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oxte\Downloads\_Wamsi 12_12_2024\"/>
    </mc:Choice>
  </mc:AlternateContent>
  <xr:revisionPtr revIDLastSave="0" documentId="13_ncr:1_{2BE5BC8E-3780-4AE1-B7B4-23246EDE93B1}" xr6:coauthVersionLast="47" xr6:coauthVersionMax="47" xr10:uidLastSave="{00000000-0000-0000-0000-000000000000}"/>
  <bookViews>
    <workbookView xWindow="-120" yWindow="-16320" windowWidth="29040" windowHeight="15720" firstSheet="61" activeTab="64" xr2:uid="{00000000-000D-0000-FFFF-FFFF00000000}"/>
  </bookViews>
  <sheets>
    <sheet name="Information" sheetId="1" r:id="rId1"/>
    <sheet name="MASTER KEY" sheetId="2" r:id="rId2"/>
    <sheet name="Model_TFV" sheetId="6" r:id="rId3"/>
    <sheet name="NASA" sheetId="71" r:id="rId4"/>
    <sheet name="MOI" sheetId="73" r:id="rId5"/>
    <sheet name="ESA" sheetId="74" r:id="rId6"/>
    <sheet name="WWMSP5" sheetId="10" r:id="rId7"/>
    <sheet name="DEP" sheetId="75" r:id="rId8"/>
    <sheet name="UWA" sheetId="23" r:id="rId9"/>
    <sheet name="CSIRO" sheetId="76" r:id="rId10"/>
    <sheet name="AIMS" sheetId="36" r:id="rId11"/>
    <sheet name="BOM" sheetId="19" r:id="rId12"/>
    <sheet name="BMT" sheetId="24" r:id="rId13"/>
    <sheet name="DOT" sheetId="20" r:id="rId14"/>
    <sheet name="DWER" sheetId="17" r:id="rId15"/>
    <sheet name="FPA" sheetId="7" r:id="rId16"/>
    <sheet name="IMOS" sheetId="15" r:id="rId17"/>
    <sheet name="JPPL" sheetId="22" r:id="rId18"/>
    <sheet name="MAFRL" sheetId="14" r:id="rId19"/>
    <sheet name="UKMO" sheetId="34" r:id="rId20"/>
    <sheet name="WCWA" sheetId="33" r:id="rId21"/>
    <sheet name="WWMSP1" sheetId="4" r:id="rId22"/>
    <sheet name="WWMSP2" sheetId="12" r:id="rId23"/>
    <sheet name="WWMSP3" sheetId="72" r:id="rId24"/>
    <sheet name="DWER Phytoplankton" sheetId="40" r:id="rId25"/>
    <sheet name="DWERPhytoPlanktonGroups" sheetId="42" r:id="rId26"/>
    <sheet name="IMOS Phytonplakton" sheetId="41" r:id="rId27"/>
    <sheet name="IMOSPhytoGroups" sheetId="43" r:id="rId28"/>
    <sheet name="WCWA PhytoplanktonSpecies" sheetId="44" r:id="rId29"/>
    <sheet name="WCWA PhytoplanktonGroup" sheetId="45" r:id="rId30"/>
    <sheet name="WCWA Phyto Species2" sheetId="46" r:id="rId31"/>
    <sheet name="WCWA Phyto Group2" sheetId="47" r:id="rId32"/>
    <sheet name="SWANEST Groups" sheetId="48" r:id="rId33"/>
    <sheet name="SWANEST Species" sheetId="49" r:id="rId34"/>
    <sheet name="UWA_AED_PHY_1_Group" sheetId="65" r:id="rId35"/>
    <sheet name="UWA_AED_PHY_1_Species" sheetId="67" r:id="rId36"/>
    <sheet name="UWA_AED_PHY_2_Species" sheetId="68" r:id="rId37"/>
    <sheet name="UWA_AED_PHY_2_Group" sheetId="66" r:id="rId38"/>
    <sheet name="WCWA Phyto Groups3" sheetId="51" r:id="rId39"/>
    <sheet name="WCWA Phyto Species3" sheetId="50" r:id="rId40"/>
    <sheet name="WCWA Phyto Species4" sheetId="52" r:id="rId41"/>
    <sheet name="WCWA Phyto Species5" sheetId="54" r:id="rId42"/>
    <sheet name="WCWA Phyto Species6" sheetId="55" r:id="rId43"/>
    <sheet name="WCWA Phyto Species7" sheetId="58" r:id="rId44"/>
    <sheet name="WCWA Phyto Groups5" sheetId="56" r:id="rId45"/>
    <sheet name="WCWA Phyto Groups6" sheetId="57" r:id="rId46"/>
    <sheet name="WCWA Phyto Groups7" sheetId="59" r:id="rId47"/>
    <sheet name="WCWA Phyto Groups4" sheetId="53" r:id="rId48"/>
    <sheet name="WCWA Phyto Groups8" sheetId="60" r:id="rId49"/>
    <sheet name="WCWA Phyto Groups9" sheetId="61" r:id="rId50"/>
    <sheet name="WCWA Phyto Species8" sheetId="63" r:id="rId51"/>
    <sheet name="WCWA Phyto Species9" sheetId="62" r:id="rId52"/>
    <sheet name="WCWA Phyto Groups10" sheetId="70" r:id="rId53"/>
    <sheet name="WCWA Phyto Species10" sheetId="69" r:id="rId54"/>
    <sheet name="WCWA Phyto Groups16" sheetId="77" r:id="rId55"/>
    <sheet name="WCWA Phyto Species16" sheetId="78" r:id="rId56"/>
    <sheet name="WCWA Phyto Groups23" sheetId="79" r:id="rId57"/>
    <sheet name="WCWA Phyto Species23" sheetId="80" r:id="rId58"/>
    <sheet name="WCWA Phyto Species29" sheetId="81" r:id="rId59"/>
    <sheet name="WCWA Phyto Groups29" sheetId="82" r:id="rId60"/>
    <sheet name="WCWA Phyto Species30" sheetId="83" r:id="rId61"/>
    <sheet name="WCWA Phyto Groups30" sheetId="84" r:id="rId62"/>
    <sheet name="WCWA Phyto Groups31" sheetId="85" r:id="rId63"/>
    <sheet name="WCWA Phyto Species31" sheetId="86" r:id="rId64"/>
    <sheet name="WCWA Phyto Species32" sheetId="87" r:id="rId65"/>
    <sheet name="WCWA Phyto Groups32" sheetId="88" r:id="rId66"/>
    <sheet name="DWERMOORING" sheetId="18" r:id="rId67"/>
    <sheet name="WWM" sheetId="21" r:id="rId68"/>
    <sheet name="FPA_BMT" sheetId="25" r:id="rId69"/>
    <sheet name="WC_BMT" sheetId="26" r:id="rId70"/>
    <sheet name="SentientHubs" sheetId="27" r:id="rId71"/>
    <sheet name="BOM-BARRA" sheetId="32" r:id="rId72"/>
    <sheet name="IMOSSRS" sheetId="3" r:id="rId73"/>
    <sheet name="IMOSPROFILE" sheetId="16" r:id="rId74"/>
    <sheet name="THEME2.2" sheetId="5" r:id="rId75"/>
    <sheet name="THEME2LIGHT" sheetId="13" r:id="rId76"/>
    <sheet name="WWMSP3SGREST" sheetId="29" r:id="rId77"/>
    <sheet name="THEME3CTD" sheetId="11" r:id="rId78"/>
    <sheet name="WWMSP3SEDPSD" sheetId="28" r:id="rId79"/>
    <sheet name="WWMSP3.1-Sediment-Deposition" sheetId="35" r:id="rId80"/>
    <sheet name="THEME5" sheetId="8" r:id="rId81"/>
    <sheet name="THEME5MET" sheetId="9" r:id="rId82"/>
    <sheet name="WWMSP5.1Waves" sheetId="39" r:id="rId83"/>
    <sheet name="WWMSP5Waves" sheetId="30" r:id="rId84"/>
    <sheet name="BMT-SWAN" sheetId="31" r:id="rId85"/>
  </sheets>
  <externalReferences>
    <externalReference r:id="rId86"/>
    <externalReference r:id="rId87"/>
  </externalReferences>
  <definedNames>
    <definedName name="_xlnm._FilterDatabase" localSheetId="1" hidden="1">'MASTER KEY'!$A$1:$V$2744</definedName>
    <definedName name="_xlnm._FilterDatabase" localSheetId="2" hidden="1">Model_TFV!$A$1:$H$527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7" l="1"/>
  <c r="D3" i="86"/>
  <c r="D3" i="83"/>
  <c r="D11" i="88"/>
  <c r="D10" i="88"/>
  <c r="D9" i="88"/>
  <c r="D8" i="88"/>
  <c r="D7" i="88"/>
  <c r="D6" i="88"/>
  <c r="D5" i="88"/>
  <c r="D4" i="88"/>
  <c r="D3" i="88"/>
  <c r="D2" i="88"/>
  <c r="D133" i="87"/>
  <c r="D132" i="87"/>
  <c r="D131" i="87"/>
  <c r="D130" i="87"/>
  <c r="D129" i="87"/>
  <c r="D128" i="87"/>
  <c r="D127" i="87"/>
  <c r="D126" i="87"/>
  <c r="D125" i="87"/>
  <c r="D124" i="87"/>
  <c r="D123" i="87"/>
  <c r="D122" i="87"/>
  <c r="D121" i="87"/>
  <c r="D120" i="87"/>
  <c r="D119" i="87"/>
  <c r="D118" i="87"/>
  <c r="D117" i="87"/>
  <c r="D116" i="87"/>
  <c r="D115" i="87"/>
  <c r="D114" i="87"/>
  <c r="D113" i="87"/>
  <c r="D112" i="87"/>
  <c r="D111" i="87"/>
  <c r="D110" i="87"/>
  <c r="D109" i="87"/>
  <c r="D108" i="87"/>
  <c r="D107" i="87"/>
  <c r="D106" i="87"/>
  <c r="D105" i="87"/>
  <c r="D104" i="87"/>
  <c r="D103" i="87"/>
  <c r="D102" i="87"/>
  <c r="D101" i="87"/>
  <c r="D100" i="87"/>
  <c r="D99" i="87"/>
  <c r="D98" i="87"/>
  <c r="D97" i="87"/>
  <c r="D96" i="87"/>
  <c r="D95" i="87"/>
  <c r="D94" i="87"/>
  <c r="D93" i="87"/>
  <c r="D92" i="87"/>
  <c r="D91" i="87"/>
  <c r="D90" i="87"/>
  <c r="D89" i="87"/>
  <c r="D88" i="87"/>
  <c r="D87" i="87"/>
  <c r="D86" i="87"/>
  <c r="D85" i="87"/>
  <c r="D84" i="87"/>
  <c r="D83" i="87"/>
  <c r="D82" i="87"/>
  <c r="D81" i="87"/>
  <c r="D80" i="87"/>
  <c r="D79" i="87"/>
  <c r="D78" i="87"/>
  <c r="D77" i="87"/>
  <c r="D76" i="87"/>
  <c r="D75" i="87"/>
  <c r="D74" i="87"/>
  <c r="D73" i="87"/>
  <c r="D72" i="87"/>
  <c r="D71" i="87"/>
  <c r="D70" i="87"/>
  <c r="D69" i="87"/>
  <c r="D68" i="87"/>
  <c r="D67" i="87"/>
  <c r="D66" i="87"/>
  <c r="D65" i="87"/>
  <c r="D64" i="87"/>
  <c r="D63" i="87"/>
  <c r="D62" i="87"/>
  <c r="D61" i="87"/>
  <c r="D60" i="87"/>
  <c r="D59" i="87"/>
  <c r="D58" i="87"/>
  <c r="D57" i="87"/>
  <c r="D56" i="87"/>
  <c r="D55" i="87"/>
  <c r="D54" i="87"/>
  <c r="D53" i="87"/>
  <c r="D52" i="87"/>
  <c r="D51" i="87"/>
  <c r="D50" i="87"/>
  <c r="D49" i="87"/>
  <c r="D48" i="87"/>
  <c r="D47" i="87"/>
  <c r="D46" i="87"/>
  <c r="D45" i="87"/>
  <c r="D44" i="87"/>
  <c r="D43" i="87"/>
  <c r="D42" i="87"/>
  <c r="D41" i="87"/>
  <c r="D40" i="87"/>
  <c r="D39" i="87"/>
  <c r="D38" i="87"/>
  <c r="D37" i="87"/>
  <c r="D36" i="87"/>
  <c r="D35" i="87"/>
  <c r="D34" i="87"/>
  <c r="D33" i="87"/>
  <c r="D32" i="87"/>
  <c r="D31" i="87"/>
  <c r="D30" i="87"/>
  <c r="D29" i="87"/>
  <c r="D28" i="87"/>
  <c r="D27" i="87"/>
  <c r="D26" i="87"/>
  <c r="D25" i="87"/>
  <c r="D24" i="87"/>
  <c r="D23" i="87"/>
  <c r="D22" i="87"/>
  <c r="D21" i="87"/>
  <c r="D20" i="87"/>
  <c r="D19" i="87"/>
  <c r="D18" i="87"/>
  <c r="D17" i="87"/>
  <c r="D16" i="87"/>
  <c r="D15" i="87"/>
  <c r="D14" i="87"/>
  <c r="D13" i="87"/>
  <c r="D12" i="87"/>
  <c r="D11" i="87"/>
  <c r="D10" i="87"/>
  <c r="D9" i="87"/>
  <c r="D8" i="87"/>
  <c r="D7" i="87"/>
  <c r="D6" i="87"/>
  <c r="D5" i="87"/>
  <c r="D4" i="87"/>
  <c r="D2" i="87"/>
  <c r="D18" i="86"/>
  <c r="D17" i="86"/>
  <c r="D16" i="86"/>
  <c r="D15" i="86"/>
  <c r="D14" i="86"/>
  <c r="D13" i="86"/>
  <c r="D12" i="86"/>
  <c r="D11" i="86"/>
  <c r="D10" i="86"/>
  <c r="D9" i="86"/>
  <c r="D8" i="86"/>
  <c r="D7" i="86"/>
  <c r="D6" i="86"/>
  <c r="D5" i="86"/>
  <c r="D4" i="86"/>
  <c r="D120" i="86"/>
  <c r="D119" i="86"/>
  <c r="D118" i="86"/>
  <c r="D117" i="86"/>
  <c r="D116" i="86"/>
  <c r="D115" i="86"/>
  <c r="D114" i="86"/>
  <c r="D113" i="86"/>
  <c r="D112" i="86"/>
  <c r="D111" i="86"/>
  <c r="D110" i="86"/>
  <c r="D109" i="86"/>
  <c r="D108" i="86"/>
  <c r="D107" i="86"/>
  <c r="D106" i="86"/>
  <c r="D105" i="86"/>
  <c r="D104" i="86"/>
  <c r="D103" i="86"/>
  <c r="D102" i="86"/>
  <c r="D101" i="86"/>
  <c r="D100" i="86"/>
  <c r="D99" i="86"/>
  <c r="D98" i="86"/>
  <c r="D97" i="86"/>
  <c r="D96" i="86"/>
  <c r="D95" i="86"/>
  <c r="D94" i="86"/>
  <c r="D93" i="86"/>
  <c r="D92" i="86"/>
  <c r="D91" i="86"/>
  <c r="D90" i="86"/>
  <c r="D89" i="86"/>
  <c r="D88" i="86"/>
  <c r="D87" i="86"/>
  <c r="D86" i="86"/>
  <c r="D85" i="86"/>
  <c r="D84" i="86"/>
  <c r="D83" i="86"/>
  <c r="D82" i="86"/>
  <c r="D81" i="86"/>
  <c r="D80" i="86"/>
  <c r="D79" i="86"/>
  <c r="D78" i="86"/>
  <c r="D77" i="86"/>
  <c r="D76" i="86"/>
  <c r="D75" i="86"/>
  <c r="D74" i="86"/>
  <c r="D73" i="86"/>
  <c r="D72" i="86"/>
  <c r="D71" i="86"/>
  <c r="D70" i="86"/>
  <c r="D69" i="86"/>
  <c r="D68" i="86"/>
  <c r="D67" i="86"/>
  <c r="D66" i="86"/>
  <c r="D65" i="86"/>
  <c r="D64" i="86"/>
  <c r="D63" i="86"/>
  <c r="D62" i="86"/>
  <c r="D61" i="86"/>
  <c r="D60" i="86"/>
  <c r="D59" i="86"/>
  <c r="D58" i="86"/>
  <c r="D57" i="86"/>
  <c r="D56" i="86"/>
  <c r="D55" i="86"/>
  <c r="D54" i="86"/>
  <c r="D53" i="86"/>
  <c r="D52" i="86"/>
  <c r="D51" i="86"/>
  <c r="D50" i="86"/>
  <c r="D49" i="86"/>
  <c r="D48" i="86"/>
  <c r="D47" i="86"/>
  <c r="D46" i="86"/>
  <c r="D45" i="86"/>
  <c r="D44" i="86"/>
  <c r="D43" i="86"/>
  <c r="D42" i="86"/>
  <c r="D41" i="86"/>
  <c r="D40" i="86"/>
  <c r="D39" i="86"/>
  <c r="D38" i="86"/>
  <c r="D37" i="86"/>
  <c r="D36" i="86"/>
  <c r="D35" i="86"/>
  <c r="D34" i="86"/>
  <c r="D33" i="86"/>
  <c r="D32" i="86"/>
  <c r="D31" i="86"/>
  <c r="D30" i="86"/>
  <c r="D29" i="86"/>
  <c r="D28" i="86"/>
  <c r="D27" i="86"/>
  <c r="D26" i="86"/>
  <c r="D25" i="86"/>
  <c r="D24" i="86"/>
  <c r="D23" i="86"/>
  <c r="D22" i="86"/>
  <c r="D21" i="86"/>
  <c r="D20" i="86"/>
  <c r="D19" i="86"/>
  <c r="D2" i="86"/>
  <c r="D11" i="85"/>
  <c r="D10" i="85"/>
  <c r="D9" i="85"/>
  <c r="D8" i="85"/>
  <c r="D7" i="85"/>
  <c r="D6" i="85"/>
  <c r="D5" i="85"/>
  <c r="D4" i="85"/>
  <c r="D3" i="85"/>
  <c r="D2" i="85"/>
  <c r="D11" i="84"/>
  <c r="D10" i="84"/>
  <c r="D9" i="84"/>
  <c r="D8" i="84"/>
  <c r="D7" i="84"/>
  <c r="D6" i="84"/>
  <c r="D5" i="84"/>
  <c r="D4" i="84"/>
  <c r="D3" i="84"/>
  <c r="D2" i="84"/>
  <c r="D114" i="83"/>
  <c r="D113" i="83"/>
  <c r="D112" i="83"/>
  <c r="D111" i="83"/>
  <c r="D110" i="83"/>
  <c r="D109" i="83"/>
  <c r="D108" i="83"/>
  <c r="D107" i="83"/>
  <c r="D106" i="83"/>
  <c r="D105" i="83"/>
  <c r="D104" i="83"/>
  <c r="D103" i="83"/>
  <c r="D102" i="83"/>
  <c r="D101" i="83"/>
  <c r="D100" i="83"/>
  <c r="D99" i="83"/>
  <c r="D98" i="83"/>
  <c r="D97" i="83"/>
  <c r="D96" i="83"/>
  <c r="D95" i="83"/>
  <c r="D94" i="83"/>
  <c r="D93" i="83"/>
  <c r="D92" i="83"/>
  <c r="D91" i="83"/>
  <c r="D90" i="83"/>
  <c r="D89" i="83"/>
  <c r="D88" i="83"/>
  <c r="D87" i="83"/>
  <c r="D86" i="83"/>
  <c r="D85" i="83"/>
  <c r="D84" i="83"/>
  <c r="D83" i="83"/>
  <c r="D82" i="83"/>
  <c r="D81" i="83"/>
  <c r="D80" i="83"/>
  <c r="D79" i="83"/>
  <c r="D78" i="83"/>
  <c r="D77" i="83"/>
  <c r="D76" i="83"/>
  <c r="D75" i="83"/>
  <c r="D74" i="83"/>
  <c r="D73" i="83"/>
  <c r="D72" i="83"/>
  <c r="D71" i="83"/>
  <c r="D70" i="83"/>
  <c r="D69" i="83"/>
  <c r="D68" i="83"/>
  <c r="D67" i="83"/>
  <c r="D66" i="83"/>
  <c r="D65" i="83"/>
  <c r="D64" i="83"/>
  <c r="D63" i="83"/>
  <c r="D62" i="83"/>
  <c r="D61" i="83"/>
  <c r="D60" i="83"/>
  <c r="D59" i="83"/>
  <c r="D58" i="83"/>
  <c r="D57" i="83"/>
  <c r="D56" i="83"/>
  <c r="D55" i="83"/>
  <c r="D54" i="83"/>
  <c r="D53" i="83"/>
  <c r="D52" i="83"/>
  <c r="D51" i="83"/>
  <c r="D50" i="83"/>
  <c r="D49" i="83"/>
  <c r="D48" i="83"/>
  <c r="D47" i="83"/>
  <c r="D46" i="83"/>
  <c r="D45" i="83"/>
  <c r="D44" i="83"/>
  <c r="D43" i="83"/>
  <c r="D42" i="83"/>
  <c r="D41" i="83"/>
  <c r="D40" i="83"/>
  <c r="D39" i="83"/>
  <c r="D38" i="83"/>
  <c r="D37" i="83"/>
  <c r="D36" i="83"/>
  <c r="D35" i="83"/>
  <c r="D34" i="83"/>
  <c r="D33" i="83"/>
  <c r="D32" i="83"/>
  <c r="D31" i="83"/>
  <c r="D30" i="83"/>
  <c r="D29" i="83"/>
  <c r="D28" i="83"/>
  <c r="D27" i="83"/>
  <c r="D26" i="83"/>
  <c r="D25" i="83"/>
  <c r="D24" i="83"/>
  <c r="D23" i="83"/>
  <c r="D22" i="83"/>
  <c r="D21" i="83"/>
  <c r="D20" i="83"/>
  <c r="D19" i="83"/>
  <c r="D18" i="83"/>
  <c r="D17" i="83"/>
  <c r="D16" i="83"/>
  <c r="D15" i="83"/>
  <c r="D14" i="83"/>
  <c r="D13" i="83"/>
  <c r="D12" i="83"/>
  <c r="D11" i="83"/>
  <c r="D10" i="83"/>
  <c r="D9" i="83"/>
  <c r="D8" i="83"/>
  <c r="D7" i="83"/>
  <c r="D6" i="83"/>
  <c r="D5" i="83"/>
  <c r="D4" i="83"/>
  <c r="D2" i="83"/>
  <c r="D12" i="82"/>
  <c r="D11" i="82"/>
  <c r="D10" i="82"/>
  <c r="D9" i="82"/>
  <c r="D8" i="82"/>
  <c r="D7" i="82"/>
  <c r="D6" i="82"/>
  <c r="D5" i="82"/>
  <c r="D4" i="82"/>
  <c r="D3" i="82"/>
  <c r="D2" i="82"/>
  <c r="D126" i="81"/>
  <c r="D125" i="81"/>
  <c r="D124" i="81"/>
  <c r="D123" i="81"/>
  <c r="D122" i="81"/>
  <c r="D121" i="81"/>
  <c r="D120" i="81"/>
  <c r="D119" i="81"/>
  <c r="D118" i="81"/>
  <c r="D117" i="81"/>
  <c r="D116" i="81"/>
  <c r="D115" i="81"/>
  <c r="D114" i="81"/>
  <c r="D113" i="81"/>
  <c r="D112" i="81"/>
  <c r="D111" i="81"/>
  <c r="D110" i="81"/>
  <c r="D109" i="81"/>
  <c r="D108" i="81"/>
  <c r="D107" i="81"/>
  <c r="D106" i="81"/>
  <c r="D105" i="81"/>
  <c r="D104" i="81"/>
  <c r="D103" i="81"/>
  <c r="D102" i="81"/>
  <c r="D101" i="81"/>
  <c r="D100" i="81"/>
  <c r="D99" i="81"/>
  <c r="D98" i="81"/>
  <c r="D97" i="81"/>
  <c r="D96" i="81"/>
  <c r="D95" i="81"/>
  <c r="D94" i="81"/>
  <c r="D93" i="81"/>
  <c r="D92" i="81"/>
  <c r="D91" i="81"/>
  <c r="D90" i="81"/>
  <c r="D89" i="81"/>
  <c r="D88" i="81"/>
  <c r="D87" i="81"/>
  <c r="D86" i="81"/>
  <c r="D85" i="81"/>
  <c r="D84" i="81"/>
  <c r="D83" i="81"/>
  <c r="D82" i="81"/>
  <c r="D81" i="81"/>
  <c r="D80" i="81"/>
  <c r="D79" i="81"/>
  <c r="D78" i="81"/>
  <c r="D77" i="81"/>
  <c r="D76" i="81"/>
  <c r="D75" i="81"/>
  <c r="D74" i="81"/>
  <c r="D73" i="81"/>
  <c r="D72" i="81"/>
  <c r="D71" i="81"/>
  <c r="D70" i="81"/>
  <c r="D69" i="81"/>
  <c r="D68" i="81"/>
  <c r="D67" i="81"/>
  <c r="D66" i="81"/>
  <c r="D65" i="81"/>
  <c r="D64" i="81"/>
  <c r="D63" i="81"/>
  <c r="D62" i="81"/>
  <c r="D61" i="81"/>
  <c r="D60" i="81"/>
  <c r="D59" i="81"/>
  <c r="D58" i="81"/>
  <c r="D57" i="81"/>
  <c r="D56" i="81"/>
  <c r="D55" i="81"/>
  <c r="D54" i="81"/>
  <c r="D53" i="81"/>
  <c r="D52" i="81"/>
  <c r="D51" i="81"/>
  <c r="D50" i="81"/>
  <c r="D49" i="81"/>
  <c r="D48" i="81"/>
  <c r="D47" i="81"/>
  <c r="D46" i="81"/>
  <c r="D45" i="81"/>
  <c r="D44" i="81"/>
  <c r="D43" i="81"/>
  <c r="D42" i="81"/>
  <c r="D41" i="81"/>
  <c r="D40" i="81"/>
  <c r="D39" i="81"/>
  <c r="D38" i="81"/>
  <c r="D37" i="81"/>
  <c r="D36" i="81"/>
  <c r="D35" i="81"/>
  <c r="D34" i="81"/>
  <c r="D33" i="81"/>
  <c r="D32" i="81"/>
  <c r="D31" i="81"/>
  <c r="D30" i="81"/>
  <c r="D29" i="81"/>
  <c r="D28" i="81"/>
  <c r="D27" i="81"/>
  <c r="D26" i="81"/>
  <c r="D25" i="81"/>
  <c r="D24" i="81"/>
  <c r="D23" i="81"/>
  <c r="D22" i="81"/>
  <c r="D21" i="81"/>
  <c r="D20" i="81"/>
  <c r="D19" i="81"/>
  <c r="D18" i="81"/>
  <c r="D17" i="81"/>
  <c r="D16" i="81"/>
  <c r="D15" i="81"/>
  <c r="D14" i="81"/>
  <c r="D13" i="81"/>
  <c r="D12" i="81"/>
  <c r="D11" i="81"/>
  <c r="D10" i="81"/>
  <c r="D9" i="81"/>
  <c r="D8" i="81"/>
  <c r="D7" i="81"/>
  <c r="D6" i="81"/>
  <c r="D5" i="81"/>
  <c r="D4" i="81"/>
  <c r="D3" i="81"/>
  <c r="D2" i="81"/>
  <c r="D2" i="80"/>
  <c r="D154" i="80"/>
  <c r="D153" i="80"/>
  <c r="D152" i="80"/>
  <c r="D151" i="80"/>
  <c r="D150" i="80"/>
  <c r="D149" i="80"/>
  <c r="D148" i="80"/>
  <c r="D147" i="80"/>
  <c r="D146" i="80"/>
  <c r="D145" i="80"/>
  <c r="D144" i="80"/>
  <c r="D143" i="80"/>
  <c r="D142" i="80"/>
  <c r="D141" i="80"/>
  <c r="D140" i="80"/>
  <c r="D139" i="80"/>
  <c r="D138" i="80"/>
  <c r="D137" i="80"/>
  <c r="D136" i="80"/>
  <c r="D135" i="80"/>
  <c r="D134" i="80"/>
  <c r="D133" i="80"/>
  <c r="D132" i="80"/>
  <c r="D131" i="80"/>
  <c r="D130" i="80"/>
  <c r="D129" i="80"/>
  <c r="D128" i="80"/>
  <c r="D127" i="80"/>
  <c r="D126" i="80"/>
  <c r="D125" i="80"/>
  <c r="D124" i="80"/>
  <c r="D123" i="80"/>
  <c r="D122" i="80"/>
  <c r="D121" i="80"/>
  <c r="D120" i="80"/>
  <c r="D119" i="80"/>
  <c r="D118" i="80"/>
  <c r="D117" i="80"/>
  <c r="D116" i="80"/>
  <c r="D115" i="80"/>
  <c r="D114" i="80"/>
  <c r="D113" i="80"/>
  <c r="D112" i="80"/>
  <c r="D111" i="80"/>
  <c r="D110" i="80"/>
  <c r="D109" i="80"/>
  <c r="D108" i="80"/>
  <c r="D107" i="80"/>
  <c r="D106" i="80"/>
  <c r="D105" i="80"/>
  <c r="D104" i="80"/>
  <c r="D103" i="80"/>
  <c r="D102" i="80"/>
  <c r="D101" i="80"/>
  <c r="D100" i="80"/>
  <c r="D99" i="80"/>
  <c r="D98" i="80"/>
  <c r="D97" i="80"/>
  <c r="D96" i="80"/>
  <c r="D95" i="80"/>
  <c r="D94" i="80"/>
  <c r="D93" i="80"/>
  <c r="D92" i="80"/>
  <c r="D91" i="80"/>
  <c r="D90" i="80"/>
  <c r="D89" i="80"/>
  <c r="D88" i="80"/>
  <c r="D87" i="80"/>
  <c r="D86" i="80"/>
  <c r="D85" i="80"/>
  <c r="D84" i="80"/>
  <c r="D83" i="80"/>
  <c r="D82" i="80"/>
  <c r="D2" i="79"/>
  <c r="D3" i="79"/>
  <c r="D4" i="79"/>
  <c r="D5" i="79"/>
  <c r="D6" i="79"/>
  <c r="D7" i="79"/>
  <c r="D8" i="79"/>
  <c r="D9" i="79"/>
  <c r="D10" i="79"/>
  <c r="D11" i="79"/>
  <c r="D12" i="79"/>
  <c r="D81" i="80"/>
  <c r="D80" i="80"/>
  <c r="D79" i="80"/>
  <c r="D78" i="80"/>
  <c r="D77" i="80"/>
  <c r="D76" i="80"/>
  <c r="D75" i="80"/>
  <c r="D74" i="80"/>
  <c r="D73" i="80"/>
  <c r="D72" i="80"/>
  <c r="D71" i="80"/>
  <c r="D70" i="80"/>
  <c r="D69" i="80"/>
  <c r="D68" i="80"/>
  <c r="D67" i="80"/>
  <c r="D66" i="80"/>
  <c r="D65" i="80"/>
  <c r="D64" i="80"/>
  <c r="D63" i="80"/>
  <c r="D62" i="80"/>
  <c r="D61" i="80"/>
  <c r="D60" i="80"/>
  <c r="D59" i="80"/>
  <c r="D58" i="80"/>
  <c r="D57" i="80"/>
  <c r="D56" i="80"/>
  <c r="D55" i="80"/>
  <c r="D54" i="80"/>
  <c r="D53" i="80"/>
  <c r="D52" i="80"/>
  <c r="D51" i="80"/>
  <c r="D50" i="80"/>
  <c r="D49" i="80"/>
  <c r="D48" i="80"/>
  <c r="D47" i="80"/>
  <c r="D46" i="80"/>
  <c r="D45" i="80"/>
  <c r="D44" i="80"/>
  <c r="D43" i="80"/>
  <c r="D42" i="80"/>
  <c r="D41" i="80"/>
  <c r="D40" i="80"/>
  <c r="D39" i="80"/>
  <c r="D38" i="80"/>
  <c r="D37" i="80"/>
  <c r="D36" i="80"/>
  <c r="D35" i="80"/>
  <c r="D34" i="80"/>
  <c r="D33" i="80"/>
  <c r="D32" i="80"/>
  <c r="D31" i="80"/>
  <c r="D30" i="80"/>
  <c r="D29" i="80"/>
  <c r="D28" i="80"/>
  <c r="D27" i="80"/>
  <c r="D26" i="80"/>
  <c r="D25" i="80"/>
  <c r="D24" i="80"/>
  <c r="D23" i="80"/>
  <c r="D22" i="80"/>
  <c r="D21" i="80"/>
  <c r="D20" i="80"/>
  <c r="D19" i="80"/>
  <c r="D18" i="80"/>
  <c r="D17" i="80"/>
  <c r="D16" i="80"/>
  <c r="D15" i="80"/>
  <c r="D14" i="80"/>
  <c r="D13" i="80"/>
  <c r="D12" i="80"/>
  <c r="D11" i="80"/>
  <c r="D10" i="80"/>
  <c r="D9" i="80"/>
  <c r="D8" i="80"/>
  <c r="D7" i="80"/>
  <c r="D6" i="80"/>
  <c r="D5" i="80"/>
  <c r="D4" i="80"/>
  <c r="D3" i="80"/>
  <c r="D81" i="78" l="1"/>
  <c r="D80" i="78"/>
  <c r="D79" i="78"/>
  <c r="D78" i="78"/>
  <c r="D77" i="78"/>
  <c r="D76" i="78"/>
  <c r="D75" i="78"/>
  <c r="D74" i="78"/>
  <c r="D73" i="78"/>
  <c r="D72" i="78"/>
  <c r="D71" i="78"/>
  <c r="D70" i="78"/>
  <c r="D69" i="78"/>
  <c r="D68" i="78"/>
  <c r="D67" i="78"/>
  <c r="D66" i="78"/>
  <c r="D65" i="78"/>
  <c r="D64" i="78"/>
  <c r="D63" i="78"/>
  <c r="D62" i="78"/>
  <c r="D61" i="78"/>
  <c r="D60" i="78"/>
  <c r="D59" i="78"/>
  <c r="D58" i="78"/>
  <c r="D57" i="78"/>
  <c r="D56" i="78"/>
  <c r="D55" i="78"/>
  <c r="D54" i="78"/>
  <c r="D53" i="78"/>
  <c r="D52" i="78"/>
  <c r="D51" i="78"/>
  <c r="D50" i="78"/>
  <c r="D49" i="78"/>
  <c r="D48" i="78"/>
  <c r="D47" i="78"/>
  <c r="D46" i="78"/>
  <c r="D45" i="78"/>
  <c r="D44" i="78"/>
  <c r="D43" i="78"/>
  <c r="D42" i="78"/>
  <c r="D41" i="78"/>
  <c r="D40" i="78"/>
  <c r="D39" i="78"/>
  <c r="D38" i="78"/>
  <c r="D37" i="78"/>
  <c r="D36" i="78"/>
  <c r="D35" i="78"/>
  <c r="D34" i="78"/>
  <c r="D33" i="78"/>
  <c r="D32" i="78"/>
  <c r="D31" i="78"/>
  <c r="D30" i="78"/>
  <c r="D29" i="78"/>
  <c r="D28" i="78"/>
  <c r="D27" i="78"/>
  <c r="D26" i="78"/>
  <c r="D25" i="78"/>
  <c r="D24" i="78"/>
  <c r="D23" i="78"/>
  <c r="D22" i="78"/>
  <c r="D21" i="78"/>
  <c r="D20" i="78"/>
  <c r="D19" i="78"/>
  <c r="D18" i="78"/>
  <c r="D17" i="78"/>
  <c r="D16" i="78"/>
  <c r="D15" i="78"/>
  <c r="D14" i="78"/>
  <c r="D13" i="78"/>
  <c r="D12" i="78"/>
  <c r="D11" i="78"/>
  <c r="D10" i="78"/>
  <c r="D9" i="78"/>
  <c r="D8" i="78"/>
  <c r="D7" i="78"/>
  <c r="D6" i="78"/>
  <c r="D5" i="78"/>
  <c r="D4" i="78"/>
  <c r="D3" i="78"/>
  <c r="D2" i="78"/>
  <c r="D2" i="77"/>
  <c r="D5" i="77"/>
  <c r="D7" i="77"/>
  <c r="D9" i="77"/>
  <c r="D12" i="77"/>
  <c r="D11" i="77"/>
  <c r="D10" i="77"/>
  <c r="D8" i="77"/>
  <c r="D6" i="77"/>
  <c r="D4" i="77"/>
  <c r="D3" i="77"/>
  <c r="D143" i="69"/>
  <c r="D142" i="69"/>
  <c r="D141" i="69"/>
  <c r="D140" i="69"/>
  <c r="D139" i="69"/>
  <c r="D138" i="69"/>
  <c r="D137" i="69"/>
  <c r="D136" i="69"/>
  <c r="D135" i="69"/>
  <c r="D134" i="69"/>
  <c r="D133" i="69"/>
  <c r="D132" i="69"/>
  <c r="D131" i="69"/>
  <c r="D130" i="69"/>
  <c r="D129" i="69"/>
  <c r="D128" i="69"/>
  <c r="D127" i="69"/>
  <c r="D126" i="69"/>
  <c r="D125" i="69"/>
  <c r="D124" i="69"/>
  <c r="D123" i="69"/>
  <c r="D122" i="69"/>
  <c r="D121" i="69"/>
  <c r="D120" i="69"/>
  <c r="D119" i="69"/>
  <c r="D118" i="69"/>
  <c r="D117" i="69"/>
  <c r="D116" i="69"/>
  <c r="D115" i="69"/>
  <c r="D114" i="69"/>
  <c r="D113" i="69"/>
  <c r="D112" i="69"/>
  <c r="D111" i="69"/>
  <c r="D110" i="69"/>
  <c r="D109" i="69"/>
  <c r="D108" i="69"/>
  <c r="D107" i="69"/>
  <c r="D106" i="69"/>
  <c r="D105" i="69"/>
  <c r="D104" i="69"/>
  <c r="D103" i="69"/>
  <c r="D102" i="69"/>
  <c r="D101" i="69"/>
  <c r="D100" i="69"/>
  <c r="D99" i="69"/>
  <c r="D98" i="69"/>
  <c r="D97" i="69"/>
  <c r="D96" i="69"/>
  <c r="D95" i="69"/>
  <c r="D94" i="69"/>
  <c r="D93" i="69"/>
  <c r="D92" i="69"/>
  <c r="D91" i="69"/>
  <c r="D90" i="69"/>
  <c r="D89" i="69"/>
  <c r="D88" i="69"/>
  <c r="D87" i="69"/>
  <c r="D86" i="69"/>
  <c r="D85" i="69"/>
  <c r="D84" i="69"/>
  <c r="D83" i="69"/>
  <c r="D82" i="69"/>
  <c r="D81" i="69"/>
  <c r="D80" i="69"/>
  <c r="D79" i="69"/>
  <c r="D78" i="69"/>
  <c r="D77" i="69"/>
  <c r="D76" i="69"/>
  <c r="D75" i="69"/>
  <c r="D74" i="69"/>
  <c r="D73" i="69"/>
  <c r="D72" i="69"/>
  <c r="D12" i="70"/>
  <c r="D11" i="70"/>
  <c r="D10" i="70"/>
  <c r="D9" i="70"/>
  <c r="D8" i="70"/>
  <c r="D7" i="70"/>
  <c r="D6" i="70"/>
  <c r="D5" i="70"/>
  <c r="D4" i="70"/>
  <c r="D3" i="70"/>
  <c r="G309" i="6"/>
  <c r="G310" i="6"/>
  <c r="B310" i="6"/>
  <c r="B309" i="6"/>
  <c r="G311" i="6"/>
  <c r="B311" i="6"/>
  <c r="F298" i="6"/>
  <c r="F299" i="6"/>
  <c r="F295" i="6"/>
  <c r="F273" i="6"/>
  <c r="F274" i="6"/>
  <c r="F275" i="6"/>
  <c r="F272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8" i="6"/>
  <c r="G299" i="6"/>
  <c r="G296" i="6"/>
  <c r="G297" i="6"/>
  <c r="G300" i="6"/>
  <c r="G301" i="6"/>
  <c r="G302" i="6"/>
  <c r="G303" i="6"/>
  <c r="G312" i="6"/>
  <c r="G313" i="6"/>
  <c r="G304" i="6"/>
  <c r="G314" i="6"/>
  <c r="G305" i="6"/>
  <c r="G306" i="6"/>
  <c r="G307" i="6"/>
  <c r="G308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176" i="6"/>
  <c r="D85" i="10"/>
  <c r="D64" i="10"/>
  <c r="D28" i="23"/>
  <c r="D29" i="23"/>
  <c r="D25" i="23"/>
  <c r="D26" i="23"/>
  <c r="D27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2" i="23"/>
  <c r="D16" i="23"/>
  <c r="D24" i="23"/>
  <c r="D22" i="23"/>
  <c r="D23" i="23"/>
  <c r="D18" i="23"/>
  <c r="D19" i="23"/>
  <c r="D20" i="23"/>
  <c r="D21" i="23"/>
  <c r="D17" i="23"/>
  <c r="D3" i="76"/>
  <c r="D4" i="76"/>
  <c r="D5" i="76"/>
  <c r="D6" i="76"/>
  <c r="D7" i="76"/>
  <c r="D2" i="76"/>
  <c r="D3" i="75"/>
  <c r="D4" i="75"/>
  <c r="D5" i="75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" i="75"/>
  <c r="D88" i="10"/>
  <c r="D87" i="10"/>
  <c r="D3" i="74"/>
  <c r="D4" i="74"/>
  <c r="D5" i="74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" i="74"/>
  <c r="D16" i="73"/>
  <c r="D17" i="73"/>
  <c r="D10" i="73"/>
  <c r="D11" i="73"/>
  <c r="D12" i="73"/>
  <c r="D13" i="73"/>
  <c r="D14" i="73"/>
  <c r="D15" i="73"/>
  <c r="D9" i="73"/>
  <c r="D8" i="73"/>
  <c r="D7" i="73"/>
  <c r="D6" i="73"/>
  <c r="D5" i="73"/>
  <c r="D3" i="73"/>
  <c r="D4" i="73"/>
  <c r="D2" i="73"/>
  <c r="D4" i="71"/>
  <c r="D3" i="71"/>
  <c r="D5" i="71"/>
  <c r="E481" i="6"/>
  <c r="E479" i="6"/>
  <c r="E478" i="6"/>
  <c r="E477" i="6"/>
  <c r="E475" i="6"/>
  <c r="E474" i="6"/>
  <c r="E473" i="6"/>
  <c r="E472" i="6"/>
  <c r="E471" i="6"/>
  <c r="C459" i="6"/>
  <c r="C458" i="6"/>
  <c r="C457" i="6"/>
  <c r="F452" i="6"/>
  <c r="F451" i="6"/>
  <c r="F450" i="6"/>
  <c r="F449" i="6"/>
  <c r="F448" i="6"/>
  <c r="F447" i="6"/>
  <c r="E152" i="6"/>
  <c r="E149" i="6"/>
  <c r="F135" i="6"/>
  <c r="F132" i="6"/>
  <c r="E130" i="6"/>
  <c r="D45" i="7" l="1"/>
  <c r="D44" i="7"/>
  <c r="D43" i="7"/>
  <c r="D42" i="7"/>
  <c r="D41" i="7"/>
  <c r="D40" i="7"/>
  <c r="D39" i="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12" i="33"/>
  <c r="D11" i="33"/>
  <c r="D10" i="33"/>
  <c r="D9" i="33"/>
  <c r="D8" i="33"/>
  <c r="D7" i="33"/>
  <c r="D36" i="72"/>
  <c r="D35" i="72"/>
  <c r="D34" i="72"/>
  <c r="D33" i="72"/>
  <c r="D32" i="72"/>
  <c r="D31" i="72"/>
  <c r="D30" i="72"/>
  <c r="D29" i="72"/>
  <c r="D28" i="72"/>
  <c r="D27" i="72"/>
  <c r="D26" i="72"/>
  <c r="D25" i="72"/>
  <c r="D24" i="72"/>
  <c r="D23" i="72"/>
  <c r="D22" i="72"/>
  <c r="D21" i="72"/>
  <c r="D20" i="72"/>
  <c r="D19" i="72"/>
  <c r="D18" i="72"/>
  <c r="D17" i="72"/>
  <c r="D16" i="72"/>
  <c r="D15" i="72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B86" i="15"/>
  <c r="D85" i="15"/>
  <c r="D84" i="15"/>
  <c r="D83" i="15"/>
  <c r="D82" i="15"/>
  <c r="D81" i="15"/>
  <c r="D80" i="15"/>
  <c r="D77" i="15"/>
  <c r="D76" i="15"/>
  <c r="D28" i="12"/>
  <c r="D27" i="12"/>
  <c r="D26" i="12"/>
  <c r="D84" i="10"/>
  <c r="D83" i="10"/>
  <c r="D63" i="10"/>
  <c r="D61" i="10"/>
  <c r="D60" i="10"/>
  <c r="D62" i="10"/>
  <c r="D48" i="10"/>
  <c r="B48" i="10"/>
  <c r="D49" i="10"/>
  <c r="B49" i="10"/>
  <c r="D47" i="10"/>
  <c r="D46" i="10"/>
  <c r="D45" i="10"/>
  <c r="D44" i="10"/>
  <c r="D53" i="10"/>
  <c r="D52" i="10"/>
  <c r="D51" i="10"/>
  <c r="D50" i="10"/>
  <c r="D43" i="10"/>
  <c r="D42" i="10"/>
  <c r="D41" i="10"/>
  <c r="D40" i="10"/>
  <c r="D58" i="10"/>
  <c r="D56" i="10"/>
  <c r="D55" i="10"/>
  <c r="D54" i="10"/>
  <c r="D57" i="10"/>
  <c r="D29" i="10"/>
  <c r="D27" i="10"/>
  <c r="D26" i="10"/>
  <c r="D23" i="10"/>
  <c r="D22" i="10"/>
  <c r="D14" i="10"/>
  <c r="D13" i="10"/>
  <c r="D12" i="10"/>
  <c r="D11" i="10"/>
  <c r="D10" i="10"/>
  <c r="D9" i="10"/>
  <c r="D8" i="10"/>
  <c r="D6" i="10"/>
  <c r="D5" i="10"/>
  <c r="D4" i="10"/>
  <c r="D3" i="10"/>
  <c r="D15" i="10"/>
  <c r="D7" i="10"/>
  <c r="D17" i="10"/>
  <c r="D18" i="10"/>
  <c r="D38" i="10"/>
  <c r="D37" i="10"/>
  <c r="D36" i="10"/>
  <c r="D35" i="10"/>
  <c r="D34" i="10"/>
  <c r="D33" i="10"/>
  <c r="D32" i="10"/>
  <c r="D31" i="10"/>
  <c r="D30" i="10"/>
  <c r="D24" i="10"/>
  <c r="D21" i="10"/>
  <c r="D19" i="10"/>
  <c r="D16" i="10"/>
  <c r="D20" i="10"/>
  <c r="D25" i="10"/>
  <c r="D28" i="10"/>
  <c r="D2" i="10"/>
  <c r="E18" i="7"/>
  <c r="D2" i="71"/>
  <c r="D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2" i="70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D6" i="69"/>
  <c r="D5" i="69"/>
  <c r="D4" i="69"/>
  <c r="D3" i="69"/>
  <c r="D2" i="69"/>
  <c r="D6" i="68"/>
  <c r="D5" i="68"/>
  <c r="D4" i="68"/>
  <c r="D3" i="68"/>
  <c r="D2" i="68"/>
  <c r="D96" i="67"/>
  <c r="D95" i="67"/>
  <c r="D94" i="67"/>
  <c r="D93" i="67"/>
  <c r="D92" i="67"/>
  <c r="D91" i="67"/>
  <c r="D90" i="67"/>
  <c r="D89" i="67"/>
  <c r="D88" i="67"/>
  <c r="D87" i="67"/>
  <c r="D86" i="67"/>
  <c r="D85" i="67"/>
  <c r="D84" i="67"/>
  <c r="D83" i="67"/>
  <c r="D82" i="67"/>
  <c r="D81" i="67"/>
  <c r="D80" i="67"/>
  <c r="D79" i="67"/>
  <c r="D78" i="67"/>
  <c r="D77" i="67"/>
  <c r="D76" i="67"/>
  <c r="D75" i="67"/>
  <c r="D74" i="67"/>
  <c r="D73" i="67"/>
  <c r="D72" i="67"/>
  <c r="D71" i="67"/>
  <c r="D70" i="67"/>
  <c r="D69" i="67"/>
  <c r="D68" i="67"/>
  <c r="D67" i="67"/>
  <c r="D66" i="67"/>
  <c r="D65" i="67"/>
  <c r="D64" i="67"/>
  <c r="D63" i="67"/>
  <c r="D62" i="67"/>
  <c r="D61" i="67"/>
  <c r="D60" i="67"/>
  <c r="D59" i="67"/>
  <c r="D58" i="67"/>
  <c r="D57" i="67"/>
  <c r="D56" i="67"/>
  <c r="D55" i="67"/>
  <c r="D54" i="67"/>
  <c r="D53" i="67"/>
  <c r="D52" i="67"/>
  <c r="D51" i="67"/>
  <c r="D50" i="67"/>
  <c r="D49" i="67"/>
  <c r="D48" i="67"/>
  <c r="D47" i="67"/>
  <c r="D46" i="67"/>
  <c r="D45" i="67"/>
  <c r="D44" i="67"/>
  <c r="D43" i="67"/>
  <c r="D42" i="67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D6" i="67"/>
  <c r="D5" i="67"/>
  <c r="D4" i="67"/>
  <c r="D3" i="67"/>
  <c r="D2" i="67"/>
  <c r="D5" i="66"/>
  <c r="D4" i="66"/>
  <c r="D3" i="66"/>
  <c r="D2" i="66"/>
  <c r="D11" i="65"/>
  <c r="D10" i="65"/>
  <c r="D9" i="65"/>
  <c r="D8" i="65"/>
  <c r="D7" i="65"/>
  <c r="D6" i="65"/>
  <c r="D5" i="65"/>
  <c r="D4" i="65"/>
  <c r="D3" i="65"/>
  <c r="D2" i="65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8" i="4"/>
  <c r="D7" i="32"/>
  <c r="D5" i="32"/>
  <c r="D4" i="32"/>
  <c r="D9" i="32"/>
  <c r="D8" i="32"/>
  <c r="D6" i="32"/>
  <c r="D3" i="32"/>
  <c r="D2" i="32"/>
  <c r="D18" i="4"/>
  <c r="B17" i="4"/>
  <c r="D16" i="4"/>
  <c r="D15" i="4"/>
  <c r="D14" i="4"/>
  <c r="D13" i="4"/>
  <c r="D12" i="4"/>
  <c r="D11" i="4"/>
  <c r="D10" i="4"/>
  <c r="D9" i="4"/>
  <c r="D7" i="4"/>
  <c r="D6" i="4"/>
  <c r="D5" i="4"/>
  <c r="D17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74" i="10"/>
  <c r="D71" i="10"/>
  <c r="D68" i="10"/>
  <c r="D67" i="10"/>
  <c r="D66" i="10"/>
  <c r="D72" i="10"/>
  <c r="D69" i="10"/>
  <c r="D75" i="10"/>
  <c r="D76" i="10"/>
  <c r="D73" i="10"/>
  <c r="D70" i="10"/>
  <c r="D78" i="10"/>
  <c r="D77" i="10"/>
  <c r="D79" i="10"/>
  <c r="D81" i="10"/>
  <c r="D80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14" i="6"/>
  <c r="B313" i="6"/>
  <c r="B312" i="6"/>
  <c r="B304" i="6"/>
  <c r="B303" i="6"/>
  <c r="B302" i="6"/>
  <c r="B301" i="6"/>
  <c r="B300" i="6"/>
  <c r="B299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298" i="6"/>
  <c r="B298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F37" i="6"/>
  <c r="A37" i="6"/>
  <c r="F36" i="6"/>
  <c r="A36" i="6"/>
  <c r="F35" i="6"/>
  <c r="A35" i="6"/>
  <c r="F34" i="6"/>
  <c r="A34" i="6"/>
  <c r="F33" i="6"/>
  <c r="A33" i="6"/>
  <c r="F32" i="6"/>
  <c r="A32" i="6"/>
  <c r="F31" i="6"/>
  <c r="A31" i="6"/>
  <c r="F30" i="6"/>
  <c r="A30" i="6"/>
  <c r="F29" i="6"/>
  <c r="A29" i="6"/>
  <c r="F28" i="6"/>
  <c r="A28" i="6"/>
  <c r="F27" i="6"/>
  <c r="A27" i="6"/>
  <c r="F26" i="6"/>
  <c r="A26" i="6"/>
  <c r="F25" i="6"/>
  <c r="A25" i="6"/>
  <c r="A24" i="6"/>
  <c r="F23" i="6"/>
  <c r="A23" i="6"/>
  <c r="A22" i="6"/>
  <c r="A21" i="6"/>
  <c r="A20" i="6"/>
  <c r="A19" i="6"/>
  <c r="A18" i="6"/>
  <c r="A17" i="6"/>
  <c r="A16" i="6"/>
  <c r="A15" i="6"/>
  <c r="A14" i="6"/>
  <c r="A13" i="6"/>
  <c r="F12" i="6"/>
  <c r="A12" i="6"/>
  <c r="F11" i="6"/>
  <c r="A11" i="6"/>
  <c r="F10" i="6"/>
  <c r="A10" i="6"/>
  <c r="A9" i="6"/>
  <c r="A8" i="6"/>
  <c r="A7" i="6"/>
  <c r="F6" i="6"/>
  <c r="A6" i="6"/>
  <c r="F5" i="6"/>
  <c r="A5" i="6"/>
  <c r="A4" i="6"/>
  <c r="A3" i="6"/>
  <c r="A2" i="6"/>
  <c r="D3" i="5"/>
  <c r="D3" i="3"/>
  <c r="D2" i="3"/>
  <c r="C25" i="6" l="1"/>
  <c r="G25" i="6"/>
  <c r="C38" i="6"/>
  <c r="G38" i="6"/>
  <c r="B134" i="6"/>
  <c r="G134" i="6"/>
  <c r="C111" i="6"/>
  <c r="G111" i="6"/>
  <c r="B10" i="6"/>
  <c r="G10" i="6"/>
  <c r="B89" i="6"/>
  <c r="G89" i="6"/>
  <c r="C161" i="6"/>
  <c r="G161" i="6"/>
  <c r="C42" i="6"/>
  <c r="G42" i="6"/>
  <c r="C114" i="6"/>
  <c r="G114" i="6"/>
  <c r="C162" i="6"/>
  <c r="G162" i="6"/>
  <c r="B29" i="6"/>
  <c r="G29" i="6"/>
  <c r="B68" i="6"/>
  <c r="G68" i="6"/>
  <c r="C140" i="6"/>
  <c r="G140" i="6"/>
  <c r="B164" i="6"/>
  <c r="G164" i="6"/>
  <c r="C30" i="6"/>
  <c r="G30" i="6"/>
  <c r="C46" i="6"/>
  <c r="G46" i="6"/>
  <c r="B70" i="6"/>
  <c r="G70" i="6"/>
  <c r="B94" i="6"/>
  <c r="G94" i="6"/>
  <c r="C118" i="6"/>
  <c r="G118" i="6"/>
  <c r="B142" i="6"/>
  <c r="G142" i="6"/>
  <c r="C166" i="6"/>
  <c r="G166" i="6"/>
  <c r="C13" i="6"/>
  <c r="G13" i="6"/>
  <c r="C47" i="6"/>
  <c r="G47" i="6"/>
  <c r="B71" i="6"/>
  <c r="G71" i="6"/>
  <c r="C95" i="6"/>
  <c r="G95" i="6"/>
  <c r="C119" i="6"/>
  <c r="G119" i="6"/>
  <c r="C143" i="6"/>
  <c r="G143" i="6"/>
  <c r="B167" i="6"/>
  <c r="G167" i="6"/>
  <c r="C15" i="6"/>
  <c r="G15" i="6"/>
  <c r="B49" i="6"/>
  <c r="G49" i="6"/>
  <c r="B73" i="6"/>
  <c r="G73" i="6"/>
  <c r="B97" i="6"/>
  <c r="G97" i="6"/>
  <c r="B121" i="6"/>
  <c r="G121" i="6"/>
  <c r="C145" i="6"/>
  <c r="G145" i="6"/>
  <c r="B169" i="6"/>
  <c r="G169" i="6"/>
  <c r="C17" i="6"/>
  <c r="G17" i="6"/>
  <c r="B51" i="6"/>
  <c r="G51" i="6"/>
  <c r="C75" i="6"/>
  <c r="G75" i="6"/>
  <c r="C99" i="6"/>
  <c r="G99" i="6"/>
  <c r="C123" i="6"/>
  <c r="G123" i="6"/>
  <c r="C147" i="6"/>
  <c r="G147" i="6"/>
  <c r="B171" i="6"/>
  <c r="G171" i="6"/>
  <c r="C19" i="6"/>
  <c r="G19" i="6"/>
  <c r="B53" i="6"/>
  <c r="G53" i="6"/>
  <c r="B77" i="6"/>
  <c r="G77" i="6"/>
  <c r="B101" i="6"/>
  <c r="G101" i="6"/>
  <c r="B125" i="6"/>
  <c r="G125" i="6"/>
  <c r="C149" i="6"/>
  <c r="G149" i="6"/>
  <c r="C173" i="6"/>
  <c r="G173" i="6"/>
  <c r="C2" i="6"/>
  <c r="G2" i="6"/>
  <c r="C21" i="6"/>
  <c r="G21" i="6"/>
  <c r="C55" i="6"/>
  <c r="G55" i="6"/>
  <c r="C79" i="6"/>
  <c r="G79" i="6"/>
  <c r="B103" i="6"/>
  <c r="G103" i="6"/>
  <c r="C127" i="6"/>
  <c r="G127" i="6"/>
  <c r="B151" i="6"/>
  <c r="G151" i="6"/>
  <c r="C175" i="6"/>
  <c r="G175" i="6"/>
  <c r="C3" i="6"/>
  <c r="G3" i="6"/>
  <c r="B80" i="6"/>
  <c r="G80" i="6"/>
  <c r="C152" i="6"/>
  <c r="G152" i="6"/>
  <c r="C4" i="6"/>
  <c r="G4" i="6"/>
  <c r="C23" i="6"/>
  <c r="G23" i="6"/>
  <c r="B57" i="6"/>
  <c r="G57" i="6"/>
  <c r="B81" i="6"/>
  <c r="G81" i="6"/>
  <c r="B105" i="6"/>
  <c r="G105" i="6"/>
  <c r="B129" i="6"/>
  <c r="G129" i="6"/>
  <c r="B153" i="6"/>
  <c r="G153" i="6"/>
  <c r="B60" i="6"/>
  <c r="G60" i="6"/>
  <c r="C7" i="6"/>
  <c r="G7" i="6"/>
  <c r="C86" i="6"/>
  <c r="G86" i="6"/>
  <c r="C63" i="6"/>
  <c r="G63" i="6"/>
  <c r="C27" i="6"/>
  <c r="G27" i="6"/>
  <c r="B88" i="6"/>
  <c r="G88" i="6"/>
  <c r="C136" i="6"/>
  <c r="G136" i="6"/>
  <c r="B113" i="6"/>
  <c r="G113" i="6"/>
  <c r="B90" i="6"/>
  <c r="G90" i="6"/>
  <c r="B44" i="6"/>
  <c r="G44" i="6"/>
  <c r="B116" i="6"/>
  <c r="G116" i="6"/>
  <c r="C31" i="6"/>
  <c r="G31" i="6"/>
  <c r="B48" i="6"/>
  <c r="G48" i="6"/>
  <c r="B120" i="6"/>
  <c r="G120" i="6"/>
  <c r="B32" i="6"/>
  <c r="G32" i="6"/>
  <c r="B74" i="6"/>
  <c r="G74" i="6"/>
  <c r="B122" i="6"/>
  <c r="G122" i="6"/>
  <c r="C170" i="6"/>
  <c r="G170" i="6"/>
  <c r="C33" i="6"/>
  <c r="G33" i="6"/>
  <c r="B100" i="6"/>
  <c r="G100" i="6"/>
  <c r="C20" i="6"/>
  <c r="G20" i="6"/>
  <c r="B54" i="6"/>
  <c r="G54" i="6"/>
  <c r="C102" i="6"/>
  <c r="G102" i="6"/>
  <c r="B22" i="6"/>
  <c r="G22" i="6"/>
  <c r="B56" i="6"/>
  <c r="G56" i="6"/>
  <c r="B128" i="6"/>
  <c r="G128" i="6"/>
  <c r="B5" i="6"/>
  <c r="G5" i="6"/>
  <c r="C36" i="6"/>
  <c r="G36" i="6"/>
  <c r="C82" i="6"/>
  <c r="G82" i="6"/>
  <c r="C106" i="6"/>
  <c r="G106" i="6"/>
  <c r="C130" i="6"/>
  <c r="G130" i="6"/>
  <c r="C154" i="6"/>
  <c r="G154" i="6"/>
  <c r="B6" i="6"/>
  <c r="G6" i="6"/>
  <c r="C37" i="6"/>
  <c r="G37" i="6"/>
  <c r="B84" i="6"/>
  <c r="G84" i="6"/>
  <c r="B108" i="6"/>
  <c r="G108" i="6"/>
  <c r="B132" i="6"/>
  <c r="G132" i="6"/>
  <c r="C156" i="6"/>
  <c r="G156" i="6"/>
  <c r="C26" i="6"/>
  <c r="G26" i="6"/>
  <c r="C62" i="6"/>
  <c r="G62" i="6"/>
  <c r="C110" i="6"/>
  <c r="G110" i="6"/>
  <c r="B158" i="6"/>
  <c r="G158" i="6"/>
  <c r="C8" i="6"/>
  <c r="G8" i="6"/>
  <c r="B39" i="6"/>
  <c r="G39" i="6"/>
  <c r="C87" i="6"/>
  <c r="G87" i="6"/>
  <c r="C135" i="6"/>
  <c r="G135" i="6"/>
  <c r="B159" i="6"/>
  <c r="G159" i="6"/>
  <c r="C9" i="6"/>
  <c r="G9" i="6"/>
  <c r="B40" i="6"/>
  <c r="G40" i="6"/>
  <c r="B64" i="6"/>
  <c r="G64" i="6"/>
  <c r="B112" i="6"/>
  <c r="G112" i="6"/>
  <c r="B160" i="6"/>
  <c r="G160" i="6"/>
  <c r="B41" i="6"/>
  <c r="G41" i="6"/>
  <c r="B65" i="6"/>
  <c r="G65" i="6"/>
  <c r="B137" i="6"/>
  <c r="G137" i="6"/>
  <c r="C28" i="6"/>
  <c r="G28" i="6"/>
  <c r="C66" i="6"/>
  <c r="G66" i="6"/>
  <c r="B138" i="6"/>
  <c r="G138" i="6"/>
  <c r="B92" i="6"/>
  <c r="G92" i="6"/>
  <c r="C14" i="6"/>
  <c r="G14" i="6"/>
  <c r="B72" i="6"/>
  <c r="G72" i="6"/>
  <c r="B96" i="6"/>
  <c r="G96" i="6"/>
  <c r="C144" i="6"/>
  <c r="G144" i="6"/>
  <c r="B168" i="6"/>
  <c r="G168" i="6"/>
  <c r="B16" i="6"/>
  <c r="G16" i="6"/>
  <c r="B50" i="6"/>
  <c r="G50" i="6"/>
  <c r="B98" i="6"/>
  <c r="G98" i="6"/>
  <c r="B146" i="6"/>
  <c r="G146" i="6"/>
  <c r="B18" i="6"/>
  <c r="G18" i="6"/>
  <c r="B52" i="6"/>
  <c r="G52" i="6"/>
  <c r="B76" i="6"/>
  <c r="G76" i="6"/>
  <c r="B124" i="6"/>
  <c r="G124" i="6"/>
  <c r="C148" i="6"/>
  <c r="G148" i="6"/>
  <c r="B172" i="6"/>
  <c r="G172" i="6"/>
  <c r="C34" i="6"/>
  <c r="G34" i="6"/>
  <c r="C78" i="6"/>
  <c r="G78" i="6"/>
  <c r="B126" i="6"/>
  <c r="G126" i="6"/>
  <c r="B150" i="6"/>
  <c r="G150" i="6"/>
  <c r="C174" i="6"/>
  <c r="G174" i="6"/>
  <c r="B35" i="6"/>
  <c r="G35" i="6"/>
  <c r="B104" i="6"/>
  <c r="G104" i="6"/>
  <c r="C58" i="6"/>
  <c r="G58" i="6"/>
  <c r="C24" i="6"/>
  <c r="G24" i="6"/>
  <c r="B59" i="6"/>
  <c r="G59" i="6"/>
  <c r="B83" i="6"/>
  <c r="G83" i="6"/>
  <c r="B107" i="6"/>
  <c r="G107" i="6"/>
  <c r="C131" i="6"/>
  <c r="G131" i="6"/>
  <c r="B155" i="6"/>
  <c r="G155" i="6"/>
  <c r="B61" i="6"/>
  <c r="G61" i="6"/>
  <c r="B85" i="6"/>
  <c r="G85" i="6"/>
  <c r="B109" i="6"/>
  <c r="G109" i="6"/>
  <c r="C133" i="6"/>
  <c r="G133" i="6"/>
  <c r="C157" i="6"/>
  <c r="G157" i="6"/>
  <c r="C11" i="6"/>
  <c r="G11" i="6"/>
  <c r="C43" i="6"/>
  <c r="G43" i="6"/>
  <c r="C67" i="6"/>
  <c r="G67" i="6"/>
  <c r="C91" i="6"/>
  <c r="G91" i="6"/>
  <c r="B115" i="6"/>
  <c r="G115" i="6"/>
  <c r="C139" i="6"/>
  <c r="G139" i="6"/>
  <c r="B163" i="6"/>
  <c r="G163" i="6"/>
  <c r="B12" i="6"/>
  <c r="G12" i="6"/>
  <c r="B45" i="6"/>
  <c r="G45" i="6"/>
  <c r="B69" i="6"/>
  <c r="G69" i="6"/>
  <c r="B93" i="6"/>
  <c r="G93" i="6"/>
  <c r="B117" i="6"/>
  <c r="G117" i="6"/>
  <c r="C141" i="6"/>
  <c r="G141" i="6"/>
  <c r="C165" i="6"/>
  <c r="G165" i="6"/>
  <c r="C22" i="6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F135" authorId="0" shapeId="0" xr:uid="{8B36E54D-5155-7643-97EF-3873447B5BE1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  <r>
          <rPr>
            <sz val="10"/>
            <color rgb="FF000000"/>
            <rFont val="Calibri"/>
            <family val="2"/>
          </rPr>
          <t>then 100.0869</t>
        </r>
      </text>
    </comment>
  </commentList>
</comments>
</file>

<file path=xl/sharedStrings.xml><?xml version="1.0" encoding="utf-8"?>
<sst xmlns="http://schemas.openxmlformats.org/spreadsheetml/2006/main" count="25375" uniqueCount="9096">
  <si>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</si>
  <si>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</si>
  <si>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</si>
  <si>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</si>
  <si>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</si>
  <si>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</si>
  <si>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</si>
  <si>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</si>
  <si>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</si>
  <si>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</si>
  <si>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</si>
  <si>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</si>
  <si>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</si>
  <si>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</si>
  <si>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</si>
  <si>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</si>
  <si>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</si>
  <si>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</si>
  <si>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</si>
  <si>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</si>
  <si>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</si>
  <si>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</si>
  <si>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</si>
  <si>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</si>
  <si>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</si>
  <si>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</si>
  <si>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</si>
  <si>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</si>
  <si>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</si>
  <si>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</si>
  <si>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</si>
  <si>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</si>
  <si>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</si>
  <si>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</si>
  <si>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</si>
  <si>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</si>
  <si>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</si>
  <si>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</si>
  <si>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</si>
  <si>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</si>
  <si>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</si>
  <si>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</si>
  <si>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</si>
  <si>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</si>
  <si>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</si>
  <si>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</si>
  <si>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</si>
  <si>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</si>
  <si>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</si>
  <si>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</si>
  <si>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</si>
  <si>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</si>
  <si>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</si>
  <si>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</si>
  <si>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</si>
  <si>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</si>
  <si>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</si>
  <si>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</si>
  <si>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</si>
  <si>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</si>
  <si>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</si>
  <si>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</si>
  <si>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</si>
  <si>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</si>
  <si>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</si>
  <si>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</si>
  <si>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</si>
  <si>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</si>
  <si>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</si>
  <si>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</si>
  <si>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</si>
  <si>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</si>
  <si>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</si>
  <si>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</si>
  <si>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</si>
  <si>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</si>
  <si>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</si>
  <si>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</si>
  <si>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</si>
  <si>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</si>
  <si>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</si>
  <si>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</si>
  <si>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</si>
  <si>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</si>
  <si>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</si>
  <si>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</si>
  <si>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</si>
  <si>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</si>
  <si>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</si>
  <si>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</si>
  <si>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</si>
  <si>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</si>
  <si>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</si>
  <si>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</si>
  <si>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</si>
  <si>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</si>
  <si>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</si>
  <si>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</si>
  <si>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</si>
  <si>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</si>
  <si>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</si>
  <si>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</si>
  <si>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</si>
  <si>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</si>
  <si>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</si>
  <si>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</si>
  <si>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</si>
  <si>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</si>
  <si>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</si>
  <si>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</si>
  <si>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</si>
  <si>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</si>
  <si>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</si>
  <si>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</si>
  <si>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</si>
  <si>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</si>
  <si>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</si>
  <si>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</si>
  <si>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</si>
  <si>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</si>
  <si>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</si>
  <si>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</si>
  <si>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</si>
  <si>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</si>
  <si>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</si>
  <si>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</si>
  <si>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</si>
  <si>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</si>
  <si>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</si>
  <si>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</si>
  <si>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</si>
  <si>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</si>
  <si>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</si>
  <si>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</si>
  <si>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</si>
  <si>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</si>
  <si>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</si>
  <si>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</si>
  <si>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</si>
  <si>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</si>
  <si>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</si>
  <si>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</si>
  <si>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</si>
  <si>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</si>
  <si>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</si>
  <si>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</si>
  <si>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</si>
  <si>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</si>
  <si>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</si>
  <si>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</si>
  <si>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</si>
  <si>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</si>
  <si>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</si>
  <si>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</si>
  <si>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</si>
  <si>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</si>
  <si>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</si>
  <si>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</si>
  <si>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</si>
  <si>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</si>
  <si>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</si>
  <si>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</si>
  <si>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</si>
  <si>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</si>
  <si>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</si>
  <si>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</si>
  <si>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</si>
  <si>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</si>
  <si>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</si>
  <si>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</si>
  <si>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</si>
  <si>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</si>
  <si>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</si>
  <si>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</si>
  <si>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</si>
  <si>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</si>
  <si>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</si>
  <si>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</si>
  <si>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</si>
  <si>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</si>
  <si>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</si>
  <si>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</si>
  <si>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</si>
  <si>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</si>
  <si>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</si>
  <si>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</si>
  <si>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</si>
  <si>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</si>
  <si>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</si>
  <si>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</si>
  <si>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</si>
  <si>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</si>
  <si>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</si>
  <si>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</si>
  <si>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</si>
  <si>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</si>
  <si>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</si>
  <si>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</si>
  <si>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</si>
  <si>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</si>
  <si>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</si>
  <si>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</si>
  <si>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</si>
  <si>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</si>
  <si>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</si>
  <si>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</si>
  <si>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</si>
  <si>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</si>
  <si>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</si>
  <si>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</si>
  <si>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</si>
  <si>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</si>
  <si>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</si>
  <si>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</si>
  <si>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</si>
  <si>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</si>
  <si>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</si>
  <si>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</si>
  <si>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</si>
  <si>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</si>
  <si>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</si>
  <si>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</si>
  <si>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</si>
  <si>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</si>
  <si>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</si>
  <si>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</si>
  <si>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</si>
  <si>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</si>
  <si>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</si>
  <si>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</si>
  <si>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</si>
  <si>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</si>
  <si>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</si>
  <si>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</si>
  <si>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</si>
  <si>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</si>
  <si>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</si>
  <si>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</si>
  <si>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</si>
  <si>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</si>
  <si>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</si>
  <si>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</si>
  <si>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</si>
  <si>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</si>
  <si>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</si>
  <si>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</si>
  <si>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</si>
  <si>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</si>
  <si>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</si>
  <si>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</si>
  <si>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</si>
  <si>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</si>
  <si>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</si>
  <si>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</si>
  <si>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</si>
  <si>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</si>
  <si>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</si>
  <si>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</si>
  <si>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</si>
  <si>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</si>
  <si>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</si>
  <si>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</si>
  <si>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</si>
  <si>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</si>
  <si>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</si>
  <si>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</si>
  <si>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</si>
  <si>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</si>
  <si>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</si>
  <si>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</si>
  <si>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</si>
  <si>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</si>
  <si>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</si>
  <si>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</si>
  <si>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</si>
  <si>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</si>
  <si>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</si>
  <si>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</si>
  <si>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</si>
  <si>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</si>
  <si>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</si>
  <si>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</si>
  <si>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</si>
  <si>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</si>
  <si>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</si>
  <si>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</si>
  <si>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</si>
  <si>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</si>
  <si>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</si>
  <si>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</si>
  <si>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</si>
  <si>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</si>
  <si>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</si>
  <si>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</si>
  <si>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</si>
  <si>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</si>
  <si>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</si>
  <si>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</si>
  <si>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</si>
  <si>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</si>
  <si>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</si>
  <si>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</si>
  <si>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</si>
  <si>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</si>
  <si>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</si>
  <si>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</si>
  <si>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</si>
  <si>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</si>
  <si>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</si>
  <si>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</si>
  <si>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</si>
  <si>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</si>
  <si>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</si>
  <si>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</si>
  <si>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</si>
  <si>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</si>
  <si>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</si>
  <si>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</si>
  <si>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</si>
  <si>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</si>
  <si>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</si>
  <si>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</si>
  <si>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</si>
  <si>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</si>
  <si>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</si>
  <si>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</si>
  <si>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</si>
  <si>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</si>
  <si>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</si>
  <si>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</si>
  <si>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</si>
  <si>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</si>
  <si>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</si>
  <si>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</si>
  <si>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</si>
  <si>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</si>
  <si>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</si>
  <si>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</si>
  <si>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</si>
  <si>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</si>
  <si>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</si>
  <si>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</si>
  <si>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</si>
  <si>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</si>
  <si>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</si>
  <si>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</si>
  <si>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</si>
  <si>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</si>
  <si>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</si>
  <si>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</si>
  <si>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</si>
  <si>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</si>
  <si>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</si>
  <si>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</si>
  <si>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</si>
  <si>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</si>
  <si>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</si>
  <si>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</si>
  <si>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</si>
  <si>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</si>
  <si>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</si>
  <si>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</si>
  <si>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</si>
  <si>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</si>
  <si>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</si>
  <si>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</si>
  <si>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</si>
  <si>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</si>
  <si>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</si>
  <si>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</si>
  <si>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</si>
  <si>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</si>
  <si>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</si>
  <si>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</si>
  <si>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</si>
  <si>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</si>
  <si>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</si>
  <si>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</si>
  <si>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</si>
  <si>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</si>
  <si>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</si>
  <si>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</si>
  <si>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</si>
  <si>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</si>
  <si>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</si>
  <si>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</si>
  <si>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</si>
  <si>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</si>
  <si>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</si>
  <si>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</si>
  <si>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</si>
  <si>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</si>
  <si>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</si>
  <si>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</si>
  <si>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</si>
  <si>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</si>
  <si>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</si>
  <si>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</si>
  <si>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</si>
  <si>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</si>
  <si>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</si>
  <si>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</si>
  <si>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</si>
  <si>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</si>
  <si>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</si>
  <si>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</si>
  <si>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</si>
  <si>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</si>
  <si>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</si>
  <si>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</si>
  <si>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</si>
  <si>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</si>
  <si>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</si>
  <si>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</si>
  <si>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</si>
  <si>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</si>
  <si>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</si>
  <si>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</si>
  <si>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</si>
  <si>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</si>
  <si>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</si>
  <si>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</si>
  <si>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</si>
  <si>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</si>
  <si>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</si>
  <si>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</si>
  <si>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</si>
  <si>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</si>
  <si>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</si>
  <si>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</si>
  <si>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</si>
  <si>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</si>
  <si>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</si>
  <si>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</si>
  <si>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</si>
  <si>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</si>
  <si>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</si>
  <si>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</si>
  <si>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</si>
  <si>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</si>
  <si>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</si>
  <si>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</si>
  <si>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</si>
  <si>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</si>
  <si>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</si>
  <si>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</si>
  <si>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</si>
  <si>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</si>
  <si>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</si>
  <si>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</si>
  <si>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</si>
  <si>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</si>
  <si>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</si>
  <si>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</si>
  <si>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</si>
  <si>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</si>
  <si>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</si>
  <si>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</si>
  <si>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</si>
  <si>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</si>
  <si>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</si>
  <si>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</si>
  <si>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</si>
  <si>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</si>
  <si>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</si>
  <si>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</si>
  <si>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</si>
  <si>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</si>
  <si>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</si>
  <si>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</si>
  <si>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</si>
  <si>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</si>
  <si>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</si>
  <si>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</si>
  <si>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</si>
  <si>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</si>
  <si>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</si>
  <si>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</si>
  <si>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</si>
  <si>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</si>
  <si>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</si>
  <si>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</si>
  <si>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</si>
  <si>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</si>
  <si>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</si>
  <si>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</si>
  <si>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</si>
  <si>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</si>
  <si>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</si>
  <si>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</si>
  <si>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</si>
  <si>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</si>
  <si>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</si>
  <si>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</si>
  <si>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</si>
  <si>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</si>
  <si>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</si>
  <si>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</si>
  <si>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</si>
  <si>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</si>
  <si>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</si>
  <si>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</si>
  <si>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</si>
  <si>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</si>
  <si>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</si>
  <si>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</si>
  <si>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</si>
  <si>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</si>
  <si>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</si>
  <si>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</si>
  <si>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</si>
  <si>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</si>
  <si>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</si>
  <si>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</si>
  <si>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</si>
  <si>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</si>
  <si>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</si>
  <si>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</si>
  <si>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</si>
  <si>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</si>
  <si>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</si>
  <si>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</si>
  <si>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</si>
  <si>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</si>
  <si>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</si>
  <si>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</si>
  <si>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</si>
  <si>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</si>
  <si>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</si>
  <si>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</si>
  <si>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</si>
  <si>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</si>
  <si>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</si>
  <si>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</si>
  <si>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</si>
  <si>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</si>
  <si>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</si>
  <si>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</si>
  <si>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</si>
  <si>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</si>
  <si>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</si>
  <si>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</si>
  <si>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</si>
  <si>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</si>
  <si>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</si>
  <si>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</si>
  <si>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</si>
  <si>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</si>
  <si>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</si>
  <si>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</si>
  <si>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</si>
  <si>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</si>
  <si>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</si>
  <si>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</si>
  <si>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</si>
  <si>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</si>
  <si>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</si>
  <si>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</si>
  <si>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</si>
  <si>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</si>
  <si>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</si>
  <si>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</si>
  <si>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</si>
  <si>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</si>
  <si>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</si>
  <si>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</si>
  <si>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</si>
  <si>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</si>
  <si>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</si>
  <si>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</si>
  <si>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</si>
  <si>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</si>
  <si>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</si>
  <si>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</si>
  <si>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</si>
  <si>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</si>
  <si>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</si>
  <si>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</si>
  <si>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</si>
  <si>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</si>
  <si>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</si>
  <si>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</si>
  <si>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</si>
  <si>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</si>
  <si>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</si>
  <si>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</si>
  <si>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</si>
  <si>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</si>
  <si>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</si>
  <si>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</si>
  <si>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</si>
  <si>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</si>
  <si>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</si>
  <si>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</si>
  <si>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</si>
  <si>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</si>
  <si>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</si>
  <si>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</si>
  <si>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</si>
  <si>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</si>
  <si>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</si>
  <si>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</si>
  <si>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</si>
  <si>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</si>
  <si>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</si>
  <si>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</si>
  <si>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</si>
  <si>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</si>
  <si>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</si>
  <si>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</si>
  <si>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</si>
  <si>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</si>
  <si>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</si>
  <si>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</si>
  <si>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</si>
  <si>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</si>
  <si>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</si>
  <si>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</si>
  <si>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</si>
  <si>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</si>
  <si>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</si>
  <si>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</si>
  <si>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</si>
  <si>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</si>
  <si>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</si>
  <si>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</si>
  <si>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</si>
  <si>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</si>
  <si>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</si>
  <si>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</si>
  <si>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</si>
  <si>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</si>
  <si>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</si>
  <si>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</si>
  <si>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</si>
  <si>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</si>
  <si>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</si>
  <si>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</si>
  <si>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</si>
  <si>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</si>
  <si>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</si>
  <si>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</si>
  <si>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</si>
  <si>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</si>
  <si>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</si>
  <si>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</si>
  <si>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</si>
  <si>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</si>
  <si>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</si>
  <si>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</si>
  <si>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</si>
  <si>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</si>
  <si>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</si>
  <si>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</si>
  <si>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</si>
  <si>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</si>
  <si>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</si>
  <si>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</si>
  <si>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</si>
  <si>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</si>
  <si>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</si>
  <si>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</si>
  <si>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</si>
  <si>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</si>
  <si>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</si>
  <si>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</si>
  <si>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</si>
  <si>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</si>
  <si>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</si>
  <si>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</si>
  <si>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</si>
  <si>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</si>
  <si>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</si>
  <si>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</si>
  <si>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</si>
  <si>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</si>
  <si>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</si>
  <si>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</si>
  <si>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</si>
  <si>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</si>
  <si>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</si>
  <si>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</si>
  <si>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</si>
  <si>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</si>
  <si>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</si>
  <si>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</si>
  <si>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</si>
  <si>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</si>
  <si>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</si>
  <si>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</si>
  <si>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</si>
  <si>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</si>
  <si>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</si>
  <si>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</si>
  <si>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</si>
  <si>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</si>
  <si>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</si>
  <si>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</si>
  <si>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</si>
  <si>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</si>
  <si>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</si>
  <si>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</si>
  <si>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</si>
  <si>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</si>
  <si>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</si>
  <si>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</si>
  <si>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</si>
  <si>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</si>
  <si>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</si>
  <si>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</si>
  <si>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</si>
  <si>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</si>
  <si>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</si>
  <si>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</si>
  <si>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</si>
  <si>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</si>
  <si>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</si>
  <si>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</si>
  <si>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</si>
  <si>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</si>
  <si>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</si>
  <si>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</si>
  <si>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</si>
  <si>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</si>
  <si>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</si>
  <si>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</si>
  <si>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</si>
  <si>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</si>
  <si>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</si>
  <si>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</si>
  <si>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</si>
  <si>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</si>
  <si>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</si>
  <si>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</si>
  <si>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</si>
  <si>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</si>
  <si>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</si>
  <si>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</si>
  <si>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</si>
  <si>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</si>
  <si>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</si>
  <si>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</si>
  <si>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</si>
  <si>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</si>
  <si>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</si>
  <si>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</si>
  <si>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</si>
  <si>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</si>
  <si>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</si>
  <si>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</si>
  <si>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</si>
  <si>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</si>
  <si>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</si>
  <si>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</si>
  <si>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</si>
  <si>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</si>
  <si>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</si>
  <si>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</si>
  <si>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</si>
  <si>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</si>
  <si>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</si>
  <si>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</si>
  <si>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</si>
  <si>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</si>
  <si>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</si>
  <si>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</si>
  <si>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</si>
  <si>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</si>
  <si>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</si>
  <si>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</si>
  <si>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</si>
  <si>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</si>
  <si>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</si>
  <si>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</si>
  <si>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</si>
  <si>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</si>
  <si>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</si>
  <si>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</si>
  <si>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</si>
  <si>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</si>
  <si>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</si>
  <si>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</si>
  <si>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</si>
  <si>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</si>
  <si>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</si>
  <si>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</si>
  <si>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</si>
  <si>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</si>
  <si>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</si>
  <si>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</si>
  <si>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</si>
  <si>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</si>
  <si>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</si>
  <si>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</si>
  <si>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</si>
  <si>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</si>
  <si>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</si>
  <si>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</si>
  <si>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</si>
  <si>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</si>
  <si>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</si>
  <si>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</si>
  <si>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</si>
  <si>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</si>
  <si>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</si>
  <si>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</si>
  <si>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</si>
  <si>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</si>
  <si>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</si>
  <si>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</si>
  <si>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</si>
  <si>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</si>
  <si>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</si>
  <si>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</si>
  <si>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</si>
  <si>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</si>
  <si>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</si>
  <si>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</si>
  <si>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</si>
  <si>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</si>
  <si>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</si>
  <si>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</si>
  <si>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</si>
  <si>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</si>
  <si>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</si>
  <si>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</si>
  <si>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</si>
  <si>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</si>
  <si>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</si>
  <si>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</si>
  <si>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</si>
  <si>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</si>
  <si>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</si>
  <si>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</si>
  <si>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</si>
  <si>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</si>
  <si>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</si>
  <si>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</si>
  <si>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</si>
  <si>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</si>
  <si>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</si>
  <si>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</si>
  <si>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</si>
  <si>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</si>
  <si>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</si>
  <si>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</si>
  <si>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</si>
  <si>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</si>
  <si>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</si>
  <si>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</si>
  <si>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</si>
  <si>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</si>
  <si>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</si>
  <si>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</si>
  <si>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</si>
  <si>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</si>
  <si>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</si>
  <si>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</si>
  <si>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</si>
  <si>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</si>
  <si>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</si>
  <si>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</si>
  <si>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</si>
  <si>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</si>
  <si>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</si>
  <si>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</si>
  <si>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</si>
  <si>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</si>
  <si>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</si>
  <si>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</si>
  <si>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</si>
  <si>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</si>
  <si>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</si>
  <si>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</si>
  <si>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</si>
  <si>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</si>
  <si>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</si>
  <si>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</si>
  <si>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</si>
  <si>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</si>
  <si>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</si>
  <si>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</si>
  <si>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</si>
  <si>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</si>
  <si>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</si>
  <si>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</si>
  <si>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</si>
  <si>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</si>
  <si>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</si>
  <si>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</si>
  <si>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</si>
  <si>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</si>
  <si>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</si>
  <si>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</si>
  <si>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</si>
  <si>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</si>
  <si>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</si>
  <si>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</si>
  <si>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</si>
  <si>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</si>
  <si>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</si>
  <si>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</si>
  <si>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</si>
  <si>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</si>
  <si>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</si>
  <si>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</si>
  <si>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</si>
  <si>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</si>
  <si>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</si>
  <si>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</si>
  <si>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</si>
  <si>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</si>
  <si>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</si>
  <si>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</si>
  <si>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</si>
  <si>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</si>
  <si>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</si>
  <si>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</si>
  <si>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</si>
  <si>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</si>
  <si>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</si>
  <si>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</si>
  <si>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</si>
  <si>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</si>
  <si>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</si>
  <si>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</si>
  <si>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</si>
  <si>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</si>
  <si>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</si>
  <si>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</si>
  <si>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</si>
  <si>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</si>
  <si>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</si>
  <si>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</si>
  <si>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</si>
  <si>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</si>
  <si>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</si>
  <si>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</si>
  <si>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</si>
  <si>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</si>
  <si>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</si>
  <si>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</si>
  <si>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</si>
  <si>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</si>
  <si>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</si>
  <si>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</si>
  <si>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</si>
  <si>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</si>
  <si>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</si>
  <si>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</si>
  <si>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</si>
  <si>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</si>
  <si>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</si>
  <si>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</si>
  <si>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</si>
  <si>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</si>
  <si>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</si>
  <si>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</si>
  <si>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</si>
  <si>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</si>
  <si>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</si>
  <si>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</si>
  <si>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</si>
  <si>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</si>
  <si>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</si>
  <si>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</si>
  <si>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</si>
  <si>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</si>
  <si>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</si>
  <si>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</si>
  <si>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</si>
  <si>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</si>
  <si>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</si>
  <si>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</si>
  <si>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</si>
  <si>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</si>
  <si>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</si>
  <si>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</si>
  <si>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</si>
  <si>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</si>
  <si>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</si>
  <si>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</si>
  <si>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</si>
  <si>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</si>
  <si>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</si>
  <si>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</si>
  <si>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</si>
  <si>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</si>
  <si>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</si>
  <si>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</si>
  <si>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</si>
  <si>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</si>
  <si>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</si>
  <si>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</si>
  <si>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</si>
  <si>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</si>
  <si>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</si>
  <si>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</si>
  <si>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</si>
  <si>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</si>
  <si>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</si>
  <si>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</si>
  <si>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</si>
  <si>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</si>
  <si>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</si>
  <si>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</si>
  <si>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</si>
  <si>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</si>
  <si>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</si>
  <si>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</si>
  <si>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</si>
  <si>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</si>
  <si>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</si>
  <si>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</si>
  <si>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</si>
  <si>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</si>
  <si>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</si>
  <si>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</si>
  <si>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</si>
  <si>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</si>
  <si>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</si>
  <si>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</si>
  <si>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</si>
  <si>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</si>
  <si>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</si>
  <si>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</si>
  <si>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</si>
  <si>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</si>
  <si>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</si>
  <si>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</si>
  <si>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</si>
  <si>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</si>
  <si>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</si>
  <si>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</si>
  <si>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</si>
  <si>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</si>
  <si>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</si>
  <si>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</si>
  <si>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</si>
  <si>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</si>
  <si>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</si>
  <si>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</si>
  <si>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</si>
  <si>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</si>
  <si>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</si>
  <si>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</si>
  <si>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</si>
  <si>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</si>
  <si>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</si>
  <si>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</si>
  <si>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</si>
  <si>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</si>
  <si>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</si>
  <si>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</si>
  <si>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</si>
  <si>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</si>
  <si>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</si>
  <si>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</si>
  <si>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</si>
  <si>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</si>
  <si>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</si>
  <si>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</si>
  <si>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</si>
  <si>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</si>
  <si>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</si>
  <si>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</si>
  <si>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</si>
  <si>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</si>
  <si>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</si>
  <si>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</si>
  <si>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</si>
  <si>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</si>
  <si>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</si>
  <si>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</si>
  <si>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</si>
  <si>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</si>
  <si>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</si>
  <si>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</si>
  <si>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</si>
  <si>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</si>
  <si>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</si>
  <si>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</si>
  <si>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</si>
  <si>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</si>
  <si>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</si>
  <si>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</si>
  <si>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</si>
  <si>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</si>
  <si>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</si>
  <si>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</si>
  <si>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</si>
  <si>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</si>
  <si>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</si>
  <si>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</si>
  <si>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</si>
  <si>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</si>
  <si>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</si>
  <si>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</si>
  <si>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</si>
  <si>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</si>
  <si>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</si>
  <si>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</si>
  <si>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</si>
  <si>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</si>
  <si>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</si>
  <si>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</si>
  <si>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</si>
  <si>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</si>
  <si>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</si>
  <si>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</si>
  <si>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</si>
  <si>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</si>
  <si>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</si>
  <si>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</si>
  <si>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</si>
  <si>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</si>
  <si>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</si>
  <si>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</si>
  <si>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</si>
  <si>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</si>
  <si>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</si>
  <si>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</si>
  <si>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</si>
  <si>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</si>
  <si>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</si>
  <si>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</si>
  <si>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</si>
  <si>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</si>
  <si>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</si>
  <si>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</si>
  <si>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</si>
  <si>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</si>
  <si>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</si>
  <si>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</si>
  <si>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</si>
  <si>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</si>
  <si>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</si>
  <si>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</si>
  <si>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</si>
  <si>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</si>
  <si>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</si>
  <si>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</si>
  <si>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</si>
  <si>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</si>
  <si>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</si>
  <si>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</si>
  <si>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</si>
  <si>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</si>
  <si>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</si>
  <si>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</si>
  <si>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</si>
  <si>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</si>
  <si>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</si>
  <si>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</si>
  <si>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</si>
  <si>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</si>
  <si>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</si>
  <si>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</si>
  <si>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</si>
  <si>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AIRTEMP</t>
  </si>
  <si>
    <t>RELHUM</t>
  </si>
  <si>
    <t>MAX_WIND_SPEED</t>
  </si>
  <si>
    <t>m/s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</si>
  <si>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</si>
  <si>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</si>
  <si>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</si>
  <si>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</si>
  <si>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</si>
  <si>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</si>
  <si>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</si>
  <si>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</si>
  <si>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</si>
  <si>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</si>
  <si>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</si>
  <si>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</si>
  <si>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</si>
  <si>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</si>
  <si>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</si>
  <si>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</si>
  <si>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</si>
  <si>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</si>
  <si>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</si>
  <si>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</si>
  <si>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</si>
  <si>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</si>
  <si>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</si>
  <si>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</si>
  <si>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</si>
  <si>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</si>
  <si>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</si>
  <si>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</si>
  <si>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</si>
  <si>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</si>
  <si>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</si>
  <si>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</si>
  <si>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</si>
  <si>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</si>
  <si>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</si>
  <si>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</si>
  <si>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</si>
  <si>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</si>
  <si>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</si>
  <si>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</si>
  <si>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</si>
  <si>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</si>
  <si>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</si>
  <si>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</si>
  <si>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</si>
  <si>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</si>
  <si>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</si>
  <si>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</si>
  <si>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</si>
  <si>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</si>
  <si>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</si>
  <si>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</si>
  <si>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</si>
  <si>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</si>
  <si>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</si>
  <si>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</si>
  <si>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</si>
  <si>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</si>
  <si>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</si>
  <si>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</si>
  <si>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</si>
  <si>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</si>
  <si>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</si>
  <si>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</si>
  <si>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</si>
  <si>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</si>
  <si>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</si>
  <si>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</si>
  <si>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</si>
  <si>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</si>
  <si>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</si>
  <si>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</si>
  <si>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</si>
  <si>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</si>
  <si>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</si>
  <si>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</si>
  <si>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</si>
  <si>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</si>
  <si>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</si>
  <si>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</si>
  <si>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</si>
  <si>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</si>
  <si>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</si>
  <si>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</si>
  <si>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</si>
  <si>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</si>
  <si>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</si>
  <si>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</si>
  <si>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MJ</t>
  </si>
  <si>
    <t>µW/cm2/nm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</si>
  <si>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</si>
  <si>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</si>
  <si>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</si>
  <si>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</si>
  <si>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</si>
  <si>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</si>
  <si>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</si>
  <si>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</si>
  <si>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</si>
  <si>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</si>
  <si>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</si>
  <si>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</si>
  <si>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</si>
  <si>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</si>
  <si>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</si>
  <si>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</si>
  <si>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</si>
  <si>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</si>
  <si>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</si>
  <si>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</si>
  <si>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</si>
  <si>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</si>
  <si>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</si>
  <si>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</si>
  <si>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</si>
  <si>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</si>
  <si>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</si>
  <si>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</si>
  <si>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</si>
  <si>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</si>
  <si>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</si>
  <si>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</si>
  <si>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</si>
  <si>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</si>
  <si>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</si>
  <si>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</si>
  <si>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</si>
  <si>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</si>
  <si>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</si>
  <si>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</si>
  <si>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</si>
  <si>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</si>
  <si>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</si>
  <si>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</si>
  <si>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</si>
  <si>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</si>
  <si>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</si>
  <si>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</si>
  <si>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</si>
  <si>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</si>
  <si>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</si>
  <si>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</si>
  <si>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</si>
  <si>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</si>
  <si>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</si>
  <si>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</si>
  <si>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</si>
  <si>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</si>
  <si>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</si>
  <si>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</si>
  <si>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</si>
  <si>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</si>
  <si>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</si>
  <si>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</si>
  <si>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</si>
  <si>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</si>
  <si>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</si>
  <si>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</si>
  <si>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</si>
  <si>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</si>
  <si>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</si>
  <si>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</si>
  <si>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</si>
  <si>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</si>
  <si>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</si>
  <si>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</si>
  <si>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</si>
  <si>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</si>
  <si>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</si>
  <si>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</si>
  <si>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</si>
  <si>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</si>
  <si>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</si>
  <si>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</si>
  <si>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</si>
  <si>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</si>
  <si>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</si>
  <si>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</si>
  <si>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</si>
  <si>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</si>
  <si>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</si>
  <si>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</si>
  <si>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</si>
  <si>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</si>
  <si>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</si>
  <si>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</si>
  <si>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</si>
  <si>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</si>
  <si>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</si>
  <si>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</si>
  <si>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</si>
  <si>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</si>
  <si>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</si>
  <si>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</si>
  <si>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</si>
  <si>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</si>
  <si>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</si>
  <si>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</si>
  <si>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</si>
  <si>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</si>
  <si>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</si>
  <si>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</si>
  <si>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</si>
  <si>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</si>
  <si>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</si>
  <si>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</si>
  <si>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</si>
  <si>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</si>
  <si>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</si>
  <si>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</si>
  <si>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</si>
  <si>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</si>
  <si>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</si>
  <si>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</si>
  <si>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</si>
  <si>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</si>
  <si>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</si>
  <si>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</si>
  <si>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</si>
  <si>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</si>
  <si>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</si>
  <si>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</si>
  <si>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</si>
  <si>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</si>
  <si>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</si>
  <si>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</si>
  <si>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</si>
  <si>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</si>
  <si>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</si>
  <si>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</si>
  <si>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</si>
  <si>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</si>
  <si>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</si>
  <si>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</si>
  <si>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</si>
  <si>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</si>
  <si>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</si>
  <si>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</si>
  <si>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</si>
  <si>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</si>
  <si>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</si>
  <si>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</si>
  <si>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</si>
  <si>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</si>
  <si>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</si>
  <si>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</si>
  <si>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</si>
  <si>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</si>
  <si>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</si>
  <si>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</si>
  <si>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</si>
  <si>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</si>
  <si>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</si>
  <si>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</si>
  <si>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</si>
  <si>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</si>
  <si>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</si>
  <si>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</si>
  <si>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</si>
  <si>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</si>
  <si>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</si>
  <si>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</si>
  <si>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</si>
  <si>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</si>
  <si>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</si>
  <si>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</si>
  <si>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</si>
  <si>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</si>
  <si>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</si>
  <si>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</si>
  <si>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</si>
  <si>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</si>
  <si>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</si>
  <si>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</si>
  <si>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</si>
  <si>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</si>
  <si>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</si>
  <si>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</si>
  <si>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</si>
  <si>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</si>
  <si>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</si>
  <si>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</si>
  <si>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</si>
  <si>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</si>
  <si>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</si>
  <si>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</si>
  <si>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</si>
  <si>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</si>
  <si>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</si>
  <si>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</si>
  <si>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</si>
  <si>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</si>
  <si>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</si>
  <si>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</si>
  <si>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</si>
  <si>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</si>
  <si>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</si>
  <si>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</si>
  <si>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</si>
  <si>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</si>
  <si>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</si>
  <si>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</si>
  <si>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</si>
  <si>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</si>
  <si>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</si>
  <si>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</si>
  <si>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</si>
  <si>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</si>
  <si>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</si>
  <si>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</si>
  <si>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</si>
  <si>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</si>
  <si>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</si>
  <si>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</si>
  <si>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</si>
  <si>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</si>
  <si>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</si>
  <si>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</si>
  <si>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</si>
  <si>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</si>
  <si>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</si>
  <si>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</si>
  <si>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</si>
  <si>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</si>
  <si>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</si>
  <si>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</si>
  <si>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</si>
  <si>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</si>
  <si>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</si>
  <si>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</si>
  <si>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</si>
  <si>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</si>
  <si>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</si>
  <si>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</si>
  <si>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</si>
  <si>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</si>
  <si>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</si>
  <si>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</si>
  <si>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</si>
  <si>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</si>
  <si>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</si>
  <si>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</si>
  <si>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</si>
  <si>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</si>
  <si>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</si>
  <si>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</si>
  <si>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</si>
  <si>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</si>
  <si>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</si>
  <si>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</si>
  <si>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</si>
  <si>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</si>
  <si>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</si>
  <si>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</si>
  <si>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</si>
  <si>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</si>
  <si>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</si>
  <si>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</si>
  <si>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</si>
  <si>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</si>
  <si>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</si>
  <si>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</si>
  <si>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</si>
  <si>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</si>
  <si>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</si>
  <si>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</si>
  <si>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</si>
  <si>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</si>
  <si>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</si>
  <si>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</si>
  <si>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</si>
  <si>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</si>
  <si>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</si>
  <si>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</si>
  <si>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</si>
  <si>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</si>
  <si>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</si>
  <si>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</si>
  <si>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</si>
  <si>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</si>
  <si>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</si>
  <si>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</si>
  <si>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</si>
  <si>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</si>
  <si>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</si>
  <si>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</si>
  <si>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</si>
  <si>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</si>
  <si>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</si>
  <si>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</si>
  <si>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</si>
  <si>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</si>
  <si>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</si>
  <si>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</si>
  <si>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</si>
  <si>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</si>
  <si>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</si>
  <si>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</si>
  <si>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</si>
  <si>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</si>
  <si>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</si>
  <si>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</si>
  <si>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</si>
  <si>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</si>
  <si>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</si>
  <si>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</si>
  <si>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</si>
  <si>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</si>
  <si>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</si>
  <si>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</si>
  <si>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</si>
  <si>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</si>
  <si>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</si>
  <si>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</si>
  <si>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</si>
  <si>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</si>
  <si>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</si>
  <si>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</si>
  <si>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</si>
  <si>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</si>
  <si>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</si>
  <si>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</si>
  <si>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</si>
  <si>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</si>
  <si>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</si>
  <si>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</si>
  <si>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</si>
  <si>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</si>
  <si>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</si>
  <si>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</si>
  <si>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</si>
  <si>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</si>
  <si>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</si>
  <si>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</si>
  <si>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</si>
  <si>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</si>
  <si>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</si>
  <si>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</si>
  <si>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</si>
  <si>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</si>
  <si>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</si>
  <si>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</si>
  <si>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</si>
  <si>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</si>
  <si>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</si>
  <si>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</si>
  <si>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</si>
  <si>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</si>
  <si>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</si>
  <si>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</si>
  <si>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</si>
  <si>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</si>
  <si>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</si>
  <si>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</si>
  <si>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</si>
  <si>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</si>
  <si>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</si>
  <si>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</si>
  <si>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</si>
  <si>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</si>
  <si>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</si>
  <si>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</si>
  <si>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</si>
  <si>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</si>
  <si>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</si>
  <si>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</si>
  <si>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</si>
  <si>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</si>
  <si>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</si>
  <si>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</si>
  <si>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</si>
  <si>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</si>
  <si>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</si>
  <si>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</si>
  <si>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</si>
  <si>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</si>
  <si>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</si>
  <si>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</si>
  <si>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</si>
  <si>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</si>
  <si>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</si>
  <si>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</si>
  <si>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</si>
  <si>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</si>
  <si>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</si>
  <si>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</si>
  <si>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</si>
  <si>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</si>
  <si>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</si>
  <si>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</si>
  <si>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</si>
  <si>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</si>
  <si>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</si>
  <si>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</si>
  <si>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</si>
  <si>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</si>
  <si>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</si>
  <si>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</si>
  <si>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</si>
  <si>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</si>
  <si>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</si>
  <si>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</si>
  <si>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</si>
  <si>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</si>
  <si>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</si>
  <si>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</si>
  <si>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</si>
  <si>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</si>
  <si>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</si>
  <si>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</si>
  <si>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</si>
  <si>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</si>
  <si>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</si>
  <si>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</si>
  <si>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</si>
  <si>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</si>
  <si>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</si>
  <si>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</si>
  <si>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</si>
  <si>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</si>
  <si>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</si>
  <si>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</si>
  <si>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</si>
  <si>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</si>
  <si>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</si>
  <si>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</si>
  <si>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</si>
  <si>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</si>
  <si>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</si>
  <si>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</si>
  <si>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</si>
  <si>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</si>
  <si>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</si>
  <si>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</si>
  <si>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</si>
  <si>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</si>
  <si>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</si>
  <si>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</si>
  <si>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</si>
  <si>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</si>
  <si>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</si>
  <si>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</si>
  <si>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</si>
  <si>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</si>
  <si>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</si>
  <si>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</si>
  <si>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</si>
  <si>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</si>
  <si>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</si>
  <si>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</si>
  <si>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</si>
  <si>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</si>
  <si>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</si>
  <si>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</si>
  <si>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</si>
  <si>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</si>
  <si>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</si>
  <si>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</si>
  <si>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</si>
  <si>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</si>
  <si>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</si>
  <si>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</si>
  <si>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</si>
  <si>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</si>
  <si>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</si>
  <si>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</si>
  <si>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</si>
  <si>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</si>
  <si>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</si>
  <si>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</si>
  <si>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</si>
  <si>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</si>
  <si>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</si>
  <si>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</si>
  <si>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</si>
  <si>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</si>
  <si>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</si>
  <si>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</si>
  <si>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</si>
  <si>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</si>
  <si>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</si>
  <si>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</si>
  <si>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</si>
  <si>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</si>
  <si>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</si>
  <si>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</si>
  <si>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</si>
  <si>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</si>
  <si>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</si>
  <si>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</si>
  <si>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</si>
  <si>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</si>
  <si>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</si>
  <si>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</si>
  <si>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</si>
  <si>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</si>
  <si>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</si>
  <si>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</si>
  <si>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</si>
  <si>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</si>
  <si>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</si>
  <si>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</si>
  <si>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</si>
  <si>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</si>
  <si>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</si>
  <si>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</si>
  <si>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</si>
  <si>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</si>
  <si>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</si>
  <si>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</si>
  <si>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</si>
  <si>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</si>
  <si>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</si>
  <si>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</si>
  <si>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</si>
  <si>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</si>
  <si>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</si>
  <si>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</si>
  <si>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</si>
  <si>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</si>
  <si>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</si>
  <si>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</si>
  <si>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</si>
  <si>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</si>
  <si>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</si>
  <si>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</si>
  <si>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</si>
  <si>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</si>
  <si>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</si>
  <si>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</si>
  <si>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</si>
  <si>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</si>
  <si>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</si>
  <si>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</si>
  <si>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</si>
  <si>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</si>
  <si>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</si>
  <si>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</si>
  <si>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</si>
  <si>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</si>
  <si>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</si>
  <si>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</si>
  <si>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</si>
  <si>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</si>
  <si>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</si>
  <si>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</si>
  <si>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</si>
  <si>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</si>
  <si>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</si>
  <si>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</si>
  <si>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</si>
  <si>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</si>
  <si>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</si>
  <si>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</si>
  <si>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</si>
  <si>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</si>
  <si>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</si>
  <si>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</si>
  <si>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</si>
  <si>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</si>
  <si>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</si>
  <si>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</si>
  <si>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</si>
  <si>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</si>
  <si>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</si>
  <si>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</si>
  <si>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</si>
  <si>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</si>
  <si>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</si>
  <si>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</si>
  <si>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</si>
  <si>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</si>
  <si>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</si>
  <si>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</si>
  <si>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</si>
  <si>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</si>
  <si>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</si>
  <si>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</si>
  <si>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</si>
  <si>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</si>
  <si>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</si>
  <si>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</si>
  <si>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</si>
  <si>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</si>
  <si>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</si>
  <si>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</si>
  <si>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</si>
  <si>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</si>
  <si>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</si>
  <si>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</si>
  <si>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</si>
  <si>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</si>
  <si>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</si>
  <si>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</si>
  <si>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</si>
  <si>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</si>
  <si>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</si>
  <si>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</si>
  <si>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</si>
  <si>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</si>
  <si>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</si>
  <si>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</si>
  <si>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</si>
  <si>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</si>
  <si>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</si>
  <si>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</si>
  <si>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</si>
  <si>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</si>
  <si>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</si>
  <si>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</si>
  <si>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</si>
  <si>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</si>
  <si>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</si>
  <si>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</si>
  <si>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</si>
  <si>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</si>
  <si>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</si>
  <si>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</si>
  <si>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</si>
  <si>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</si>
  <si>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</si>
  <si>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</si>
  <si>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</si>
  <si>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</si>
  <si>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</si>
  <si>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</si>
  <si>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</si>
  <si>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</si>
  <si>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</si>
  <si>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</si>
  <si>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</si>
  <si>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</si>
  <si>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</si>
  <si>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</si>
  <si>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</si>
  <si>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</si>
  <si>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</si>
  <si>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</si>
  <si>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</si>
  <si>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</si>
  <si>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</si>
  <si>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</si>
  <si>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</si>
  <si>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</si>
  <si>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</si>
  <si>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</si>
  <si>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</si>
  <si>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</si>
  <si>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</si>
  <si>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</si>
  <si>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</si>
  <si>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</si>
  <si>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</si>
  <si>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</si>
  <si>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</si>
  <si>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</si>
  <si>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</si>
  <si>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</si>
  <si>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</si>
  <si>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</si>
  <si>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</si>
  <si>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</si>
  <si>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</si>
  <si>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</si>
  <si>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</si>
  <si>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</si>
  <si>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</si>
  <si>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</si>
  <si>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</si>
  <si>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</si>
  <si>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</si>
  <si>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</si>
  <si>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</si>
  <si>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</si>
  <si>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</si>
  <si>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</si>
  <si>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</si>
  <si>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</si>
  <si>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</si>
  <si>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</si>
  <si>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</si>
  <si>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</si>
  <si>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</si>
  <si>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</si>
  <si>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</si>
  <si>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</si>
  <si>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</si>
  <si>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</si>
  <si>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</si>
  <si>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</si>
  <si>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</si>
  <si>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</si>
  <si>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</si>
  <si>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</si>
  <si>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</si>
  <si>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</si>
  <si>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</si>
  <si>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</si>
  <si>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</si>
  <si>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</si>
  <si>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</si>
  <si>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</si>
  <si>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</si>
  <si>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</si>
  <si>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</si>
  <si>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</si>
  <si>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</si>
  <si>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</si>
  <si>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</si>
  <si>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</si>
  <si>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</si>
  <si>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</si>
  <si>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</si>
  <si>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</si>
  <si>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</si>
  <si>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</si>
  <si>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</si>
  <si>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</si>
  <si>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</si>
  <si>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</si>
  <si>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</si>
  <si>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</si>
  <si>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</si>
  <si>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</si>
  <si>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</si>
  <si>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</si>
  <si>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</si>
  <si>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</si>
  <si>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</si>
  <si>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</si>
  <si>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</si>
  <si>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</si>
  <si>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</si>
  <si>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</si>
  <si>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</si>
  <si>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</si>
  <si>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</si>
  <si>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</si>
  <si>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</si>
  <si>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</si>
  <si>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</si>
  <si>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</si>
  <si>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</si>
  <si>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</si>
  <si>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</si>
  <si>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</si>
  <si>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</si>
  <si>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</si>
  <si>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</si>
  <si>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</si>
  <si>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</si>
  <si>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</si>
  <si>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</si>
  <si>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</si>
  <si>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</si>
  <si>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</si>
  <si>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</si>
  <si>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</si>
  <si>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</si>
  <si>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</si>
  <si>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</si>
  <si>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</si>
  <si>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</si>
  <si>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</si>
  <si>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</si>
  <si>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</si>
  <si>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</si>
  <si>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</si>
  <si>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</si>
  <si>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</si>
  <si>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</si>
  <si>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</si>
  <si>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</si>
  <si>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</si>
  <si>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</si>
  <si>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</si>
  <si>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</si>
  <si>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</si>
  <si>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</si>
  <si>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</si>
  <si>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</si>
  <si>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</si>
  <si>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</si>
  <si>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</si>
  <si>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</si>
  <si>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</si>
  <si>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</si>
  <si>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</si>
  <si>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</si>
  <si>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</si>
  <si>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</si>
  <si>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</si>
  <si>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</si>
  <si>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</si>
  <si>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</si>
  <si>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</si>
  <si>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</si>
  <si>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</si>
  <si>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</si>
  <si>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</si>
  <si>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</si>
  <si>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</si>
  <si>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</si>
  <si>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</si>
  <si>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</si>
  <si>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</si>
  <si>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</si>
  <si>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</si>
  <si>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</si>
  <si>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</si>
  <si>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</si>
  <si>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</si>
  <si>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</si>
  <si>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</si>
  <si>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</si>
  <si>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</si>
  <si>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</si>
  <si>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</si>
  <si>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</si>
  <si>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</si>
  <si>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</si>
  <si>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</si>
  <si>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</si>
  <si>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</si>
  <si>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</si>
  <si>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</si>
  <si>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</si>
  <si>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</si>
  <si>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</si>
  <si>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</si>
  <si>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</si>
  <si>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</si>
  <si>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</si>
  <si>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</si>
  <si>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</si>
  <si>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</si>
  <si>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</si>
  <si>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</si>
  <si>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</si>
  <si>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</si>
  <si>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</si>
  <si>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</si>
  <si>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</si>
  <si>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</si>
  <si>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</si>
  <si>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</si>
  <si>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</si>
  <si>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</si>
  <si>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</si>
  <si>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</si>
  <si>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</si>
  <si>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</si>
  <si>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</si>
  <si>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</si>
  <si>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</si>
  <si>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</si>
  <si>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</si>
  <si>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</si>
  <si>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</si>
  <si>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</si>
  <si>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</si>
  <si>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</si>
  <si>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</si>
  <si>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</si>
  <si>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</si>
  <si>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</si>
  <si>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</si>
  <si>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</si>
  <si>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</si>
  <si>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</si>
  <si>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</si>
  <si>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</si>
  <si>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</si>
  <si>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</si>
  <si>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</si>
  <si>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</si>
  <si>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</si>
  <si>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</si>
  <si>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</si>
  <si>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</si>
  <si>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</si>
  <si>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</si>
  <si>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</si>
  <si>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</si>
  <si>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</si>
  <si>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</si>
  <si>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</si>
  <si>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</si>
  <si>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</si>
  <si>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</si>
  <si>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</si>
  <si>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</si>
  <si>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</si>
  <si>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</si>
  <si>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</si>
  <si>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</si>
  <si>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</si>
  <si>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</si>
  <si>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</si>
  <si>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</si>
  <si>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</si>
  <si>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</si>
  <si>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</si>
  <si>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</si>
  <si>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</si>
  <si>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</si>
  <si>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</si>
  <si>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</si>
  <si>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</si>
  <si>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</si>
  <si>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</si>
  <si>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</si>
  <si>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</si>
  <si>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</si>
  <si>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</si>
  <si>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</si>
  <si>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</si>
  <si>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</si>
  <si>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</si>
  <si>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</si>
  <si>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</si>
  <si>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</si>
  <si>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</si>
  <si>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</si>
  <si>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</si>
  <si>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</si>
  <si>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</si>
  <si>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</si>
  <si>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</si>
  <si>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</si>
  <si>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</si>
  <si>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</si>
  <si>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</si>
  <si>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</si>
  <si>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</si>
  <si>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</si>
  <si>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</si>
  <si>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</si>
  <si>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</si>
  <si>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</si>
  <si>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</si>
  <si>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</si>
  <si>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</si>
  <si>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</si>
  <si>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</si>
  <si>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</si>
  <si>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</si>
  <si>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</si>
  <si>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</si>
  <si>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</si>
  <si>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</si>
  <si>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</si>
  <si>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</si>
  <si>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</si>
  <si>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</si>
  <si>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</si>
  <si>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</si>
  <si>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</si>
  <si>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</si>
  <si>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</si>
  <si>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</si>
  <si>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</si>
  <si>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</si>
  <si>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</si>
  <si>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</si>
  <si>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</si>
  <si>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</si>
  <si>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</si>
  <si>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</si>
  <si>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</si>
  <si>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</si>
  <si>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</si>
  <si>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</si>
  <si>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</si>
  <si>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</si>
  <si>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</si>
  <si>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</si>
  <si>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</si>
  <si>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</si>
  <si>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</si>
  <si>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</si>
  <si>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</si>
  <si>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</si>
  <si>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</si>
  <si>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</si>
  <si>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</si>
  <si>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</si>
  <si>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</si>
  <si>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</si>
  <si>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</si>
  <si>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</si>
  <si>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</si>
  <si>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</si>
  <si>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</si>
  <si>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</si>
  <si>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</si>
  <si>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</si>
  <si>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</si>
  <si>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</si>
  <si>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</si>
  <si>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</si>
  <si>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</si>
  <si>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</si>
  <si>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</si>
  <si>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</si>
  <si>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</si>
  <si>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</si>
  <si>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</si>
  <si>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</si>
  <si>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</si>
  <si>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</si>
  <si>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</si>
  <si>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</si>
  <si>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</si>
  <si>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</si>
  <si>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</si>
  <si>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</si>
  <si>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</si>
  <si>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</si>
  <si>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</si>
  <si>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</si>
  <si>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</si>
  <si>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</si>
  <si>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</si>
  <si>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</si>
  <si>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</si>
  <si>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</si>
  <si>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</si>
  <si>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</si>
  <si>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</si>
  <si>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</si>
  <si>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</si>
  <si>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</si>
  <si>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</si>
  <si>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</si>
  <si>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</si>
  <si>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</si>
  <si>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</si>
  <si>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</si>
  <si>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</si>
  <si>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</si>
  <si>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</si>
  <si>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</si>
  <si>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</si>
  <si>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</si>
  <si>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</si>
  <si>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</si>
  <si>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</si>
  <si>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</si>
  <si>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</si>
  <si>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</si>
  <si>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</si>
  <si>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</si>
  <si>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</si>
  <si>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</si>
  <si>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</si>
  <si>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</si>
  <si>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</si>
  <si>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</si>
  <si>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</si>
  <si>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</si>
  <si>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</si>
  <si>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</si>
  <si>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</si>
  <si>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</si>
  <si>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</si>
  <si>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</si>
  <si>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</si>
  <si>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</si>
  <si>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</si>
  <si>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</si>
  <si>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</si>
  <si>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</si>
  <si>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</si>
  <si>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</si>
  <si>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</si>
  <si>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</si>
  <si>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</si>
  <si>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</si>
  <si>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</si>
  <si>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</si>
  <si>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</si>
  <si>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</si>
  <si>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</si>
  <si>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</si>
  <si>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</si>
  <si>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</si>
  <si>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</si>
  <si>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</si>
  <si>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</si>
  <si>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</si>
  <si>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</si>
  <si>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</si>
  <si>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</si>
  <si>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</si>
  <si>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</si>
  <si>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</si>
  <si>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</si>
  <si>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</si>
  <si>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</si>
  <si>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</si>
  <si>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</si>
  <si>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</si>
  <si>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</si>
  <si>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</si>
  <si>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</si>
  <si>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</si>
  <si>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</si>
  <si>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</si>
  <si>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</si>
  <si>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</si>
  <si>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</si>
  <si>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</si>
  <si>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</si>
  <si>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</si>
  <si>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</si>
  <si>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</si>
  <si>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</si>
  <si>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</si>
  <si>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</si>
  <si>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</si>
  <si>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</si>
  <si>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</si>
  <si>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</si>
  <si>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</si>
  <si>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</si>
  <si>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</si>
  <si>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</si>
  <si>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</si>
  <si>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</si>
  <si>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</si>
  <si>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</si>
  <si>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</si>
  <si>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</si>
  <si>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</si>
  <si>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</si>
  <si>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</si>
  <si>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</si>
  <si>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</si>
  <si>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</si>
  <si>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</si>
  <si>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</si>
  <si>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</si>
  <si>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</si>
  <si>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</si>
  <si>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</si>
  <si>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</si>
  <si>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</si>
  <si>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</si>
  <si>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</si>
  <si>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</si>
  <si>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</si>
  <si>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</si>
  <si>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</si>
  <si>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</si>
  <si>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</si>
  <si>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</si>
  <si>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</si>
  <si>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</si>
  <si>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</si>
  <si>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</si>
  <si>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</si>
  <si>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</si>
  <si>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</si>
  <si>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</si>
  <si>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</si>
  <si>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</si>
  <si>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</si>
  <si>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</si>
  <si>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</si>
  <si>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</si>
  <si>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</si>
  <si>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</si>
  <si>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</si>
  <si>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</si>
  <si>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</si>
  <si>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</si>
  <si>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</si>
  <si>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</si>
  <si>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</si>
  <si>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</si>
  <si>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</si>
  <si>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</si>
  <si>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</si>
  <si>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</si>
  <si>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</si>
  <si>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</si>
  <si>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</si>
  <si>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</si>
  <si>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</si>
  <si>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</si>
  <si>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</si>
  <si>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</si>
  <si>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</si>
  <si>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</si>
  <si>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</si>
  <si>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</si>
  <si>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</si>
  <si>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</si>
  <si>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</si>
  <si>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</si>
  <si>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</si>
  <si>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</si>
  <si>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</si>
  <si>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</si>
  <si>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</si>
  <si>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</si>
  <si>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</si>
  <si>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</si>
  <si>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</si>
  <si>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</si>
  <si>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</si>
  <si>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</si>
  <si>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</si>
  <si>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</si>
  <si>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</si>
  <si>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</si>
  <si>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</si>
  <si>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</si>
  <si>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</si>
  <si>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</si>
  <si>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</si>
  <si>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</si>
  <si>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</si>
  <si>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</si>
  <si>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</si>
  <si>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</si>
  <si>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</si>
  <si>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</si>
  <si>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</si>
  <si>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</si>
  <si>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</si>
  <si>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</si>
  <si>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</si>
  <si>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</si>
  <si>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</si>
  <si>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</si>
  <si>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</si>
  <si>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</si>
  <si>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</si>
  <si>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</si>
  <si>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</si>
  <si>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</si>
  <si>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</si>
  <si>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</si>
  <si>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</si>
  <si>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</si>
  <si>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</si>
  <si>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</si>
  <si>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</si>
  <si>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</si>
  <si>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</si>
  <si>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</si>
  <si>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</si>
  <si>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</si>
  <si>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</si>
  <si>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</si>
  <si>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</si>
  <si>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</si>
  <si>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</si>
  <si>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</si>
  <si>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</si>
  <si>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</si>
  <si>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</si>
  <si>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</si>
  <si>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</si>
  <si>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</si>
  <si>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</si>
  <si>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</si>
  <si>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</si>
  <si>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</si>
  <si>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</si>
  <si>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</si>
  <si>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</si>
  <si>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</si>
  <si>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</si>
  <si>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</si>
  <si>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</si>
  <si>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</si>
  <si>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</si>
  <si>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</si>
  <si>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</si>
  <si>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</si>
  <si>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</si>
  <si>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</si>
  <si>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</si>
  <si>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</si>
  <si>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</si>
  <si>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</si>
  <si>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</si>
  <si>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</si>
  <si>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</si>
  <si>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</si>
  <si>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</si>
  <si>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</si>
  <si>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</si>
  <si>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</si>
  <si>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</si>
  <si>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</si>
  <si>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</si>
  <si>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</si>
  <si>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</si>
  <si>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</si>
  <si>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</si>
  <si>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</si>
  <si>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</si>
  <si>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</si>
  <si>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</si>
  <si>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</si>
  <si>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</si>
  <si>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</si>
  <si>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</si>
  <si>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</si>
  <si>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</si>
  <si>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</si>
  <si>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</si>
  <si>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</si>
  <si>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</si>
  <si>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</si>
  <si>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</si>
  <si>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</si>
  <si>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</si>
  <si>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</si>
  <si>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</si>
  <si>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</si>
  <si>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</si>
  <si>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</si>
  <si>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</si>
  <si>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</si>
  <si>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</si>
  <si>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</si>
  <si>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</si>
  <si>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</si>
  <si>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</si>
  <si>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</si>
  <si>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</si>
  <si>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</si>
  <si>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</si>
  <si>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</si>
  <si>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</si>
  <si>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</si>
  <si>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</si>
  <si>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</si>
  <si>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</si>
  <si>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</si>
  <si>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</si>
  <si>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</si>
  <si>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</si>
  <si>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</si>
  <si>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</si>
  <si>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</si>
  <si>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</si>
  <si>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</si>
  <si>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</si>
  <si>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</si>
  <si>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</si>
  <si>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</si>
  <si>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</si>
  <si>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</si>
  <si>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</si>
  <si>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</si>
  <si>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</si>
  <si>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</si>
  <si>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</si>
  <si>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</si>
  <si>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</si>
  <si>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</si>
  <si>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</si>
  <si>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</si>
  <si>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</si>
  <si>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</si>
  <si>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</si>
  <si>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</si>
  <si>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</si>
  <si>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</si>
  <si>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</si>
  <si>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</si>
  <si>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</si>
  <si>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</si>
  <si>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</si>
  <si>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</si>
  <si>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</si>
  <si>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</si>
  <si>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</si>
  <si>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</si>
  <si>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</si>
  <si>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</si>
  <si>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</si>
  <si>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</si>
  <si>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</si>
  <si>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</si>
  <si>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</si>
  <si>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</si>
  <si>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</si>
  <si>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</si>
  <si>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</si>
  <si>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</si>
  <si>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</si>
  <si>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</si>
  <si>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</si>
  <si>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</si>
  <si>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</si>
  <si>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</si>
  <si>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</si>
  <si>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</si>
  <si>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</si>
  <si>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</si>
  <si>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</si>
  <si>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</si>
  <si>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</si>
  <si>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</si>
  <si>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</si>
  <si>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</si>
  <si>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</si>
  <si>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</si>
  <si>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</si>
  <si>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</si>
  <si>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</si>
  <si>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</si>
  <si>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</si>
  <si>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</si>
  <si>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</si>
  <si>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</si>
  <si>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</si>
  <si>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</si>
  <si>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</si>
  <si>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</si>
  <si>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</si>
  <si>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</si>
  <si>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</si>
  <si>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</si>
  <si>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</si>
  <si>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</si>
  <si>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</si>
  <si>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</si>
  <si>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</si>
  <si>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</si>
  <si>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</si>
  <si>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</si>
  <si>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</si>
  <si>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</si>
  <si>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</si>
  <si>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</si>
  <si>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</si>
  <si>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</si>
  <si>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</si>
  <si>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</si>
  <si>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</si>
  <si>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</si>
  <si>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</si>
  <si>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</si>
  <si>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</si>
  <si>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</si>
  <si>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</si>
  <si>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</si>
  <si>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</si>
  <si>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</si>
  <si>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</si>
  <si>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</si>
  <si>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</si>
  <si>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</si>
  <si>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</si>
  <si>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</si>
  <si>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</si>
  <si>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</si>
  <si>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</si>
  <si>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</si>
  <si>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</si>
  <si>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</si>
  <si>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</si>
  <si>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</si>
  <si>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</si>
  <si>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</si>
  <si>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</si>
  <si>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</si>
  <si>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</si>
  <si>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</si>
  <si>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</si>
  <si>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</si>
  <si>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</si>
  <si>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</si>
  <si>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</si>
  <si>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</si>
  <si>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</si>
  <si>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</si>
  <si>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</si>
  <si>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</si>
  <si>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</si>
  <si>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</si>
  <si>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</si>
  <si>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</si>
  <si>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</si>
  <si>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</si>
  <si>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</si>
  <si>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</si>
  <si>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</si>
  <si>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</si>
  <si>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</si>
  <si>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</si>
  <si>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</si>
  <si>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</si>
  <si>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</si>
  <si>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</si>
  <si>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</si>
  <si>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</si>
  <si>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</si>
  <si>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</si>
  <si>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</si>
  <si>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</si>
  <si>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</si>
  <si>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</si>
  <si>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</si>
  <si>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</si>
  <si>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</si>
  <si>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</si>
  <si>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</si>
  <si>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</si>
  <si>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</si>
  <si>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</si>
  <si>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</si>
  <si>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</si>
  <si>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</si>
  <si>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</si>
  <si>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</si>
  <si>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</si>
  <si>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</si>
  <si>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</si>
  <si>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</si>
  <si>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</si>
  <si>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</si>
  <si>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</si>
  <si>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</si>
  <si>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</si>
  <si>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</si>
  <si>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</si>
  <si>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</si>
  <si>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</si>
  <si>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</si>
  <si>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</si>
  <si>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</si>
  <si>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</si>
  <si>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</si>
  <si>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</si>
  <si>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</si>
  <si>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</si>
  <si>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</si>
  <si>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</si>
  <si>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</si>
  <si>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</si>
  <si>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</si>
  <si>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</si>
  <si>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</si>
  <si>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</si>
  <si>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</si>
  <si>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</si>
  <si>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</si>
  <si>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</si>
  <si>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</si>
  <si>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</si>
  <si>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</si>
  <si>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</si>
  <si>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</si>
  <si>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</si>
  <si>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</si>
  <si>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</si>
  <si>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</si>
  <si>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</si>
  <si>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</si>
  <si>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</si>
  <si>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</si>
  <si>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</si>
  <si>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</si>
  <si>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</si>
  <si>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</si>
  <si>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</si>
  <si>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</si>
  <si>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</si>
  <si>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</si>
  <si>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</si>
  <si>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</si>
  <si>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</si>
  <si>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</si>
  <si>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</si>
  <si>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</si>
  <si>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</si>
  <si>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</si>
  <si>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</si>
  <si>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</si>
  <si>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</si>
  <si>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</si>
  <si>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</si>
  <si>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</si>
  <si>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</si>
  <si>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</si>
  <si>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</si>
  <si>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</si>
  <si>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</si>
  <si>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</si>
  <si>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</si>
  <si>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</si>
  <si>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</si>
  <si>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</si>
  <si>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</si>
  <si>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</si>
  <si>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</si>
  <si>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</si>
  <si>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</si>
  <si>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</si>
  <si>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</si>
  <si>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</si>
  <si>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</si>
  <si>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</si>
  <si>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</si>
  <si>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</si>
  <si>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</si>
  <si>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</si>
  <si>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</si>
  <si>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</si>
  <si>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</si>
  <si>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</si>
  <si>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</si>
  <si>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</si>
  <si>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</si>
  <si>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</si>
  <si>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</si>
  <si>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</si>
  <si>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</si>
  <si>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</si>
  <si>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</si>
  <si>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</si>
  <si>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</si>
  <si>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</si>
  <si>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</si>
  <si>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</si>
  <si>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</si>
  <si>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</si>
  <si>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</si>
  <si>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</si>
  <si>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</si>
  <si>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</si>
  <si>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</si>
  <si>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</si>
  <si>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</si>
  <si>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</si>
  <si>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</si>
  <si>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</si>
  <si>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</si>
  <si>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</si>
  <si>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</si>
  <si>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</si>
  <si>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</si>
  <si>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</si>
  <si>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</si>
  <si>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</si>
  <si>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</si>
  <si>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</si>
  <si>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</si>
  <si>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</si>
  <si>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</si>
  <si>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</si>
  <si>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</si>
  <si>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</si>
  <si>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</si>
  <si>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</si>
  <si>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</si>
  <si>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</si>
  <si>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</si>
  <si>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</si>
  <si>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</si>
  <si>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</si>
  <si>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</si>
  <si>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</si>
  <si>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</si>
  <si>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</si>
  <si>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</si>
  <si>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</si>
  <si>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</si>
  <si>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</si>
  <si>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</si>
  <si>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</si>
  <si>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</si>
  <si>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</si>
  <si>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</si>
  <si>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</si>
  <si>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</si>
  <si>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</si>
  <si>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</si>
  <si>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</si>
  <si>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</si>
  <si>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</si>
  <si>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</si>
  <si>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</si>
  <si>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</si>
  <si>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</si>
  <si>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</si>
  <si>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</si>
  <si>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</si>
  <si>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</si>
  <si>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</si>
  <si>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</si>
  <si>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</si>
  <si>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</si>
  <si>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</si>
  <si>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</si>
  <si>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</si>
  <si>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</si>
  <si>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</si>
  <si>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</si>
  <si>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</si>
  <si>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</si>
  <si>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</si>
  <si>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</si>
  <si>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</si>
  <si>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</si>
  <si>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</si>
  <si>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</si>
  <si>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</si>
  <si>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</si>
  <si>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</si>
  <si>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</si>
  <si>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</si>
  <si>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</si>
  <si>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</si>
  <si>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</si>
  <si>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</si>
  <si>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</si>
  <si>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</si>
  <si>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</si>
  <si>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</si>
  <si>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</si>
  <si>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</si>
  <si>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</si>
  <si>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</si>
  <si>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</si>
  <si>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</si>
  <si>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</si>
  <si>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</si>
  <si>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</si>
  <si>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</si>
  <si>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</si>
  <si>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</si>
  <si>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</si>
  <si>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</si>
  <si>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</si>
  <si>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</si>
  <si>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</si>
  <si>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</si>
  <si>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</si>
  <si>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</si>
  <si>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</si>
  <si>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</si>
  <si>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</si>
  <si>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</si>
  <si>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</si>
  <si>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</si>
  <si>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</si>
  <si>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</si>
  <si>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</si>
  <si>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</si>
  <si>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</si>
  <si>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</si>
  <si>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</si>
  <si>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</si>
  <si>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</si>
  <si>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</si>
  <si>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</si>
  <si>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</si>
  <si>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</si>
  <si>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</si>
  <si>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</si>
  <si>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</si>
  <si>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</si>
  <si>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</si>
  <si>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</si>
  <si>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</si>
  <si>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</si>
  <si>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</si>
  <si>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</si>
  <si>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</si>
  <si>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</si>
  <si>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</si>
  <si>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</si>
  <si>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</si>
  <si>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</si>
  <si>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</si>
  <si>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</si>
  <si>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</si>
  <si>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</si>
  <si>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</si>
  <si>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</si>
  <si>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</si>
  <si>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</si>
  <si>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</si>
  <si>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</si>
  <si>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</si>
  <si>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</si>
  <si>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</si>
  <si>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</si>
  <si>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</si>
  <si>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</si>
  <si>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</si>
  <si>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</si>
  <si>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</si>
  <si>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</si>
  <si>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</si>
  <si>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</si>
  <si>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</si>
  <si>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</si>
  <si>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</si>
  <si>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</si>
  <si>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</si>
  <si>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</si>
  <si>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</si>
  <si>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</si>
  <si>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</si>
  <si>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</si>
  <si>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</si>
  <si>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</si>
  <si>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</si>
  <si>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</si>
  <si>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</si>
  <si>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</si>
  <si>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</si>
  <si>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</si>
  <si>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</si>
  <si>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</si>
  <si>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</si>
  <si>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</si>
  <si>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</si>
  <si>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</si>
  <si>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</si>
  <si>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</si>
  <si>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</si>
  <si>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</si>
  <si>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</si>
  <si>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</si>
  <si>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</si>
  <si>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</si>
  <si>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</si>
  <si>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</si>
  <si>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</si>
  <si>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</si>
  <si>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</si>
  <si>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</si>
  <si>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</si>
  <si>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</si>
  <si>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</si>
  <si>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</si>
  <si>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</si>
  <si>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</si>
  <si>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</si>
  <si>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</si>
  <si>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</si>
  <si>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</si>
  <si>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</si>
  <si>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</si>
  <si>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</si>
  <si>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</si>
  <si>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</si>
  <si>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</si>
  <si>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</si>
  <si>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</si>
  <si>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</si>
  <si>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</si>
  <si>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</si>
  <si>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</si>
  <si>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</si>
  <si>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</si>
  <si>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</si>
  <si>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</si>
  <si>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</si>
  <si>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</si>
  <si>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</si>
  <si>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</si>
  <si>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</si>
  <si>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</si>
  <si>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</si>
  <si>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</si>
  <si>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</si>
  <si>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</si>
  <si>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</si>
  <si>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</si>
  <si>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</si>
  <si>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</si>
  <si>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</si>
  <si>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</si>
  <si>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</si>
  <si>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</si>
  <si>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</si>
  <si>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</si>
  <si>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</si>
  <si>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</si>
  <si>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</si>
  <si>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</si>
  <si>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</si>
  <si>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</si>
  <si>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</si>
  <si>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</si>
  <si>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</si>
  <si>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</si>
  <si>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</si>
  <si>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</si>
  <si>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</si>
  <si>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</si>
  <si>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</si>
  <si>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</si>
  <si>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</si>
  <si>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</si>
  <si>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</si>
  <si>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</si>
  <si>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</si>
  <si>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</si>
  <si>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</si>
  <si>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</si>
  <si>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</si>
  <si>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</si>
  <si>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</si>
  <si>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</si>
  <si>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</si>
  <si>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</si>
  <si>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</si>
  <si>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</si>
  <si>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</si>
  <si>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</si>
  <si>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</si>
  <si>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</si>
  <si>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</si>
  <si>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</si>
  <si>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</si>
  <si>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</si>
  <si>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</si>
  <si>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</si>
  <si>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</si>
  <si>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</si>
  <si>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</si>
  <si>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</si>
  <si>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</si>
  <si>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</si>
  <si>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</si>
  <si>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</si>
  <si>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</si>
  <si>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</si>
  <si>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</si>
  <si>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</si>
  <si>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</si>
  <si>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</si>
  <si>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</si>
  <si>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</si>
  <si>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</si>
  <si>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</si>
  <si>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</si>
  <si>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</si>
  <si>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</si>
  <si>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</si>
  <si>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</si>
  <si>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</si>
  <si>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</si>
  <si>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</si>
  <si>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</si>
  <si>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</si>
  <si>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</si>
  <si>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</si>
  <si>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</si>
  <si>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</si>
  <si>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</si>
  <si>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</si>
  <si>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</si>
  <si>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</si>
  <si>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</si>
  <si>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</si>
  <si>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</si>
  <si>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</si>
  <si>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</si>
  <si>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</si>
  <si>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</si>
  <si>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</si>
  <si>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</si>
  <si>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</si>
  <si>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</si>
  <si>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</si>
  <si>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</si>
  <si>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</si>
  <si>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</si>
  <si>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</si>
  <si>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</si>
  <si>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</si>
  <si>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</si>
  <si>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</si>
  <si>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</si>
  <si>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</si>
  <si>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</si>
  <si>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</si>
  <si>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</si>
  <si>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</si>
  <si>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</si>
  <si>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</si>
  <si>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</si>
  <si>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</si>
  <si>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</si>
  <si>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</si>
  <si>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</si>
  <si>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</si>
  <si>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</si>
  <si>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</si>
  <si>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</si>
  <si>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</si>
  <si>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</si>
  <si>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</si>
  <si>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</si>
  <si>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</si>
  <si>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</si>
  <si>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</si>
  <si>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</si>
  <si>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</si>
  <si>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</si>
  <si>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</si>
  <si>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</si>
  <si>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</si>
  <si>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</si>
  <si>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</si>
  <si>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</si>
  <si>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</si>
  <si>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</si>
  <si>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</si>
  <si>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</si>
  <si>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</si>
  <si>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</si>
  <si>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</si>
  <si>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</si>
  <si>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</si>
  <si>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</si>
  <si>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</si>
  <si>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</si>
  <si>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</si>
  <si>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</si>
  <si>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</si>
  <si>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</si>
  <si>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</si>
  <si>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</si>
  <si>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</si>
  <si>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</si>
  <si>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</si>
  <si>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</si>
  <si>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</si>
  <si>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</si>
  <si>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</si>
  <si>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</si>
  <si>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</si>
  <si>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</si>
  <si>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</si>
  <si>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</si>
  <si>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</si>
  <si>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</si>
  <si>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</si>
  <si>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</si>
  <si>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</si>
  <si>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</si>
  <si>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</si>
  <si>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</si>
  <si>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</si>
  <si>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</si>
  <si>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</si>
  <si>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</si>
  <si>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</si>
  <si>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</si>
  <si>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</si>
  <si>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</si>
  <si>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</si>
  <si>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</si>
  <si>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</si>
  <si>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</si>
  <si>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</si>
  <si>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</si>
  <si>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</si>
  <si>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</si>
  <si>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</si>
  <si>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</si>
  <si>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</si>
  <si>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</si>
  <si>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</si>
  <si>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</si>
  <si>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</si>
  <si>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</si>
  <si>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</si>
  <si>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</si>
  <si>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</si>
  <si>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</si>
  <si>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</si>
  <si>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</si>
  <si>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</si>
  <si>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</si>
  <si>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</si>
  <si>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</si>
  <si>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</si>
  <si>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</si>
  <si>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</si>
  <si>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</si>
  <si>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</si>
  <si>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</si>
  <si>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</si>
  <si>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</si>
  <si>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</si>
  <si>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</si>
  <si>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</si>
  <si>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</si>
  <si>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</si>
  <si>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</si>
  <si>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</si>
  <si>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</si>
  <si>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</si>
  <si>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</si>
  <si>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</si>
  <si>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</si>
  <si>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</si>
  <si>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</si>
  <si>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</si>
  <si>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</si>
  <si>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</si>
  <si>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</si>
  <si>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</si>
  <si>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</si>
  <si>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</si>
  <si>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</si>
  <si>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</si>
  <si>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</si>
  <si>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</si>
  <si>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</si>
  <si>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</si>
  <si>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</si>
  <si>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</si>
  <si>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</si>
  <si>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</si>
  <si>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</si>
  <si>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</si>
  <si>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</si>
  <si>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</si>
  <si>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</si>
  <si>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</si>
  <si>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</si>
  <si>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</si>
  <si>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</si>
  <si>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</si>
  <si>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</si>
  <si>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</si>
  <si>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</si>
  <si>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</si>
  <si>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</si>
  <si>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</si>
  <si>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</si>
  <si>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</si>
  <si>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</si>
  <si>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</si>
  <si>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</si>
  <si>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</si>
  <si>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</si>
  <si>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</si>
  <si>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</si>
  <si>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</si>
  <si>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</si>
  <si>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</si>
  <si>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</si>
  <si>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</si>
  <si>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</si>
  <si>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</si>
  <si>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</si>
  <si>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</si>
  <si>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</si>
  <si>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</si>
  <si>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</si>
  <si>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</si>
  <si>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</si>
  <si>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</si>
  <si>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</si>
  <si>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</si>
  <si>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</si>
  <si>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</si>
  <si>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</si>
  <si>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</si>
  <si>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</si>
  <si>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</si>
  <si>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</si>
  <si>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</si>
  <si>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</si>
  <si>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</si>
  <si>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</si>
  <si>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</si>
  <si>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</si>
  <si>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</si>
  <si>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</si>
  <si>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</si>
  <si>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</si>
  <si>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</si>
  <si>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</si>
  <si>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</si>
  <si>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</si>
  <si>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</si>
  <si>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</si>
  <si>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</si>
  <si>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</si>
  <si>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</si>
  <si>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</si>
  <si>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</si>
  <si>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</si>
  <si>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</si>
  <si>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</si>
  <si>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</si>
  <si>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</si>
  <si>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</si>
  <si>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</si>
  <si>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</si>
  <si>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</si>
  <si>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</si>
  <si>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</si>
  <si>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</si>
  <si>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</si>
  <si>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</si>
  <si>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</si>
  <si>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</si>
  <si>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</si>
  <si>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</si>
  <si>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</si>
  <si>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</si>
  <si>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</si>
  <si>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</si>
  <si>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</si>
  <si>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</si>
  <si>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</si>
  <si>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</si>
  <si>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</si>
  <si>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</si>
  <si>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</si>
  <si>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</si>
  <si>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</si>
  <si>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</si>
  <si>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</si>
  <si>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</si>
  <si>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</si>
  <si>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</si>
  <si>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</si>
  <si>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</si>
  <si>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</si>
  <si>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</si>
  <si>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</si>
  <si>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</si>
  <si>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</si>
  <si>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</si>
  <si>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</si>
  <si>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</si>
  <si>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</si>
  <si>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</si>
  <si>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</si>
  <si>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</si>
  <si>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</si>
  <si>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</si>
  <si>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</si>
  <si>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</si>
  <si>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</si>
  <si>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</si>
  <si>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</si>
  <si>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</si>
  <si>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</si>
  <si>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</si>
  <si>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</si>
  <si>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</si>
  <si>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</si>
  <si>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</si>
  <si>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</si>
  <si>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</si>
  <si>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</si>
  <si>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</si>
  <si>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</si>
  <si>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</si>
  <si>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</si>
  <si>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</si>
  <si>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</si>
  <si>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</si>
  <si>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</si>
  <si>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</si>
  <si>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</si>
  <si>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</si>
  <si>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</si>
  <si>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</si>
  <si>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</si>
  <si>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</si>
  <si>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</si>
  <si>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</si>
  <si>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</si>
  <si>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</si>
  <si>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</si>
  <si>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</si>
  <si>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</si>
  <si>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</si>
  <si>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</si>
  <si>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</si>
  <si>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</si>
  <si>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</si>
  <si>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</si>
  <si>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</si>
  <si>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</si>
  <si>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</si>
  <si>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</si>
  <si>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</si>
  <si>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</si>
  <si>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</si>
  <si>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</si>
  <si>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</si>
  <si>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</si>
  <si>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</si>
  <si>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</si>
  <si>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</si>
  <si>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</si>
  <si>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</si>
  <si>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</si>
  <si>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</si>
  <si>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</si>
  <si>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</si>
  <si>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</si>
  <si>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</si>
  <si>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</si>
  <si>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</si>
  <si>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</si>
  <si>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</si>
  <si>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</si>
  <si>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</si>
  <si>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</si>
  <si>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</si>
  <si>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</si>
  <si>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</si>
  <si>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</si>
  <si>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</si>
  <si>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</si>
  <si>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</si>
  <si>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</si>
  <si>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</si>
  <si>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</si>
  <si>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</si>
  <si>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</si>
  <si>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</si>
  <si>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</si>
  <si>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</si>
  <si>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</si>
  <si>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</si>
  <si>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</si>
  <si>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</si>
  <si>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</si>
  <si>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</si>
  <si>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</si>
  <si>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</si>
  <si>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</si>
  <si>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</si>
  <si>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</si>
  <si>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</si>
  <si>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</si>
  <si>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</si>
  <si>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</si>
  <si>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</si>
  <si>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</si>
  <si>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</si>
  <si>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</si>
  <si>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</si>
  <si>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</si>
  <si>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</si>
  <si>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</si>
  <si>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</si>
  <si>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</si>
  <si>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</si>
  <si>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</si>
  <si>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</si>
  <si>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</si>
  <si>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</si>
  <si>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</si>
  <si>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</si>
  <si>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</si>
  <si>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</si>
  <si>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</si>
  <si>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</si>
  <si>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</si>
  <si>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</si>
  <si>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</si>
  <si>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</si>
  <si>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</si>
  <si>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</si>
  <si>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</si>
  <si>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</si>
  <si>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</si>
  <si>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</si>
  <si>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</si>
  <si>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</si>
  <si>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</si>
  <si>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</si>
  <si>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</si>
  <si>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</si>
  <si>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</si>
  <si>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</si>
  <si>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</si>
  <si>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</si>
  <si>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</si>
  <si>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</si>
  <si>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</si>
  <si>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</si>
  <si>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</si>
  <si>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</si>
  <si>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</si>
  <si>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</si>
  <si>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</si>
  <si>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</si>
  <si>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</si>
  <si>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</si>
  <si>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</si>
  <si>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</si>
  <si>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</si>
  <si>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</si>
  <si>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</si>
  <si>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</si>
  <si>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</si>
  <si>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</si>
  <si>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</si>
  <si>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</si>
  <si>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</si>
  <si>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</si>
  <si>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</si>
  <si>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</si>
  <si>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</si>
  <si>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</si>
  <si>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</si>
  <si>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</si>
  <si>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</si>
  <si>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</si>
  <si>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</si>
  <si>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</si>
  <si>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</si>
  <si>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</si>
  <si>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</si>
  <si>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</si>
  <si>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</si>
  <si>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</si>
  <si>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</si>
  <si>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</si>
  <si>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</si>
  <si>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</si>
  <si>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</si>
  <si>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</si>
  <si>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</si>
  <si>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</si>
  <si>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</si>
  <si>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</si>
  <si>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</si>
  <si>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</si>
  <si>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</si>
  <si>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</si>
  <si>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</si>
  <si>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</si>
  <si>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</si>
  <si>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</si>
  <si>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</si>
  <si>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</si>
  <si>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</si>
  <si>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</si>
  <si>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</si>
  <si>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</si>
  <si>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</si>
  <si>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</si>
  <si>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</si>
  <si>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</si>
  <si>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</si>
  <si>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</si>
  <si>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</si>
  <si>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</si>
  <si>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</si>
  <si>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</si>
  <si>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</si>
  <si>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</si>
  <si>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</si>
  <si>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</si>
  <si>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</si>
  <si>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</si>
  <si>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</si>
  <si>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</si>
  <si>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</si>
  <si>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</si>
  <si>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</si>
  <si>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</si>
  <si>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</si>
  <si>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</si>
  <si>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</si>
  <si>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</si>
  <si>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</si>
  <si>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</si>
  <si>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</si>
  <si>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</si>
  <si>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</si>
  <si>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</si>
  <si>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</si>
  <si>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</si>
  <si>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</si>
  <si>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</si>
  <si>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</si>
  <si>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</si>
  <si>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</si>
  <si>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</si>
  <si>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</si>
  <si>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</si>
  <si>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</si>
  <si>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</si>
  <si>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</si>
  <si>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</si>
  <si>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</si>
  <si>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</si>
  <si>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</si>
  <si>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</si>
  <si>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</si>
  <si>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</si>
  <si>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</si>
  <si>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</si>
  <si>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</si>
  <si>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</si>
  <si>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</si>
  <si>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</si>
  <si>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</si>
  <si>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</si>
  <si>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</si>
  <si>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</si>
  <si>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</si>
  <si>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</si>
  <si>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</si>
  <si>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</si>
  <si>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</si>
  <si>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</si>
  <si>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</si>
  <si>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</si>
  <si>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</si>
  <si>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</si>
  <si>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</si>
  <si>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</si>
  <si>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</si>
  <si>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</si>
  <si>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</si>
  <si>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</si>
  <si>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</si>
  <si>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</si>
  <si>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</si>
  <si>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</si>
  <si>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</si>
  <si>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</si>
  <si>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</si>
  <si>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</si>
  <si>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</si>
  <si>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</si>
  <si>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</si>
  <si>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</si>
  <si>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</si>
  <si>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</si>
  <si>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</si>
  <si>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</si>
  <si>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</si>
  <si>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</si>
  <si>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</si>
  <si>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</si>
  <si>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</si>
  <si>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</si>
  <si>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</si>
  <si>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</si>
  <si>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</si>
  <si>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</si>
  <si>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</si>
  <si>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</si>
  <si>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</si>
  <si>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</si>
  <si>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</si>
  <si>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</si>
  <si>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</si>
  <si>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</si>
  <si>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</si>
  <si>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</si>
  <si>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</si>
  <si>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</si>
  <si>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</si>
  <si>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</si>
  <si>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</si>
  <si>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</si>
  <si>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</si>
  <si>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</si>
  <si>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</si>
  <si>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</si>
  <si>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</si>
  <si>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</si>
  <si>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</si>
  <si>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</si>
  <si>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</si>
  <si>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</si>
  <si>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</si>
  <si>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</si>
  <si>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</si>
  <si>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</si>
  <si>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</si>
  <si>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</si>
  <si>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</si>
  <si>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</si>
  <si>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</si>
  <si>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</si>
  <si>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</si>
  <si>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</si>
  <si>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</si>
  <si>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</si>
  <si>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</si>
  <si>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</si>
  <si>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</si>
  <si>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</si>
  <si>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</si>
  <si>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</si>
  <si>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</si>
  <si>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</si>
  <si>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</si>
  <si>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</si>
  <si>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</si>
  <si>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</si>
  <si>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</si>
  <si>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</si>
  <si>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</si>
  <si>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</si>
  <si>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</si>
  <si>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</si>
  <si>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</si>
  <si>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</si>
  <si>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</si>
  <si>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</si>
  <si>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</si>
  <si>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</si>
  <si>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</si>
  <si>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</si>
  <si>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</si>
  <si>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</si>
  <si>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</si>
  <si>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</si>
  <si>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</si>
  <si>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</si>
  <si>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</si>
  <si>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</si>
  <si>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</si>
  <si>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</si>
  <si>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</si>
  <si>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</si>
  <si>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</si>
  <si>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</si>
  <si>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</si>
  <si>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</si>
  <si>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</si>
  <si>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</si>
  <si>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</si>
  <si>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</si>
  <si>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</si>
  <si>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</si>
  <si>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</si>
  <si>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</si>
  <si>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</si>
  <si>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</si>
  <si>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</si>
  <si>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</si>
  <si>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</si>
  <si>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</si>
  <si>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</si>
  <si>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</si>
  <si>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</si>
  <si>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</si>
  <si>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</si>
  <si>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</si>
  <si>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</si>
  <si>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</si>
  <si>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</si>
  <si>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</si>
  <si>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</si>
  <si>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</si>
  <si>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</si>
  <si>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</si>
  <si>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</si>
  <si>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</si>
  <si>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</si>
  <si>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</si>
  <si>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</si>
  <si>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</si>
  <si>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</si>
  <si>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</si>
  <si>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</si>
  <si>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</si>
  <si>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</si>
  <si>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</si>
  <si>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</si>
  <si>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</si>
  <si>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</si>
  <si>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</si>
  <si>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</si>
  <si>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</si>
  <si>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</si>
  <si>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</si>
  <si>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</si>
  <si>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</si>
  <si>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</si>
  <si>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</si>
  <si>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</si>
  <si>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</si>
  <si>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</si>
  <si>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</si>
  <si>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</si>
  <si>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</si>
  <si>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</si>
  <si>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</si>
  <si>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</si>
  <si>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</si>
  <si>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</si>
  <si>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</si>
  <si>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</si>
  <si>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</si>
  <si>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</si>
  <si>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</si>
  <si>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</si>
  <si>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</si>
  <si>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</si>
  <si>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</si>
  <si>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</si>
  <si>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</si>
  <si>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</si>
  <si>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</si>
  <si>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</si>
  <si>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</si>
  <si>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</si>
  <si>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</si>
  <si>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</si>
  <si>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</si>
  <si>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</si>
  <si>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</si>
  <si>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</si>
  <si>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</si>
  <si>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</si>
  <si>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</si>
  <si>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</si>
  <si>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</si>
  <si>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</si>
  <si>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</si>
  <si>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</si>
  <si>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</si>
  <si>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</si>
  <si>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</si>
  <si>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</si>
  <si>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</si>
  <si>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</si>
  <si>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</si>
  <si>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</si>
  <si>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</si>
  <si>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</si>
  <si>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</si>
  <si>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</si>
  <si>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</si>
  <si>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</si>
  <si>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</si>
  <si>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</si>
  <si>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</si>
  <si>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</si>
  <si>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</si>
  <si>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</si>
  <si>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</si>
  <si>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</si>
  <si>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</si>
  <si>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</si>
  <si>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</si>
  <si>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</si>
  <si>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</si>
  <si>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</si>
  <si>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</si>
  <si>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</si>
  <si>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</si>
  <si>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</si>
  <si>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</si>
  <si>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</si>
  <si>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</si>
  <si>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</si>
  <si>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</si>
  <si>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</si>
  <si>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</si>
  <si>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</si>
  <si>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</si>
  <si>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</si>
  <si>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</si>
  <si>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</si>
  <si>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</si>
  <si>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</si>
  <si>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</si>
  <si>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</si>
  <si>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</si>
  <si>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</si>
  <si>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</si>
  <si>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</si>
  <si>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</si>
  <si>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</si>
  <si>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</si>
  <si>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</si>
  <si>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</si>
  <si>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</si>
  <si>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</si>
  <si>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</si>
  <si>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</si>
  <si>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</si>
  <si>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</si>
  <si>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</si>
  <si>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</si>
  <si>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</si>
  <si>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</si>
  <si>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</si>
  <si>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</si>
  <si>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</si>
  <si>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</si>
  <si>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</si>
  <si>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</si>
  <si>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</si>
  <si>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</si>
  <si>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</si>
  <si>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</si>
  <si>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</si>
  <si>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</si>
  <si>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</si>
  <si>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</si>
  <si>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</si>
  <si>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</si>
  <si>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</si>
  <si>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</si>
  <si>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</si>
  <si>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</si>
  <si>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</si>
  <si>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</si>
  <si>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</si>
  <si>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</si>
  <si>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</si>
  <si>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</si>
  <si>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</si>
  <si>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</si>
  <si>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</si>
  <si>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</si>
  <si>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</si>
  <si>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</si>
  <si>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</si>
  <si>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</si>
  <si>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</si>
  <si>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</si>
  <si>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</si>
  <si>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</si>
  <si>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</si>
  <si>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</si>
  <si>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</si>
  <si>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</si>
  <si>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</si>
  <si>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</si>
  <si>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</si>
  <si>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</si>
  <si>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</si>
  <si>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</si>
  <si>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</si>
  <si>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</si>
  <si>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</si>
  <si>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</si>
  <si>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</si>
  <si>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</si>
  <si>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</si>
  <si>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</si>
  <si>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</si>
  <si>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</si>
  <si>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</si>
  <si>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</si>
  <si>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</si>
  <si>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</si>
  <si>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</si>
  <si>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</si>
  <si>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</si>
  <si>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</si>
  <si>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</si>
  <si>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</si>
  <si>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</si>
  <si>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</si>
  <si>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</si>
  <si>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</si>
  <si>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</si>
  <si>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</si>
  <si>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</si>
  <si>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</si>
  <si>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</si>
  <si>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</si>
  <si>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</si>
  <si>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</si>
  <si>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</si>
  <si>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</si>
  <si>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</si>
  <si>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</si>
  <si>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</si>
  <si>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</si>
  <si>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</si>
  <si>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</si>
  <si>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</si>
  <si>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</si>
  <si>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</si>
  <si>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</si>
  <si>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</si>
  <si>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</si>
  <si>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</si>
  <si>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</si>
  <si>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</si>
  <si>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</si>
  <si>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</si>
  <si>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</si>
  <si>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</si>
  <si>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</si>
  <si>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</si>
  <si>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</si>
  <si>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</si>
  <si>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</si>
  <si>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</si>
  <si>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</si>
  <si>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</si>
  <si>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</si>
  <si>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</si>
  <si>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</si>
  <si>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</si>
  <si>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</si>
  <si>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</si>
  <si>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</si>
  <si>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</si>
  <si>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</si>
  <si>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</si>
  <si>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</si>
  <si>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</si>
  <si>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</si>
  <si>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</si>
  <si>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</si>
  <si>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</si>
  <si>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</si>
  <si>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</si>
  <si>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</si>
  <si>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</si>
  <si>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</si>
  <si>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</si>
  <si>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</si>
  <si>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</si>
  <si>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</si>
  <si>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</si>
  <si>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</si>
  <si>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</si>
  <si>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</si>
  <si>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</si>
  <si>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</si>
  <si>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</si>
  <si>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</si>
  <si>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</si>
  <si>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</si>
  <si>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</si>
  <si>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</si>
  <si>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</si>
  <si>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</si>
  <si>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</si>
  <si>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</si>
  <si>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</si>
  <si>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</si>
  <si>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</si>
  <si>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</si>
  <si>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</si>
  <si>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</si>
  <si>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</si>
  <si>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</si>
  <si>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</si>
  <si>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</si>
  <si>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</si>
  <si>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</si>
  <si>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</si>
  <si>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</si>
  <si>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</si>
  <si>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</si>
  <si>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</si>
  <si>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</si>
  <si>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</si>
  <si>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</si>
  <si>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</si>
  <si>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</si>
  <si>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</si>
  <si>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</si>
  <si>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</si>
  <si>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</si>
  <si>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</si>
  <si>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</si>
  <si>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</si>
  <si>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</si>
  <si>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</si>
  <si>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</si>
  <si>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</si>
  <si>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</si>
  <si>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</si>
  <si>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</si>
  <si>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</si>
  <si>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</si>
  <si>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</si>
  <si>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</si>
  <si>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</si>
  <si>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</si>
  <si>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</si>
  <si>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</si>
  <si>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</si>
  <si>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</si>
  <si>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</si>
  <si>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</si>
  <si>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</si>
  <si>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</si>
  <si>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</si>
  <si>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</si>
  <si>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</si>
  <si>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</si>
  <si>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</si>
  <si>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</si>
  <si>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</si>
  <si>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</si>
  <si>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</si>
  <si>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</si>
  <si>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</si>
  <si>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</si>
  <si>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</si>
  <si>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</si>
  <si>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</si>
  <si>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</si>
  <si>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</si>
  <si>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</si>
  <si>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</si>
  <si>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</si>
  <si>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</si>
  <si>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</si>
  <si>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</si>
  <si>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</si>
  <si>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</si>
  <si>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</si>
  <si>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</si>
  <si>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</si>
  <si>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</si>
  <si>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</si>
  <si>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</si>
  <si>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</si>
  <si>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</si>
  <si>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</si>
  <si>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</si>
  <si>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</si>
  <si>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</si>
  <si>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</si>
  <si>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</si>
  <si>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</si>
  <si>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</si>
  <si>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</si>
  <si>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</si>
  <si>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</si>
  <si>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</si>
  <si>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</si>
  <si>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</si>
  <si>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</si>
  <si>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</si>
  <si>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</si>
  <si>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</si>
  <si>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</si>
  <si>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</si>
  <si>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</si>
  <si>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</si>
  <si>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</si>
  <si>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</si>
  <si>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</si>
  <si>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</si>
  <si>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</si>
  <si>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</si>
  <si>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</si>
  <si>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</si>
  <si>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</si>
  <si>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</si>
  <si>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</si>
  <si>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</si>
  <si>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</si>
  <si>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</si>
  <si>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</si>
  <si>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</si>
  <si>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</si>
  <si>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</si>
  <si>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</si>
  <si>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</si>
  <si>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</si>
  <si>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</si>
  <si>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</si>
  <si>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</si>
  <si>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</si>
  <si>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</si>
  <si>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</si>
  <si>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</si>
  <si>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</si>
  <si>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</si>
  <si>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</si>
  <si>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</si>
  <si>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</si>
  <si>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</si>
  <si>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</si>
  <si>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</si>
  <si>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</si>
  <si>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</si>
  <si>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</si>
  <si>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</si>
  <si>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</si>
  <si>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</si>
  <si>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</si>
  <si>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</si>
  <si>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</si>
  <si>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</si>
  <si>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</si>
  <si>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</si>
  <si>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</si>
  <si>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</si>
  <si>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</si>
  <si>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</si>
  <si>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</si>
  <si>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</si>
  <si>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</si>
  <si>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</si>
  <si>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</si>
  <si>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</si>
  <si>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</si>
  <si>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</si>
  <si>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</si>
  <si>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</si>
  <si>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</si>
  <si>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</si>
  <si>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</si>
  <si>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</si>
  <si>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</si>
  <si>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</si>
  <si>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</si>
  <si>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</si>
  <si>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</si>
  <si>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</si>
  <si>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</si>
  <si>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</si>
  <si>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</si>
  <si>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</si>
  <si>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</si>
  <si>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</si>
  <si>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</si>
  <si>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</si>
  <si>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</si>
  <si>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</si>
  <si>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</si>
  <si>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</si>
  <si>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</si>
  <si>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</si>
  <si>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</si>
  <si>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</si>
  <si>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</si>
  <si>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</si>
  <si>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</si>
  <si>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</si>
  <si>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</si>
  <si>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</si>
  <si>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</si>
  <si>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</si>
  <si>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</si>
  <si>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</si>
  <si>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</si>
  <si>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</si>
  <si>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</si>
  <si>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</si>
  <si>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</si>
  <si>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</si>
  <si>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</si>
  <si>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</si>
  <si>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</si>
  <si>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</si>
  <si>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</si>
  <si>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</si>
  <si>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</si>
  <si>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</si>
  <si>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</si>
  <si>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</si>
  <si>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</si>
  <si>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</si>
  <si>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</si>
  <si>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</si>
  <si>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</si>
  <si>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</si>
  <si>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</si>
  <si>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</si>
  <si>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</si>
  <si>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</si>
  <si>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</si>
  <si>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</si>
  <si>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</si>
  <si>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</si>
  <si>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</si>
  <si>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</si>
  <si>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</si>
  <si>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</si>
  <si>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</si>
  <si>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</si>
  <si>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</si>
  <si>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</si>
  <si>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</si>
  <si>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</si>
  <si>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</si>
  <si>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</si>
  <si>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</si>
  <si>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</si>
  <si>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</si>
  <si>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</si>
  <si>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</si>
  <si>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</si>
  <si>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</si>
  <si>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</si>
  <si>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</si>
  <si>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</si>
  <si>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</si>
  <si>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</si>
  <si>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</si>
  <si>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</si>
  <si>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</si>
  <si>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</si>
  <si>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</si>
  <si>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</si>
  <si>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</si>
  <si>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</si>
  <si>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</si>
  <si>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</si>
  <si>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</si>
  <si>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</si>
  <si>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</si>
  <si>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</si>
  <si>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</si>
  <si>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</si>
  <si>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</si>
  <si>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</si>
  <si>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</si>
  <si>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</si>
  <si>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</si>
  <si>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</si>
  <si>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</si>
  <si>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</si>
  <si>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</si>
  <si>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</si>
  <si>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</si>
  <si>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</si>
  <si>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</si>
  <si>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</si>
  <si>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</si>
  <si>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</si>
  <si>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</si>
  <si>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</si>
  <si>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</si>
  <si>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</si>
  <si>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</si>
  <si>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</si>
  <si>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</si>
  <si>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</si>
  <si>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</si>
  <si>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</si>
  <si>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</si>
  <si>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</si>
  <si>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</si>
  <si>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</si>
  <si>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</si>
  <si>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</si>
  <si>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</si>
  <si>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</si>
  <si>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</si>
  <si>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</si>
  <si>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</si>
  <si>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</si>
  <si>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</si>
  <si>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</si>
  <si>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</si>
  <si>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</si>
  <si>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</si>
  <si>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</si>
  <si>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</si>
  <si>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</si>
  <si>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</si>
  <si>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</si>
  <si>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</si>
  <si>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</si>
  <si>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</si>
  <si>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</si>
  <si>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</si>
  <si>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</si>
  <si>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</si>
  <si>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</si>
  <si>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</si>
  <si>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</si>
  <si>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</si>
  <si>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</si>
  <si>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</si>
  <si>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</si>
  <si>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</si>
  <si>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</si>
  <si>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</si>
  <si>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</si>
  <si>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</si>
  <si>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</si>
  <si>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</si>
  <si>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</si>
  <si>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</si>
  <si>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</si>
  <si>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</si>
  <si>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</si>
  <si>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</si>
  <si>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</si>
  <si>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</si>
  <si>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</si>
  <si>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</si>
  <si>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</si>
  <si>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</si>
  <si>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</si>
  <si>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</si>
  <si>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</si>
  <si>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</si>
  <si>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</si>
  <si>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</si>
  <si>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</si>
  <si>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</si>
  <si>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</si>
  <si>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</si>
  <si>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</si>
  <si>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</si>
  <si>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</si>
  <si>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</si>
  <si>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</si>
  <si>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</si>
  <si>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</si>
  <si>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</si>
  <si>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</si>
  <si>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</si>
  <si>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</si>
  <si>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</si>
  <si>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</si>
  <si>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</si>
  <si>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</si>
  <si>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</si>
  <si>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</si>
  <si>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</si>
  <si>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</si>
  <si>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</si>
  <si>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</si>
  <si>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</si>
  <si>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</si>
  <si>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</si>
  <si>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</si>
  <si>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</si>
  <si>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</si>
  <si>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</si>
  <si>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</si>
  <si>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</si>
  <si>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</si>
  <si>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</si>
  <si>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</si>
  <si>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</si>
  <si>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</si>
  <si>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</si>
  <si>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</si>
  <si>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</si>
  <si>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</si>
  <si>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</si>
  <si>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</si>
  <si>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</si>
  <si>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</si>
  <si>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</si>
  <si>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</si>
  <si>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</si>
  <si>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</si>
  <si>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</si>
  <si>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</si>
  <si>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</si>
  <si>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</si>
  <si>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</si>
  <si>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</si>
  <si>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</si>
  <si>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</si>
  <si>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</si>
  <si>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</si>
  <si>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</si>
  <si>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</si>
  <si>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</si>
  <si>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</si>
  <si>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</si>
  <si>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</si>
  <si>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</si>
  <si>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</si>
  <si>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</si>
  <si>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</si>
  <si>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</si>
  <si>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</si>
  <si>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</si>
  <si>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</si>
  <si>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</si>
  <si>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</si>
  <si>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</si>
  <si>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</si>
  <si>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</si>
  <si>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</si>
  <si>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</si>
  <si>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</si>
  <si>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</si>
  <si>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</si>
  <si>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</si>
  <si>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</si>
  <si>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</si>
  <si>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</si>
  <si>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</si>
  <si>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</si>
  <si>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</si>
  <si>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</si>
  <si>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</si>
  <si>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</si>
  <si>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</si>
  <si>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</si>
  <si>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</si>
  <si>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</si>
  <si>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</si>
  <si>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</si>
  <si>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</si>
  <si>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</si>
  <si>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</si>
  <si>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</si>
  <si>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</si>
  <si>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</si>
  <si>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</si>
  <si>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</si>
  <si>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</si>
  <si>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</si>
  <si>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</si>
  <si>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</si>
  <si>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</si>
  <si>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</si>
  <si>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</si>
  <si>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</si>
  <si>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</si>
  <si>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</si>
  <si>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</si>
  <si>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</si>
  <si>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</si>
  <si>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</si>
  <si>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</si>
  <si>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</si>
  <si>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</si>
  <si>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</si>
  <si>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</si>
  <si>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</si>
  <si>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</si>
  <si>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</si>
  <si>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</si>
  <si>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</si>
  <si>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</si>
  <si>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</si>
  <si>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</si>
  <si>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</si>
  <si>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</si>
  <si>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</si>
  <si>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</si>
  <si>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</si>
  <si>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</si>
  <si>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</si>
  <si>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</si>
  <si>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</si>
  <si>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</si>
  <si>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</si>
  <si>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</si>
  <si>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</si>
  <si>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</si>
  <si>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</si>
  <si>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</si>
  <si>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</si>
  <si>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</si>
  <si>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</si>
  <si>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</si>
  <si>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</si>
  <si>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</si>
  <si>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</si>
  <si>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</si>
  <si>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</si>
  <si>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</si>
  <si>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</si>
  <si>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</si>
  <si>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</si>
  <si>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</si>
  <si>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</si>
  <si>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</si>
  <si>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</si>
  <si>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</si>
  <si>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</si>
  <si>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</si>
  <si>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</si>
  <si>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</si>
  <si>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</si>
  <si>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</si>
  <si>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</si>
  <si>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</si>
  <si>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</si>
  <si>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</si>
  <si>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</si>
  <si>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</si>
  <si>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</si>
  <si>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</si>
  <si>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</si>
  <si>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</si>
  <si>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</si>
  <si>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</si>
  <si>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</si>
  <si>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</si>
  <si>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</si>
  <si>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</si>
  <si>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</si>
  <si>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</si>
  <si>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</si>
  <si>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</si>
  <si>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</si>
  <si>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</si>
  <si>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</si>
  <si>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</si>
  <si>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</si>
  <si>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</si>
  <si>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</si>
  <si>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</si>
  <si>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</si>
  <si>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</si>
  <si>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</si>
  <si>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</si>
  <si>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</si>
  <si>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</si>
  <si>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</si>
  <si>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</si>
  <si>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</si>
  <si>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</si>
  <si>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</si>
  <si>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</si>
  <si>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</si>
  <si>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</si>
  <si>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</si>
  <si>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</si>
  <si>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</si>
  <si>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</si>
  <si>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</si>
  <si>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</si>
  <si>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</si>
  <si>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</si>
  <si>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</si>
  <si>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</si>
  <si>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</si>
  <si>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</si>
  <si>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</si>
  <si>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</si>
  <si>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</si>
  <si>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</si>
  <si>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</si>
  <si>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</si>
  <si>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</si>
  <si>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</si>
  <si>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</si>
  <si>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</si>
  <si>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</si>
  <si>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</si>
  <si>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</si>
  <si>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</si>
  <si>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</si>
  <si>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</si>
  <si>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</si>
  <si>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</si>
  <si>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</si>
  <si>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</si>
  <si>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</si>
  <si>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</si>
  <si>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</si>
  <si>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</si>
  <si>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</si>
  <si>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</si>
  <si>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</si>
  <si>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</si>
  <si>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</si>
  <si>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</si>
  <si>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</si>
  <si>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</si>
  <si>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</si>
  <si>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</si>
  <si>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</si>
  <si>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</si>
  <si>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</si>
  <si>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</si>
  <si>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</si>
  <si>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</si>
  <si>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</si>
  <si>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</si>
  <si>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</si>
  <si>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</si>
  <si>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</si>
  <si>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</si>
  <si>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</si>
  <si>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</si>
  <si>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</si>
  <si>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</si>
  <si>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</si>
  <si>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</si>
  <si>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</si>
  <si>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</si>
  <si>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</si>
  <si>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</si>
  <si>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</si>
  <si>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</si>
  <si>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</si>
  <si>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</si>
  <si>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</si>
  <si>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</si>
  <si>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</si>
  <si>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</si>
  <si>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</si>
  <si>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</si>
  <si>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</si>
  <si>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</si>
  <si>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</si>
  <si>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</si>
  <si>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</si>
  <si>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</si>
  <si>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</si>
  <si>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</si>
  <si>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</si>
  <si>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</si>
  <si>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</si>
  <si>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</si>
  <si>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</si>
  <si>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</si>
  <si>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</si>
  <si>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</si>
  <si>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</si>
  <si>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</si>
  <si>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</si>
  <si>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</si>
  <si>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</si>
  <si>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</si>
  <si>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</si>
  <si>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</si>
  <si>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</si>
  <si>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</si>
  <si>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</si>
  <si>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</si>
  <si>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</si>
  <si>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</si>
  <si>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</si>
  <si>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</si>
  <si>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</si>
  <si>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</si>
  <si>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</si>
  <si>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</si>
  <si>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</si>
  <si>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</si>
  <si>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</si>
  <si>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</si>
  <si>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</si>
  <si>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</si>
  <si>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</si>
  <si>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</si>
  <si>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</si>
  <si>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</si>
  <si>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</si>
  <si>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</si>
  <si>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</si>
  <si>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</si>
  <si>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</si>
  <si>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</si>
  <si>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</si>
  <si>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</si>
  <si>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</si>
  <si>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</si>
  <si>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</si>
  <si>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</si>
  <si>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</si>
  <si>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</si>
  <si>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</si>
  <si>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</si>
  <si>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</si>
  <si>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</si>
  <si>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</si>
  <si>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</si>
  <si>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</si>
  <si>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</si>
  <si>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</si>
  <si>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</si>
  <si>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</si>
  <si>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</si>
  <si>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</si>
  <si>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</si>
  <si>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</si>
  <si>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</si>
  <si>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</si>
  <si>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</si>
  <si>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</si>
  <si>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</si>
  <si>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</si>
  <si>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</si>
  <si>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</si>
  <si>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</si>
  <si>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</si>
  <si>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</si>
  <si>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</si>
  <si>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</si>
  <si>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</si>
  <si>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</si>
  <si>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</si>
  <si>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</si>
  <si>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</si>
  <si>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</si>
  <si>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</si>
  <si>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</si>
  <si>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</si>
  <si>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</si>
  <si>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</si>
  <si>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</si>
  <si>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</si>
  <si>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</si>
  <si>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</si>
  <si>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</si>
  <si>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</si>
  <si>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</si>
  <si>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</si>
  <si>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</si>
  <si>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</si>
  <si>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</si>
  <si>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</si>
  <si>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</si>
  <si>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</si>
  <si>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</si>
  <si>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</si>
  <si>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</si>
  <si>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</si>
  <si>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</si>
  <si>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</si>
  <si>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</si>
  <si>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</si>
  <si>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</si>
  <si>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</si>
  <si>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</si>
  <si>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</si>
  <si>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</si>
  <si>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</si>
  <si>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</si>
  <si>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</si>
  <si>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</si>
  <si>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</si>
  <si>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</si>
  <si>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</si>
  <si>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</si>
  <si>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</si>
  <si>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</si>
  <si>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</si>
  <si>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</si>
  <si>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</si>
  <si>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</si>
  <si>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</si>
  <si>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</si>
  <si>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</si>
  <si>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</si>
  <si>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</si>
  <si>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</si>
  <si>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</si>
  <si>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</si>
  <si>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</si>
  <si>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</si>
  <si>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</si>
  <si>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</si>
  <si>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</si>
  <si>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</si>
  <si>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</si>
  <si>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</si>
  <si>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</si>
  <si>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</si>
  <si>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</si>
  <si>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</si>
  <si>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</si>
  <si>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</si>
  <si>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</si>
  <si>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</si>
  <si>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</si>
  <si>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</si>
  <si>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</si>
  <si>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</si>
  <si>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</si>
  <si>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</si>
  <si>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</si>
  <si>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</si>
  <si>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</si>
  <si>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</si>
  <si>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</si>
  <si>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</si>
  <si>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</si>
  <si>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</si>
  <si>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</si>
  <si>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</si>
  <si>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</si>
  <si>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</si>
  <si>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</si>
  <si>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</si>
  <si>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</si>
  <si>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</si>
  <si>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</si>
  <si>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</si>
  <si>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</si>
  <si>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</si>
  <si>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</si>
  <si>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</si>
  <si>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</si>
  <si>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</si>
  <si>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</si>
  <si>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</si>
  <si>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</si>
  <si>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</si>
  <si>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</si>
  <si>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</si>
  <si>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</si>
  <si>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</si>
  <si>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</si>
  <si>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</si>
  <si>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</si>
  <si>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</si>
  <si>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</si>
  <si>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</si>
  <si>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</si>
  <si>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</si>
  <si>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</si>
  <si>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</si>
  <si>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</si>
  <si>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</si>
  <si>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</si>
  <si>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</si>
  <si>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</si>
  <si>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</si>
  <si>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</si>
  <si>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</si>
  <si>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</si>
  <si>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</si>
  <si>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</si>
  <si>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</si>
  <si>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</si>
  <si>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</si>
  <si>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</si>
  <si>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</si>
  <si>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</si>
  <si>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</si>
  <si>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</si>
  <si>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</si>
  <si>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</si>
  <si>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</si>
  <si>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</si>
  <si>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</si>
  <si>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</si>
  <si>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</si>
  <si>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</si>
  <si>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</si>
  <si>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</si>
  <si>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</si>
  <si>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</si>
  <si>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</si>
  <si>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</si>
  <si>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</si>
  <si>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</si>
  <si>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</si>
  <si>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</si>
  <si>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</si>
  <si>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</si>
  <si>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</si>
  <si>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</si>
  <si>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</si>
  <si>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</si>
  <si>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</si>
  <si>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</si>
  <si>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</si>
  <si>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</si>
  <si>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</si>
  <si>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</si>
  <si>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</si>
  <si>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</si>
  <si>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</si>
  <si>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</si>
  <si>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</si>
  <si>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</si>
  <si>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</si>
  <si>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</si>
  <si>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</si>
  <si>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</si>
  <si>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</si>
  <si>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</si>
  <si>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</si>
  <si>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</si>
  <si>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</si>
  <si>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</si>
  <si>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</si>
  <si>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</si>
  <si>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</si>
  <si>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</si>
  <si>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</si>
  <si>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</si>
  <si>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</si>
  <si>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</si>
  <si>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</si>
  <si>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</si>
  <si>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</si>
  <si>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</si>
  <si>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</si>
  <si>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</si>
  <si>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</si>
  <si>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</si>
  <si>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</si>
  <si>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</si>
  <si>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</si>
  <si>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</si>
  <si>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</si>
  <si>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</si>
  <si>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</si>
  <si>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</si>
  <si>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</si>
  <si>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</si>
  <si>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</si>
  <si>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</si>
  <si>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</si>
  <si>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</si>
  <si>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</si>
  <si>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</si>
  <si>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</si>
  <si>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</si>
  <si>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</si>
  <si>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</si>
  <si>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</si>
  <si>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</si>
  <si>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</si>
  <si>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</si>
  <si>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</si>
  <si>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</si>
  <si>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</si>
  <si>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</si>
  <si>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</si>
  <si>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</si>
  <si>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</si>
  <si>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</si>
  <si>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</si>
  <si>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</si>
  <si>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</si>
  <si>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</si>
  <si>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</si>
  <si>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</si>
  <si>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</si>
  <si>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</si>
  <si>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</si>
  <si>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</si>
  <si>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</si>
  <si>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</si>
  <si>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</si>
  <si>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</si>
  <si>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</si>
  <si>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</si>
  <si>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</si>
  <si>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</si>
  <si>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</si>
  <si>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</si>
  <si>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</si>
  <si>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</si>
  <si>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</si>
  <si>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</si>
  <si>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</si>
  <si>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</si>
  <si>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</si>
  <si>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</si>
  <si>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</si>
  <si>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</si>
  <si>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</si>
  <si>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</si>
  <si>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</si>
  <si>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</si>
  <si>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</si>
  <si>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</si>
  <si>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</si>
  <si>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</si>
  <si>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</si>
  <si>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</si>
  <si>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</si>
  <si>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</si>
  <si>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</si>
  <si>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</si>
  <si>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</si>
  <si>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</si>
  <si>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</si>
  <si>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</si>
  <si>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</si>
  <si>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</si>
  <si>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</si>
  <si>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</si>
  <si>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</si>
  <si>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</si>
  <si>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</si>
  <si>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</si>
  <si>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</si>
  <si>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</si>
  <si>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</si>
  <si>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</si>
  <si>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</si>
  <si>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</si>
  <si>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</si>
  <si>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</si>
  <si>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</si>
  <si>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</si>
  <si>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</si>
  <si>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</si>
  <si>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</si>
  <si>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</si>
  <si>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</si>
  <si>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</si>
  <si>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</si>
  <si>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</si>
  <si>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</si>
  <si>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</si>
  <si>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</si>
  <si>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</si>
  <si>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</si>
  <si>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</si>
  <si>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</si>
  <si>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</si>
  <si>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</si>
  <si>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</si>
  <si>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</si>
  <si>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</si>
  <si>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</si>
  <si>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</si>
  <si>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</si>
  <si>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</si>
  <si>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</si>
  <si>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</si>
  <si>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</si>
  <si>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</si>
  <si>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</si>
  <si>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</si>
  <si>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</si>
  <si>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</si>
  <si>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</si>
  <si>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</si>
  <si>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</si>
  <si>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</si>
  <si>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</si>
  <si>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</si>
  <si>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</si>
  <si>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</si>
  <si>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</si>
  <si>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</si>
  <si>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</si>
  <si>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</si>
  <si>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</si>
  <si>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</si>
  <si>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</si>
  <si>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</si>
  <si>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</si>
  <si>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</si>
  <si>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</si>
  <si>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</si>
  <si>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</si>
  <si>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</si>
  <si>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</si>
  <si>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</si>
  <si>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</si>
  <si>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</si>
  <si>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</si>
  <si>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</si>
  <si>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</si>
  <si>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</si>
  <si>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</si>
  <si>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</si>
  <si>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</si>
  <si>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</si>
  <si>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</si>
  <si>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</si>
  <si>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</si>
  <si>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</si>
  <si>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</si>
  <si>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</si>
  <si>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</si>
  <si>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</si>
  <si>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</si>
  <si>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</si>
  <si>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</si>
  <si>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</si>
  <si>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</si>
  <si>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</si>
  <si>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</si>
  <si>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</si>
  <si>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</si>
  <si>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</si>
  <si>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</si>
  <si>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</si>
  <si>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</si>
  <si>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</si>
  <si>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</si>
  <si>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</si>
  <si>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</si>
  <si>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</si>
  <si>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</si>
  <si>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</si>
  <si>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</si>
  <si>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</si>
  <si>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</si>
  <si>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</si>
  <si>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</si>
  <si>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</si>
  <si>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</si>
  <si>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</si>
  <si>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</si>
  <si>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</si>
  <si>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</si>
  <si>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</si>
  <si>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</si>
  <si>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</si>
  <si>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</si>
  <si>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</si>
  <si>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</si>
  <si>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</si>
  <si>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</si>
  <si>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</si>
  <si>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</si>
  <si>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</si>
  <si>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</si>
  <si>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</si>
  <si>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</si>
  <si>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</si>
  <si>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</si>
  <si>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</si>
  <si>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</si>
  <si>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</si>
  <si>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</si>
  <si>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</si>
  <si>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</si>
  <si>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</si>
  <si>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</si>
  <si>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</si>
  <si>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</si>
  <si>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</si>
  <si>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</si>
  <si>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</si>
  <si>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</si>
  <si>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</si>
  <si>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</si>
  <si>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</si>
  <si>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</si>
  <si>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</si>
  <si>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</si>
  <si>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</si>
  <si>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</si>
  <si>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</si>
  <si>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</si>
  <si>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</si>
  <si>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</si>
  <si>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</si>
  <si>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</si>
  <si>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</si>
  <si>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</si>
  <si>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</si>
  <si>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</si>
  <si>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</si>
  <si>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</si>
  <si>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</si>
  <si>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</si>
  <si>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</si>
  <si>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</si>
  <si>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</si>
  <si>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</si>
  <si>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</si>
  <si>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</si>
  <si>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</si>
  <si>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</si>
  <si>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</si>
  <si>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</si>
  <si>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</si>
  <si>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</si>
  <si>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</si>
  <si>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</si>
  <si>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</si>
  <si>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</si>
  <si>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</si>
  <si>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</si>
  <si>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</si>
  <si>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</si>
  <si>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</si>
  <si>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</si>
  <si>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</si>
  <si>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</si>
  <si>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</si>
  <si>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</si>
  <si>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</si>
  <si>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</si>
  <si>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</si>
  <si>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</si>
  <si>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</si>
  <si>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</si>
  <si>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</si>
  <si>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</si>
  <si>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</si>
  <si>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</si>
  <si>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</si>
  <si>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</si>
  <si>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</si>
  <si>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</si>
  <si>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</si>
  <si>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</si>
  <si>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</si>
  <si>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</si>
  <si>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</si>
  <si>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</si>
  <si>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</si>
  <si>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</si>
  <si>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</si>
  <si>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</si>
  <si>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</si>
  <si>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</si>
  <si>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</si>
  <si>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</si>
  <si>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</si>
  <si>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</si>
  <si>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</si>
  <si>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</si>
  <si>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</si>
  <si>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</si>
  <si>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</si>
  <si>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</si>
  <si>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</si>
  <si>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</si>
  <si>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</si>
  <si>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</si>
  <si>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</si>
  <si>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</si>
  <si>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</si>
  <si>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</si>
  <si>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</si>
  <si>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</si>
  <si>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</si>
  <si>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</si>
  <si>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</si>
  <si>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</si>
  <si>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</si>
  <si>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</si>
  <si>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</si>
  <si>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</si>
  <si>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</si>
  <si>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</si>
  <si>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</si>
  <si>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</si>
  <si>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</si>
  <si>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</si>
  <si>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</si>
  <si>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</si>
  <si>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</si>
  <si>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</si>
  <si>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</si>
  <si>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</si>
  <si>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</si>
  <si>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</si>
  <si>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</si>
  <si>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</si>
  <si>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</si>
  <si>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</si>
  <si>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</si>
  <si>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</si>
  <si>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</si>
  <si>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</si>
  <si>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</si>
  <si>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</si>
  <si>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</si>
  <si>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</si>
  <si>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</si>
  <si>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</si>
  <si>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</si>
  <si>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</si>
  <si>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</si>
  <si>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</si>
  <si>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</si>
  <si>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</si>
  <si>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</si>
  <si>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</si>
  <si>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</si>
  <si>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</si>
  <si>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</si>
  <si>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</si>
  <si>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</si>
  <si>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</si>
  <si>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</si>
  <si>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</si>
  <si>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</si>
  <si>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</si>
  <si>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</si>
  <si>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</si>
  <si>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</si>
  <si>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</si>
  <si>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</si>
  <si>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</si>
  <si>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</si>
  <si>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</si>
  <si>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</si>
  <si>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</si>
  <si>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</si>
  <si>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</si>
  <si>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</si>
  <si>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</si>
  <si>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</si>
  <si>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</si>
  <si>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</si>
  <si>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</si>
  <si>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</si>
  <si>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</si>
  <si>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</si>
  <si>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</si>
  <si>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</si>
  <si>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</si>
  <si>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</si>
  <si>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</si>
  <si>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</si>
  <si>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</si>
  <si>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</si>
  <si>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</si>
  <si>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</si>
  <si>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</si>
  <si>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</si>
  <si>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</si>
  <si>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</si>
  <si>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</si>
  <si>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</si>
  <si>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</si>
  <si>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</si>
  <si>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</si>
  <si>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</si>
  <si>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</si>
  <si>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</si>
  <si>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</si>
  <si>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</si>
  <si>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</si>
  <si>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</si>
  <si>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</si>
  <si>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</si>
  <si>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</si>
  <si>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</si>
  <si>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</si>
  <si>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</si>
  <si>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</si>
  <si>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</si>
  <si>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</si>
  <si>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</si>
  <si>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</si>
  <si>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</si>
  <si>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</si>
  <si>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</si>
  <si>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</si>
  <si>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</si>
  <si>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</si>
  <si>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</si>
  <si>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</si>
  <si>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</si>
  <si>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</si>
  <si>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</si>
  <si>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</si>
  <si>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</si>
  <si>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</si>
  <si>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</si>
  <si>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</si>
  <si>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</si>
  <si>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</si>
  <si>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</si>
  <si>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</si>
  <si>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</si>
  <si>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</si>
  <si>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</si>
  <si>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</si>
  <si>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</si>
  <si>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</si>
  <si>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</si>
  <si>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</si>
  <si>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</si>
  <si>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</si>
  <si>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</si>
  <si>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</si>
  <si>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</si>
  <si>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</si>
  <si>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</si>
  <si>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</si>
  <si>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</si>
  <si>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</si>
  <si>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</si>
  <si>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</si>
  <si>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</si>
  <si>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</si>
  <si>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</si>
  <si>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</si>
  <si>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</si>
  <si>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</si>
  <si>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</si>
  <si>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</si>
  <si>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</si>
  <si>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</si>
  <si>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</si>
  <si>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</si>
  <si>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</si>
  <si>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</si>
  <si>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</si>
  <si>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</si>
  <si>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</si>
  <si>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</si>
  <si>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</si>
  <si>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</si>
  <si>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</si>
  <si>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</si>
  <si>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</si>
  <si>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</si>
  <si>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</si>
  <si>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</si>
  <si>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</si>
  <si>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</si>
  <si>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</si>
  <si>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</si>
  <si>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</si>
  <si>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</si>
  <si>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</si>
  <si>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</si>
  <si>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</si>
  <si>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</si>
  <si>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</si>
  <si>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</si>
  <si>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</si>
  <si>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</si>
  <si>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</si>
  <si>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</si>
  <si>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</si>
  <si>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</si>
  <si>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</si>
  <si>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</si>
  <si>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</si>
  <si>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</si>
  <si>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</si>
  <si>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</si>
  <si>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</si>
  <si>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</si>
  <si>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</si>
  <si>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</si>
  <si>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</si>
  <si>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</si>
  <si>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</si>
  <si>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</si>
  <si>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</si>
  <si>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</si>
  <si>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</si>
  <si>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</si>
  <si>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</si>
  <si>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</si>
  <si>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</si>
  <si>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</si>
  <si>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</si>
  <si>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</si>
  <si>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</si>
  <si>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</si>
  <si>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</si>
  <si>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</si>
  <si>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</si>
  <si>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</si>
  <si>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</si>
  <si>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</si>
  <si>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</si>
  <si>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</si>
  <si>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</si>
  <si>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</si>
  <si>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</si>
  <si>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</si>
  <si>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</si>
  <si>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</si>
  <si>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</si>
  <si>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</si>
  <si>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</si>
  <si>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</si>
  <si>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</si>
  <si>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</si>
  <si>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</si>
  <si>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</si>
  <si>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</si>
  <si>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</si>
  <si>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</si>
  <si>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</si>
  <si>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</si>
  <si>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</si>
  <si>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</si>
  <si>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</si>
  <si>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</si>
  <si>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</si>
  <si>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</si>
  <si>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</si>
  <si>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</si>
  <si>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</si>
  <si>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</si>
  <si>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</si>
  <si>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</si>
  <si>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</si>
  <si>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</si>
  <si>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</si>
  <si>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</si>
  <si>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</si>
  <si>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</si>
  <si>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</si>
  <si>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</si>
  <si>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</si>
  <si>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</si>
  <si>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</si>
  <si>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</si>
  <si>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</si>
  <si>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</si>
  <si>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</si>
  <si>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</si>
  <si>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</si>
  <si>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</si>
  <si>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</si>
  <si>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</si>
  <si>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</si>
  <si>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</si>
  <si>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</si>
  <si>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</si>
  <si>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</si>
  <si>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</si>
  <si>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</si>
  <si>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</si>
  <si>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</si>
  <si>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</si>
  <si>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</si>
  <si>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</si>
  <si>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</si>
  <si>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</si>
  <si>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</si>
  <si>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</si>
  <si>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</si>
  <si>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</si>
  <si>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</si>
  <si>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</si>
  <si>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</si>
  <si>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</si>
  <si>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</si>
  <si>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</si>
  <si>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</si>
  <si>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</si>
  <si>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</si>
  <si>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</si>
  <si>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</si>
  <si>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</si>
  <si>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</si>
  <si>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</si>
  <si>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</si>
  <si>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</si>
  <si>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</si>
  <si>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</si>
  <si>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</si>
  <si>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</si>
  <si>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</si>
  <si>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</si>
  <si>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</si>
  <si>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</si>
  <si>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</si>
  <si>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</si>
  <si>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</si>
  <si>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</si>
  <si>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</si>
  <si>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</si>
  <si>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</si>
  <si>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</si>
  <si>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</si>
  <si>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</si>
  <si>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</si>
  <si>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</si>
  <si>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</si>
  <si>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</si>
  <si>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</si>
  <si>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</si>
  <si>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</si>
  <si>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</si>
  <si>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</si>
  <si>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</si>
  <si>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</si>
  <si>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</si>
  <si>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</si>
  <si>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</si>
  <si>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</si>
  <si>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</si>
  <si>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</si>
  <si>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</si>
  <si>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</si>
  <si>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</si>
  <si>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</si>
  <si>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</si>
  <si>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</si>
  <si>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</si>
  <si>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</si>
  <si>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</si>
  <si>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</si>
  <si>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</si>
  <si>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</si>
  <si>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</si>
  <si>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</si>
  <si>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</si>
  <si>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</si>
  <si>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</si>
  <si>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</si>
  <si>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</si>
  <si>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</si>
  <si>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</si>
  <si>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</si>
  <si>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</si>
  <si>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</si>
  <si>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</si>
  <si>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</si>
  <si>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</si>
  <si>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</si>
  <si>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</si>
  <si>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</si>
  <si>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</si>
  <si>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</si>
  <si>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</si>
  <si>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</si>
  <si>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</si>
  <si>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</si>
  <si>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</si>
  <si>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</si>
  <si>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</si>
  <si>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</si>
  <si>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</si>
  <si>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</si>
  <si>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</si>
  <si>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</si>
  <si>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</si>
  <si>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</si>
  <si>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</si>
  <si>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</si>
  <si>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</si>
  <si>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</si>
  <si>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</si>
  <si>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</si>
  <si>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</si>
  <si>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</si>
  <si>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</si>
  <si>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</si>
  <si>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</si>
  <si>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</si>
  <si>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</si>
  <si>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</si>
  <si>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</si>
  <si>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</si>
  <si>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</si>
  <si>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</si>
  <si>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</si>
  <si>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</si>
  <si>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</si>
  <si>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</si>
  <si>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</si>
  <si>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</si>
  <si>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</si>
  <si>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</si>
  <si>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</si>
  <si>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</si>
  <si>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</si>
  <si>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</si>
  <si>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</si>
  <si>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</si>
  <si>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</si>
  <si>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</si>
  <si>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</si>
  <si>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</si>
  <si>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</si>
  <si>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</si>
  <si>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</si>
  <si>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</si>
  <si>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</si>
  <si>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</si>
  <si>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</si>
  <si>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</si>
  <si>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</si>
  <si>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</si>
  <si>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</si>
  <si>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</si>
  <si>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</si>
  <si>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</si>
  <si>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</si>
  <si>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</si>
  <si>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</si>
  <si>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</si>
  <si>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</si>
  <si>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</si>
  <si>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</si>
  <si>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</si>
  <si>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</si>
  <si>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</si>
  <si>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</si>
  <si>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</si>
  <si>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</si>
  <si>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</si>
  <si>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</si>
  <si>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</si>
  <si>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</si>
  <si>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</si>
  <si>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</si>
  <si>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</si>
  <si>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</si>
  <si>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</si>
  <si>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</si>
  <si>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</si>
  <si>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</si>
  <si>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</si>
  <si>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</si>
  <si>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</si>
  <si>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</si>
  <si>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</si>
  <si>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</si>
  <si>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</si>
  <si>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</si>
  <si>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</si>
  <si>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</si>
  <si>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</si>
  <si>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</si>
  <si>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</si>
  <si>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</si>
  <si>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</si>
  <si>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</si>
  <si>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</si>
  <si>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</si>
  <si>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</si>
  <si>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</si>
  <si>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</si>
  <si>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</si>
  <si>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</si>
  <si>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</si>
  <si>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</si>
  <si>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</si>
  <si>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</si>
  <si>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</si>
  <si>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</si>
  <si>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</si>
  <si>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</si>
  <si>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</si>
  <si>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</si>
  <si>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</si>
  <si>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</si>
  <si>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</si>
  <si>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</si>
  <si>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</si>
  <si>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</si>
  <si>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</si>
  <si>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</si>
  <si>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</si>
  <si>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</si>
  <si>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</si>
  <si>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</si>
  <si>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</si>
  <si>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</si>
  <si>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</si>
  <si>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</si>
  <si>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</si>
  <si>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</si>
  <si>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</si>
  <si>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</si>
  <si>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</si>
  <si>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</si>
  <si>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</si>
  <si>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</si>
  <si>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</si>
  <si>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</si>
  <si>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</si>
  <si>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</si>
  <si>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</si>
  <si>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</si>
  <si>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</si>
  <si>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</si>
  <si>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</si>
  <si>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</si>
  <si>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</si>
  <si>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</si>
  <si>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</si>
  <si>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</si>
  <si>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</si>
  <si>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</si>
  <si>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</si>
  <si>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</si>
  <si>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</si>
  <si>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</si>
  <si>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</si>
  <si>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</si>
  <si>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</si>
  <si>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</si>
  <si>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</si>
  <si>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</si>
  <si>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</si>
  <si>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</si>
  <si>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</si>
  <si>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</si>
  <si>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</si>
  <si>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</si>
  <si>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</si>
  <si>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</si>
  <si>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</si>
  <si>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</si>
  <si>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</si>
  <si>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</si>
  <si>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</si>
  <si>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</si>
  <si>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</si>
  <si>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</si>
  <si>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</si>
  <si>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</si>
  <si>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</si>
  <si>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</si>
  <si>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</si>
  <si>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</si>
  <si>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</si>
  <si>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</si>
  <si>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</si>
  <si>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</si>
  <si>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</si>
  <si>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</si>
  <si>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</si>
  <si>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</si>
  <si>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</si>
  <si>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</si>
  <si>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</si>
  <si>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</si>
  <si>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</si>
  <si>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</si>
  <si>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</si>
  <si>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</si>
  <si>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</si>
  <si>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</si>
  <si>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</si>
  <si>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</si>
  <si>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</si>
  <si>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</si>
  <si>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</si>
  <si>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</si>
  <si>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</si>
  <si>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</si>
  <si>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</si>
  <si>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</si>
  <si>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</si>
  <si>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</si>
  <si>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</si>
  <si>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</si>
  <si>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</si>
  <si>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</si>
  <si>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</si>
  <si>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</si>
  <si>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</si>
  <si>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</si>
  <si>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</si>
  <si>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</si>
  <si>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</si>
  <si>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</si>
  <si>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</si>
  <si>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</si>
  <si>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</si>
  <si>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</si>
  <si>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</si>
  <si>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</si>
  <si>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</si>
  <si>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</si>
  <si>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</si>
  <si>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</si>
  <si>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</si>
  <si>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</si>
  <si>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</si>
  <si>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</si>
  <si>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</si>
  <si>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</si>
  <si>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</si>
  <si>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</si>
  <si>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</si>
  <si>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</si>
  <si>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</si>
  <si>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</si>
  <si>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</si>
  <si>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</si>
  <si>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</si>
  <si>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</si>
  <si>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</si>
  <si>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</si>
  <si>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</si>
  <si>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</si>
  <si>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</si>
  <si>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</si>
  <si>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</si>
  <si>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</si>
  <si>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</si>
  <si>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</si>
  <si>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</si>
  <si>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</si>
  <si>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</si>
  <si>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</si>
  <si>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</si>
  <si>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</si>
  <si>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</si>
  <si>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</si>
  <si>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</si>
  <si>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</si>
  <si>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</si>
  <si>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</si>
  <si>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</si>
  <si>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</si>
  <si>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</si>
  <si>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</si>
  <si>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</si>
  <si>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</si>
  <si>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</si>
  <si>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</si>
  <si>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</si>
  <si>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</si>
  <si>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</si>
  <si>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</si>
  <si>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</si>
  <si>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</si>
  <si>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</si>
  <si>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</si>
  <si>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</si>
  <si>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</si>
  <si>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</si>
  <si>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</si>
  <si>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</si>
  <si>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</si>
  <si>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</si>
  <si>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</si>
  <si>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</si>
  <si>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</si>
  <si>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</si>
  <si>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</si>
  <si>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</si>
  <si>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</si>
  <si>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</si>
  <si>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</si>
  <si>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</si>
  <si>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</si>
  <si>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</si>
  <si>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</si>
  <si>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</si>
  <si>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</si>
  <si>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</si>
  <si>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</si>
  <si>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</si>
  <si>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</si>
  <si>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</si>
  <si>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</si>
  <si>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</si>
  <si>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</si>
  <si>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</si>
  <si>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</si>
  <si>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</si>
  <si>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</si>
  <si>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</si>
  <si>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</si>
  <si>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</si>
  <si>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</si>
  <si>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</si>
  <si>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</si>
  <si>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</si>
  <si>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</si>
  <si>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</si>
  <si>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</si>
  <si>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</si>
  <si>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</si>
  <si>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</si>
  <si>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</si>
  <si>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</si>
  <si>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</si>
  <si>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</si>
  <si>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</si>
  <si>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</si>
  <si>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</si>
  <si>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</si>
  <si>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</si>
  <si>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</si>
  <si>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</si>
  <si>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</si>
  <si>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</si>
  <si>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</si>
  <si>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</si>
  <si>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</si>
  <si>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</si>
  <si>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</si>
  <si>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</si>
  <si>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</si>
  <si>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</si>
  <si>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</si>
  <si>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</si>
  <si>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</si>
  <si>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</si>
  <si>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</si>
  <si>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</si>
  <si>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</si>
  <si>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</si>
  <si>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</si>
  <si>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</si>
  <si>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</si>
  <si>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</si>
  <si>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</si>
  <si>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</si>
  <si>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</si>
  <si>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</si>
  <si>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</si>
  <si>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</si>
  <si>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</si>
  <si>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</si>
  <si>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</si>
  <si>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</si>
  <si>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</si>
  <si>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</si>
  <si>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</si>
  <si>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</si>
  <si>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</si>
  <si>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</si>
  <si>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</si>
  <si>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</si>
  <si>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</si>
  <si>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</si>
  <si>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</si>
  <si>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</si>
  <si>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</si>
  <si>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</si>
  <si>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</si>
  <si>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</si>
  <si>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</si>
  <si>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</si>
  <si>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</si>
  <si>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</si>
  <si>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</si>
  <si>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</si>
  <si>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</si>
  <si>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</si>
  <si>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</si>
  <si>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</si>
  <si>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</si>
  <si>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</si>
  <si>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</si>
  <si>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</si>
  <si>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</si>
  <si>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</si>
  <si>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</si>
  <si>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</si>
  <si>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</si>
  <si>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</si>
  <si>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</si>
  <si>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</si>
  <si>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</si>
  <si>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</si>
  <si>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</si>
  <si>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</si>
  <si>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</si>
  <si>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</si>
  <si>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</si>
  <si>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</si>
  <si>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</si>
  <si>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</si>
  <si>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</si>
  <si>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</si>
  <si>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</si>
  <si>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</si>
  <si>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</si>
  <si>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</si>
  <si>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</si>
  <si>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</si>
  <si>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</si>
  <si>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</si>
  <si>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</si>
  <si>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</si>
  <si>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</si>
  <si>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</si>
  <si>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</si>
  <si>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</si>
  <si>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</si>
  <si>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</si>
  <si>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</si>
  <si>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</si>
  <si>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</si>
  <si>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</si>
  <si>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</si>
  <si>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</si>
  <si>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</si>
  <si>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</si>
  <si>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</si>
  <si>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</si>
  <si>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</si>
  <si>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</si>
  <si>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</si>
  <si>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</si>
  <si>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</si>
  <si>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</si>
  <si>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</si>
  <si>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</si>
  <si>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</si>
  <si>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</si>
  <si>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</si>
  <si>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</si>
  <si>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</si>
  <si>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</si>
  <si>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</si>
  <si>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</si>
  <si>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</si>
  <si>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</si>
  <si>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</si>
  <si>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</si>
  <si>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</si>
  <si>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</si>
  <si>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</si>
  <si>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</si>
  <si>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</si>
  <si>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</si>
  <si>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</si>
  <si>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</si>
  <si>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</si>
  <si>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</si>
  <si>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</si>
  <si>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</si>
  <si>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</si>
  <si>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</si>
  <si>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</si>
  <si>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</si>
  <si>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</si>
  <si>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</si>
  <si>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</si>
  <si>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</si>
  <si>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</si>
  <si>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</si>
  <si>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</si>
  <si>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</si>
  <si>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</si>
  <si>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</si>
  <si>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</si>
  <si>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</si>
  <si>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</si>
  <si>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</si>
  <si>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</si>
  <si>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</si>
  <si>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</si>
  <si>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</si>
  <si>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</si>
  <si>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</si>
  <si>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</si>
  <si>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</si>
  <si>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</si>
  <si>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</si>
  <si>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</si>
  <si>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</si>
  <si>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</si>
  <si>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</si>
  <si>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</si>
  <si>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</si>
  <si>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</si>
  <si>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</si>
  <si>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</si>
  <si>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</si>
  <si>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</si>
  <si>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</si>
  <si>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</si>
  <si>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</si>
  <si>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</si>
  <si>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</si>
  <si>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</si>
  <si>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</si>
  <si>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</si>
  <si>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</si>
  <si>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</si>
  <si>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</si>
  <si>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</si>
  <si>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</si>
  <si>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</si>
  <si>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</si>
  <si>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</si>
  <si>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</si>
  <si>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</si>
  <si>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</si>
  <si>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</si>
  <si>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</si>
  <si>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</si>
  <si>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</si>
  <si>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</si>
  <si>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</si>
  <si>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</si>
  <si>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</si>
  <si>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</si>
  <si>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</si>
  <si>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</si>
  <si>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</si>
  <si>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</si>
  <si>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</si>
  <si>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</si>
  <si>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</si>
  <si>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</si>
  <si>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</si>
  <si>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</si>
  <si>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</si>
  <si>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</si>
  <si>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</si>
  <si>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</si>
  <si>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</si>
  <si>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</si>
  <si>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</si>
  <si>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</si>
  <si>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</si>
  <si>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</si>
  <si>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</si>
  <si>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</si>
  <si>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</si>
  <si>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</si>
  <si>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</si>
  <si>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</si>
  <si>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</si>
  <si>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</si>
  <si>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</si>
  <si>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</si>
  <si>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</si>
  <si>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</si>
  <si>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</si>
  <si>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</si>
  <si>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</si>
  <si>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</si>
  <si>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</si>
  <si>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</si>
  <si>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</si>
  <si>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</si>
  <si>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</si>
  <si>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</si>
  <si>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</si>
  <si>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</si>
  <si>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</si>
  <si>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</si>
  <si>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</si>
  <si>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</si>
  <si>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</si>
  <si>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</si>
  <si>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</si>
  <si>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</si>
  <si>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</si>
  <si>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</si>
  <si>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</si>
  <si>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</si>
  <si>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</si>
  <si>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</si>
  <si>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</si>
  <si>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</si>
  <si>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</si>
  <si>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</si>
  <si>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</si>
  <si>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</si>
  <si>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</si>
  <si>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</si>
  <si>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</si>
  <si>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</si>
  <si>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</si>
  <si>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</si>
  <si>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</si>
  <si>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</si>
  <si>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</si>
  <si>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</si>
  <si>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</si>
  <si>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</si>
  <si>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</si>
  <si>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</si>
  <si>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</si>
  <si>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</si>
  <si>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</si>
  <si>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</si>
  <si>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</si>
  <si>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</si>
  <si>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</si>
  <si>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</si>
  <si>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</si>
  <si>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</si>
  <si>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</si>
  <si>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</si>
  <si>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</si>
  <si>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</si>
  <si>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</si>
  <si>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</si>
  <si>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</si>
  <si>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</si>
  <si>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</si>
  <si>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</si>
  <si>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</si>
  <si>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</si>
  <si>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</si>
  <si>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</si>
  <si>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</si>
  <si>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</si>
  <si>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</si>
  <si>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</si>
  <si>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</si>
  <si>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</si>
  <si>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</si>
  <si>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</si>
  <si>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</si>
  <si>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</si>
  <si>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</si>
  <si>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</si>
  <si>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</si>
  <si>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</si>
  <si>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</si>
  <si>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</si>
  <si>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</si>
  <si>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</si>
  <si>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</si>
  <si>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</si>
  <si>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</si>
  <si>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</si>
  <si>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</si>
  <si>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</si>
  <si>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</si>
  <si>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</si>
  <si>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</si>
  <si>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</si>
  <si>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</si>
  <si>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</si>
  <si>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</si>
  <si>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</si>
  <si>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</si>
  <si>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</si>
  <si>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</si>
  <si>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</si>
  <si>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</si>
  <si>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</si>
  <si>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</si>
  <si>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</si>
  <si>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</si>
  <si>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</si>
  <si>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</si>
  <si>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</si>
  <si>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</si>
  <si>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</si>
  <si>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</si>
  <si>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</si>
  <si>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</si>
  <si>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</si>
  <si>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</si>
  <si>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</si>
  <si>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</si>
  <si>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</si>
  <si>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</si>
  <si>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</si>
  <si>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</si>
  <si>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</si>
  <si>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</si>
  <si>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</si>
  <si>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</si>
  <si>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</si>
  <si>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</si>
  <si>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</si>
  <si>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</si>
  <si>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</si>
  <si>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</si>
  <si>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</si>
  <si>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</si>
  <si>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</si>
  <si>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</si>
  <si>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</si>
  <si>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</si>
  <si>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</si>
  <si>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</si>
  <si>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</si>
  <si>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</si>
  <si>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</si>
  <si>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</si>
  <si>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</si>
  <si>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</si>
  <si>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</si>
  <si>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</si>
  <si>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</si>
  <si>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</si>
  <si>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</si>
  <si>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</si>
  <si>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</si>
  <si>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</si>
  <si>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</si>
  <si>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</si>
  <si>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</si>
  <si>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</si>
  <si>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</si>
  <si>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</si>
  <si>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</si>
  <si>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</si>
  <si>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</si>
  <si>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</si>
  <si>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</si>
  <si>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</si>
  <si>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</si>
  <si>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</si>
  <si>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</si>
  <si>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</si>
  <si>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</si>
  <si>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</si>
  <si>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</si>
  <si>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</si>
  <si>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</si>
  <si>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</si>
  <si>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</si>
  <si>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</si>
  <si>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</si>
  <si>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</si>
  <si>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</si>
  <si>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</si>
  <si>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</si>
  <si>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</si>
  <si>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</si>
  <si>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</si>
  <si>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</si>
  <si>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</si>
  <si>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</si>
  <si>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</si>
  <si>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</si>
  <si>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</si>
  <si>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</si>
  <si>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</si>
  <si>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</si>
  <si>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</si>
  <si>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</si>
  <si>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</si>
  <si>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</si>
  <si>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</si>
  <si>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</si>
  <si>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</si>
  <si>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</si>
  <si>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</si>
  <si>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</si>
  <si>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</si>
  <si>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</si>
  <si>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</si>
  <si>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</si>
  <si>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</si>
  <si>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</si>
  <si>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</si>
  <si>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</si>
  <si>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</si>
  <si>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</si>
  <si>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</si>
  <si>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</si>
  <si>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</si>
  <si>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</si>
  <si>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</si>
  <si>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</si>
  <si>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</si>
  <si>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</si>
  <si>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</si>
  <si>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</si>
  <si>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</si>
  <si>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</si>
  <si>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</si>
  <si>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</si>
  <si>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</si>
  <si>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</si>
  <si>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</si>
  <si>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</si>
  <si>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</si>
  <si>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</si>
  <si>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</si>
  <si>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</si>
  <si>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</si>
  <si>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</si>
  <si>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</si>
  <si>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</si>
  <si>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</si>
  <si>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</si>
  <si>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</si>
  <si>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</si>
  <si>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</si>
  <si>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</si>
  <si>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</si>
  <si>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</si>
  <si>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</si>
  <si>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</si>
  <si>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</si>
  <si>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</si>
  <si>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</si>
  <si>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</si>
  <si>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</si>
  <si>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</si>
  <si>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</si>
  <si>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</si>
  <si>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</si>
  <si>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</si>
  <si>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</si>
  <si>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</si>
  <si>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</si>
  <si>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</si>
  <si>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</si>
  <si>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</si>
  <si>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</si>
  <si>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</si>
  <si>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</si>
  <si>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</si>
  <si>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</si>
  <si>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</si>
  <si>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</si>
  <si>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</si>
  <si>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</si>
  <si>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</si>
  <si>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</si>
  <si>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</si>
  <si>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</si>
  <si>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</si>
  <si>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</si>
  <si>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</si>
  <si>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</si>
  <si>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</si>
  <si>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</si>
  <si>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</si>
  <si>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</si>
  <si>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</si>
  <si>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</si>
  <si>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</si>
  <si>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</si>
  <si>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</si>
  <si>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</si>
  <si>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</si>
  <si>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</si>
  <si>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</si>
  <si>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</si>
  <si>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</si>
  <si>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</si>
  <si>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</si>
  <si>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</si>
  <si>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</si>
  <si>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</si>
  <si>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</si>
  <si>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</si>
  <si>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</si>
  <si>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</si>
  <si>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</si>
  <si>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</si>
  <si>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</si>
  <si>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</si>
  <si>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</si>
  <si>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</si>
  <si>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</si>
  <si>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</si>
  <si>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</si>
  <si>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</si>
  <si>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</si>
  <si>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</si>
  <si>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</si>
  <si>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</si>
  <si>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</si>
  <si>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</si>
  <si>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</si>
  <si>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</si>
  <si>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</si>
  <si>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</si>
  <si>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</si>
  <si>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</si>
  <si>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</si>
  <si>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</si>
  <si>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</si>
  <si>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</si>
  <si>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</si>
  <si>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</si>
  <si>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</si>
  <si>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</si>
  <si>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</si>
  <si>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</si>
  <si>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</si>
  <si>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</si>
  <si>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</si>
  <si>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</si>
  <si>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</si>
  <si>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</si>
  <si>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</si>
  <si>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</si>
  <si>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</si>
  <si>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</si>
  <si>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</si>
  <si>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</si>
  <si>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</si>
  <si>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</si>
  <si>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</si>
  <si>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</si>
  <si>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</si>
  <si>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</si>
  <si>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</si>
  <si>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</si>
  <si>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</si>
  <si>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</si>
  <si>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</si>
  <si>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</si>
  <si>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</si>
  <si>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</si>
  <si>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</si>
  <si>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</si>
  <si>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</si>
  <si>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</si>
  <si>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</si>
  <si>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</si>
  <si>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</si>
  <si>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</si>
  <si>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</si>
  <si>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</si>
  <si>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</si>
  <si>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</si>
  <si>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</si>
  <si>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</si>
  <si>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</si>
  <si>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</si>
  <si>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</si>
  <si>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</si>
  <si>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</si>
  <si>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</si>
  <si>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</si>
  <si>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</si>
  <si>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</si>
  <si>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</si>
  <si>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</si>
  <si>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</si>
  <si>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</si>
  <si>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</si>
  <si>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</si>
  <si>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</si>
  <si>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</si>
  <si>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</si>
  <si>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</si>
  <si>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</si>
  <si>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</si>
  <si>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</si>
  <si>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</si>
  <si>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</si>
  <si>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</si>
  <si>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</si>
  <si>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</si>
  <si>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</si>
  <si>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</si>
  <si>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</si>
  <si>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</si>
  <si>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</si>
  <si>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</si>
  <si>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</si>
  <si>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</si>
  <si>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</si>
  <si>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</si>
  <si>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</si>
  <si>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</si>
  <si>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</si>
  <si>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</si>
  <si>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</si>
  <si>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</si>
  <si>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</si>
  <si>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</si>
  <si>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</si>
  <si>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</si>
  <si>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</si>
  <si>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</si>
  <si>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</si>
  <si>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</si>
  <si>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</si>
  <si>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</si>
  <si>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</si>
  <si>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</si>
  <si>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</si>
  <si>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</si>
  <si>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</si>
  <si>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</si>
  <si>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</si>
  <si>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</si>
  <si>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</si>
  <si>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</si>
  <si>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</si>
  <si>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</si>
  <si>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</si>
  <si>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</si>
  <si>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</si>
  <si>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</si>
  <si>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</si>
  <si>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</si>
  <si>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</si>
  <si>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</si>
  <si>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</si>
  <si>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</si>
  <si>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</si>
  <si>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</si>
  <si>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</si>
  <si>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</si>
  <si>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</si>
  <si>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</si>
  <si>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</si>
  <si>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</si>
  <si>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</si>
  <si>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</si>
  <si>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</si>
  <si>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</si>
  <si>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</si>
  <si>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</si>
  <si>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</si>
  <si>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</si>
  <si>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</si>
  <si>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</si>
  <si>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</si>
  <si>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</si>
  <si>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</si>
  <si>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</si>
  <si>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</si>
  <si>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</si>
  <si>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</si>
  <si>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</si>
  <si>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</si>
  <si>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</si>
  <si>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</si>
  <si>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</si>
  <si>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</si>
  <si>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</si>
  <si>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</si>
  <si>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</si>
  <si>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</si>
  <si>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</si>
  <si>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</si>
  <si>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</si>
  <si>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</si>
  <si>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</si>
  <si>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</si>
  <si>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</si>
  <si>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</si>
  <si>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</si>
  <si>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</si>
  <si>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</si>
  <si>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</si>
  <si>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</si>
  <si>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</si>
  <si>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</si>
  <si>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</si>
  <si>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</si>
  <si>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</si>
  <si>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</si>
  <si>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</si>
  <si>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</si>
  <si>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</si>
  <si>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</si>
  <si>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</si>
  <si>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</si>
  <si>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</si>
  <si>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</si>
  <si>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</si>
  <si>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</si>
  <si>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</si>
  <si>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</si>
  <si>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</si>
  <si>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</si>
  <si>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</si>
  <si>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</si>
  <si>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</si>
  <si>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</si>
  <si>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</si>
  <si>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</si>
  <si>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</si>
  <si>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</si>
  <si>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</si>
  <si>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</si>
  <si>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</si>
  <si>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</si>
  <si>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</si>
  <si>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</si>
  <si>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</si>
  <si>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</si>
  <si>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</si>
  <si>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</si>
  <si>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</si>
  <si>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</si>
  <si>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</si>
  <si>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</si>
  <si>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</si>
  <si>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</si>
  <si>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</si>
  <si>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</si>
  <si>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</si>
  <si>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</si>
  <si>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</si>
  <si>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</si>
  <si>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</si>
  <si>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</si>
  <si>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</si>
  <si>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</si>
  <si>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</si>
  <si>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</si>
  <si>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</si>
  <si>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</si>
  <si>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</si>
  <si>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</si>
  <si>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</si>
  <si>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</si>
  <si>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</si>
  <si>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</si>
  <si>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</si>
  <si>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</si>
  <si>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</si>
  <si>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</si>
  <si>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</si>
  <si>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</si>
  <si>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</si>
  <si>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</si>
  <si>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</si>
  <si>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</si>
  <si>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</si>
  <si>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</si>
  <si>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</si>
  <si>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</si>
  <si>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</si>
  <si>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</si>
  <si>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</si>
  <si>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</si>
  <si>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</si>
  <si>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</si>
  <si>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</si>
  <si>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</si>
  <si>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</si>
  <si>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</si>
  <si>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</si>
  <si>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</si>
  <si>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</si>
  <si>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</si>
  <si>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</si>
  <si>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</si>
  <si>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</si>
  <si>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</si>
  <si>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</si>
  <si>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</si>
  <si>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</si>
  <si>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</si>
  <si>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</si>
  <si>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</si>
  <si>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</si>
  <si>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</si>
  <si>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</si>
  <si>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</si>
  <si>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</si>
  <si>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</si>
  <si>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</si>
  <si>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</si>
  <si>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</si>
  <si>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</si>
  <si>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</si>
  <si>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</si>
  <si>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</si>
  <si>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</si>
  <si>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</si>
  <si>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</si>
  <si>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</si>
  <si>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</si>
  <si>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</si>
  <si>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</si>
  <si>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</si>
  <si>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</si>
  <si>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</si>
  <si>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</si>
  <si>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</si>
  <si>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</si>
  <si>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</si>
  <si>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</si>
  <si>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</si>
  <si>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</si>
  <si>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</si>
  <si>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</si>
  <si>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</si>
  <si>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</si>
  <si>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</si>
  <si>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</si>
  <si>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</si>
  <si>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</si>
  <si>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</si>
  <si>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</si>
  <si>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</si>
  <si>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</si>
  <si>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</si>
  <si>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</si>
  <si>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</si>
  <si>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</si>
  <si>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</si>
  <si>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</si>
  <si>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</si>
  <si>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</si>
  <si>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</si>
  <si>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</si>
  <si>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</si>
  <si>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</si>
  <si>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</si>
  <si>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</si>
  <si>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</si>
  <si>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</si>
  <si>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</si>
  <si>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</si>
  <si>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</si>
  <si>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</si>
  <si>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</si>
  <si>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</si>
  <si>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</si>
  <si>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</si>
  <si>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</si>
  <si>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</si>
  <si>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</si>
  <si>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</si>
  <si>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</si>
  <si>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</si>
  <si>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</si>
  <si>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</si>
  <si>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</si>
  <si>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</si>
  <si>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</si>
  <si>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</si>
  <si>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</si>
  <si>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</si>
  <si>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</si>
  <si>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</si>
  <si>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</si>
  <si>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</si>
  <si>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</si>
  <si>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</si>
  <si>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</si>
  <si>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</si>
  <si>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</si>
  <si>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</si>
  <si>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</si>
  <si>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</si>
  <si>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</si>
  <si>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</si>
  <si>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</si>
  <si>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</si>
  <si>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</si>
  <si>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</si>
  <si>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</si>
  <si>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</si>
  <si>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</si>
  <si>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</si>
  <si>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</si>
  <si>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</si>
  <si>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</si>
  <si>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</si>
  <si>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</si>
  <si>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</si>
  <si>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</si>
  <si>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</si>
  <si>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</si>
  <si>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</si>
  <si>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</si>
  <si>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</si>
  <si>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</si>
  <si>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</si>
  <si>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</si>
  <si>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</si>
  <si>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</si>
  <si>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</si>
  <si>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</si>
  <si>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</si>
  <si>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</si>
  <si>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</si>
  <si>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</si>
  <si>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</si>
  <si>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</si>
  <si>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</si>
  <si>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</si>
  <si>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</si>
  <si>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</si>
  <si>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</si>
  <si>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</si>
  <si>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</si>
  <si>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</si>
  <si>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</si>
  <si>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</si>
  <si>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</si>
  <si>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</si>
  <si>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</si>
  <si>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</si>
  <si>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</si>
  <si>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</si>
  <si>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</si>
  <si>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</si>
  <si>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</si>
  <si>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</si>
  <si>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</si>
  <si>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</si>
  <si>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</si>
  <si>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</si>
  <si>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</si>
  <si>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</si>
  <si>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</si>
  <si>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</si>
  <si>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</si>
  <si>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</si>
  <si>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</si>
  <si>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</si>
  <si>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</si>
  <si>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</si>
  <si>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</si>
  <si>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</si>
  <si>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</si>
  <si>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</si>
  <si>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</si>
  <si>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</si>
  <si>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</si>
  <si>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</si>
  <si>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</si>
  <si>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</si>
  <si>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</si>
  <si>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</si>
  <si>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</si>
  <si>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</si>
  <si>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</si>
  <si>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</si>
  <si>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</si>
  <si>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</si>
  <si>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</si>
  <si>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</si>
  <si>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</si>
  <si>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</si>
  <si>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</si>
  <si>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</si>
  <si>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</si>
  <si>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</si>
  <si>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</si>
  <si>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</si>
  <si>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</si>
  <si>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</si>
  <si>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</si>
  <si>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</si>
  <si>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</si>
  <si>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</si>
  <si>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</si>
  <si>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</si>
  <si>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</si>
  <si>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</si>
  <si>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</si>
  <si>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</si>
  <si>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</si>
  <si>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</si>
  <si>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</si>
  <si>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</si>
  <si>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</si>
  <si>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</si>
  <si>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</si>
  <si>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</si>
  <si>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</si>
  <si>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</si>
  <si>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</si>
  <si>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</si>
  <si>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</si>
  <si>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</si>
  <si>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</si>
  <si>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</si>
  <si>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</si>
  <si>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</si>
  <si>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</si>
  <si>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</si>
  <si>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</si>
  <si>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</si>
  <si>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</si>
  <si>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</si>
  <si>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</si>
  <si>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</si>
  <si>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</si>
  <si>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</si>
  <si>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</si>
  <si>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</si>
  <si>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</si>
  <si>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</si>
  <si>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</si>
  <si>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</si>
  <si>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</si>
  <si>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</si>
  <si>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</si>
  <si>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</si>
  <si>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</si>
  <si>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</si>
  <si>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</si>
  <si>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</si>
  <si>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</si>
  <si>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</si>
  <si>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</si>
  <si>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</si>
  <si>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</si>
  <si>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</si>
  <si>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</si>
  <si>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</si>
  <si>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</si>
  <si>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</si>
  <si>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</si>
  <si>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</si>
  <si>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</si>
  <si>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</si>
  <si>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</si>
  <si>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</si>
  <si>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</si>
  <si>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</si>
  <si>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</si>
  <si>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</si>
  <si>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</si>
  <si>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</si>
  <si>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</si>
  <si>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</si>
  <si>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</si>
  <si>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</si>
  <si>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</si>
  <si>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</si>
  <si>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</si>
  <si>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</si>
  <si>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</si>
  <si>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</si>
  <si>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</si>
  <si>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</si>
  <si>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</si>
  <si>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</si>
  <si>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</si>
  <si>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</si>
  <si>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</si>
  <si>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</si>
  <si>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</si>
  <si>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</si>
  <si>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</si>
  <si>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</si>
  <si>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</si>
  <si>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</si>
  <si>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</si>
  <si>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</si>
  <si>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</si>
  <si>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</si>
  <si>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</si>
  <si>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</si>
  <si>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</si>
  <si>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</si>
  <si>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</si>
  <si>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</si>
  <si>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</si>
  <si>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</si>
  <si>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</si>
  <si>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</si>
  <si>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</si>
  <si>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</si>
  <si>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</si>
  <si>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</si>
  <si>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</si>
  <si>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</si>
  <si>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</si>
  <si>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</si>
  <si>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</si>
  <si>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</si>
  <si>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</si>
  <si>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</si>
  <si>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</si>
  <si>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</si>
  <si>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</si>
  <si>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</si>
  <si>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</si>
  <si>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</si>
  <si>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</si>
  <si>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</si>
  <si>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</si>
  <si>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</si>
  <si>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</si>
  <si>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</si>
  <si>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</si>
  <si>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</si>
  <si>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</si>
  <si>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</si>
  <si>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</si>
  <si>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</si>
  <si>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</si>
  <si>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</si>
  <si>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</si>
  <si>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</si>
  <si>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</si>
  <si>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</si>
  <si>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</si>
  <si>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</si>
  <si>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</si>
  <si>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</si>
  <si>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</si>
  <si>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</si>
  <si>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</si>
  <si>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</si>
  <si>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</si>
  <si>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</si>
  <si>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</si>
  <si>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</si>
  <si>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</si>
  <si>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</si>
  <si>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</si>
  <si>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</si>
  <si>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</si>
  <si>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</si>
  <si>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</si>
  <si>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</si>
  <si>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</si>
  <si>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</si>
  <si>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</si>
  <si>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</si>
  <si>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</si>
  <si>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</si>
  <si>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</si>
  <si>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</si>
  <si>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</si>
  <si>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</si>
  <si>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</si>
  <si>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</si>
  <si>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</si>
  <si>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</si>
  <si>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</si>
  <si>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</si>
  <si>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</si>
  <si>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</si>
  <si>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</si>
  <si>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</si>
  <si>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</si>
  <si>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</si>
  <si>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</si>
  <si>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</si>
  <si>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</si>
  <si>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</si>
  <si>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</si>
  <si>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</si>
  <si>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</si>
  <si>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</si>
  <si>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</si>
  <si>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</si>
  <si>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</si>
  <si>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</si>
  <si>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</si>
  <si>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</si>
  <si>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</si>
  <si>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</si>
  <si>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</si>
  <si>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</si>
  <si>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</si>
  <si>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</si>
  <si>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</si>
  <si>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</si>
  <si>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</si>
  <si>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</si>
  <si>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</si>
  <si>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</si>
  <si>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</si>
  <si>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</si>
  <si>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</si>
  <si>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</si>
  <si>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</si>
  <si>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</si>
  <si>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</si>
  <si>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</si>
  <si>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</si>
  <si>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</si>
  <si>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</si>
  <si>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</si>
  <si>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</si>
  <si>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</si>
  <si>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</si>
  <si>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</si>
  <si>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</si>
  <si>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</si>
  <si>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</si>
  <si>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</si>
  <si>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</si>
  <si>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</si>
  <si>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</si>
  <si>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</si>
  <si>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</si>
  <si>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</si>
  <si>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</si>
  <si>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</si>
  <si>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</si>
  <si>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</si>
  <si>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</si>
  <si>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</si>
  <si>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</si>
  <si>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</si>
  <si>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</si>
  <si>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</si>
  <si>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</si>
  <si>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</si>
  <si>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</si>
  <si>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</si>
  <si>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</si>
  <si>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</si>
  <si>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</si>
  <si>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</si>
  <si>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</si>
  <si>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</si>
  <si>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</si>
  <si>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</si>
  <si>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</si>
  <si>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</si>
  <si>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</si>
  <si>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</si>
  <si>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</si>
  <si>
    <t>TotaL Bacteria (cells/mL)</t>
  </si>
  <si>
    <t>VLP-1 (cells/mL)</t>
  </si>
  <si>
    <t>VLP-2 (cells/mL)</t>
  </si>
  <si>
    <t xml:space="preserve">Diatoms </t>
  </si>
  <si>
    <t>Chlorophytes</t>
  </si>
  <si>
    <t>Chrysophytes</t>
  </si>
  <si>
    <t>Cryptophytes</t>
  </si>
  <si>
    <t>Blue-green algae</t>
  </si>
  <si>
    <t>Dicthoyophytes</t>
  </si>
  <si>
    <t>Dinoglagellates</t>
  </si>
  <si>
    <t>Euglenophytes</t>
  </si>
  <si>
    <t>Haptophytes</t>
  </si>
  <si>
    <t xml:space="preserve">Raphidophytes </t>
  </si>
  <si>
    <t>Picoplankton</t>
  </si>
  <si>
    <t>Total VLP (cells/mL)</t>
  </si>
  <si>
    <t>Akashiwo sanguineum</t>
  </si>
  <si>
    <t>Alexandrium</t>
  </si>
  <si>
    <t>Amphora</t>
  </si>
  <si>
    <t xml:space="preserve">Ankistrodesmus </t>
  </si>
  <si>
    <t>Bacillaria paxilifera</t>
  </si>
  <si>
    <t>Bacteristrum</t>
  </si>
  <si>
    <t xml:space="preserve">Carteria </t>
  </si>
  <si>
    <t>Chaetoceros curvateus</t>
  </si>
  <si>
    <t>Chaetoceros (chains )</t>
  </si>
  <si>
    <t>Chaetoceros (single )</t>
  </si>
  <si>
    <t xml:space="preserve">Chlamydomonas </t>
  </si>
  <si>
    <t>passive chlorophyte (&lt;3um)</t>
  </si>
  <si>
    <t xml:space="preserve">Cocconeis </t>
  </si>
  <si>
    <t>Coscinodiscus</t>
  </si>
  <si>
    <t>Cosmarium</t>
  </si>
  <si>
    <t>Crucigenia</t>
  </si>
  <si>
    <t xml:space="preserve">Cryptomonas </t>
  </si>
  <si>
    <t xml:space="preserve">small cryptophytes </t>
  </si>
  <si>
    <t>Cyclotella/Thalassiosira</t>
  </si>
  <si>
    <t xml:space="preserve">Cylindrotheca  closterium </t>
  </si>
  <si>
    <t>Dactyliosolen</t>
  </si>
  <si>
    <t xml:space="preserve">Dictyocha </t>
  </si>
  <si>
    <t xml:space="preserve">Anabaena circinalis </t>
  </si>
  <si>
    <t>Ensiculifera</t>
  </si>
  <si>
    <t>Entomoneis</t>
  </si>
  <si>
    <t>Euglena</t>
  </si>
  <si>
    <t xml:space="preserve">Eutreptiella </t>
  </si>
  <si>
    <t xml:space="preserve">Fibrocapsa </t>
  </si>
  <si>
    <t>Fragilaria</t>
  </si>
  <si>
    <t>Gonyaulax</t>
  </si>
  <si>
    <t xml:space="preserve">Guinardia </t>
  </si>
  <si>
    <t>Gymnodinium (Medium)</t>
  </si>
  <si>
    <t>Gymnodinium (small)</t>
  </si>
  <si>
    <t>Gyrodinium(M)</t>
  </si>
  <si>
    <t>Gyrodinium(small)</t>
  </si>
  <si>
    <t>Gyrosigma</t>
  </si>
  <si>
    <t>Hemiselmis</t>
  </si>
  <si>
    <t>Heterocapsa (&lt;10um)</t>
  </si>
  <si>
    <t>Heterocapsa (&gt;10um)</t>
  </si>
  <si>
    <t>Karlodinium</t>
  </si>
  <si>
    <t>Katodinium (medium)</t>
  </si>
  <si>
    <t>Katodinium (small)</t>
  </si>
  <si>
    <t>Leptocylindricus</t>
  </si>
  <si>
    <t>Leucocryptos</t>
  </si>
  <si>
    <t>Lioloma</t>
  </si>
  <si>
    <t>Melosira</t>
  </si>
  <si>
    <t>Merismopedia</t>
  </si>
  <si>
    <t>Navicula sp. (&lt;10um)</t>
  </si>
  <si>
    <t>Naviculoid (&gt;10um)</t>
  </si>
  <si>
    <t>Nitzschia</t>
  </si>
  <si>
    <t xml:space="preserve">Odontella </t>
  </si>
  <si>
    <t xml:space="preserve">Oscillatoria </t>
  </si>
  <si>
    <t>pennate diatom</t>
  </si>
  <si>
    <t>Peridinium</t>
  </si>
  <si>
    <t xml:space="preserve">Phacus </t>
  </si>
  <si>
    <t>Phalacroma</t>
  </si>
  <si>
    <t xml:space="preserve">Plagioselmis </t>
  </si>
  <si>
    <t>Pleurosigma</t>
  </si>
  <si>
    <t>Polykrikos</t>
  </si>
  <si>
    <t>prasinophyte</t>
  </si>
  <si>
    <t xml:space="preserve">Protoperidium pentagonum </t>
  </si>
  <si>
    <t>Pseudonitzschia</t>
  </si>
  <si>
    <t>Pseusonitzschia</t>
  </si>
  <si>
    <t>Pseudopedinella</t>
  </si>
  <si>
    <t xml:space="preserve">Pyramimonas </t>
  </si>
  <si>
    <t>Rhizosolenia</t>
  </si>
  <si>
    <t>Scenedesmus</t>
  </si>
  <si>
    <t>Synedra</t>
  </si>
  <si>
    <t xml:space="preserve">Teleaulax  </t>
  </si>
  <si>
    <t>Tetraselmis</t>
  </si>
  <si>
    <t>Thalassionema</t>
  </si>
  <si>
    <t>Thalassiosira</t>
  </si>
  <si>
    <t xml:space="preserve">Triceratium </t>
  </si>
  <si>
    <t>Achnanthes cf. brevipes</t>
  </si>
  <si>
    <t>Achnanthes sp.</t>
  </si>
  <si>
    <t>Amphora cf. rhombica</t>
  </si>
  <si>
    <t>Amphora sp.</t>
  </si>
  <si>
    <t>Chaetoceros sp.</t>
  </si>
  <si>
    <t>Cocconeis sp.</t>
  </si>
  <si>
    <t>Corethron sp.</t>
  </si>
  <si>
    <t>Coscinodiscus sp.</t>
  </si>
  <si>
    <t>Cryptophyte  2</t>
  </si>
  <si>
    <t>Dictyocha sp.</t>
  </si>
  <si>
    <t>Unknown dinoflagellate</t>
  </si>
  <si>
    <t>Diploneis sp.</t>
  </si>
  <si>
    <t>Euglena sp.</t>
  </si>
  <si>
    <t>Gyrodinium sp.</t>
  </si>
  <si>
    <t>cf. Heterosigma sp.</t>
  </si>
  <si>
    <t>Cryptophyte  1 (cf. Hillea marina)</t>
  </si>
  <si>
    <t>cf. Melosira sp.</t>
  </si>
  <si>
    <t>Navicula sp.</t>
  </si>
  <si>
    <t>Nitzschia lorenziana</t>
  </si>
  <si>
    <t>cf. Oscillatoria sp.</t>
  </si>
  <si>
    <t xml:space="preserve"> cf. Peridinium</t>
  </si>
  <si>
    <t>Pleurosigma sp.</t>
  </si>
  <si>
    <t>cf. Polykrikos sp.</t>
  </si>
  <si>
    <t>Prorocentrum cf.  compressum</t>
  </si>
  <si>
    <t>Protoperidinium sp. 1</t>
  </si>
  <si>
    <t>Protoperidinium sp. 2 (cf. P. parthenopes)</t>
  </si>
  <si>
    <t>Protoperidinium cf. thorianum</t>
  </si>
  <si>
    <t>cf. Pseudonitzschia delicatissima</t>
  </si>
  <si>
    <t>cf. Pseudopedinella tricostata</t>
  </si>
  <si>
    <t>cf. Pyramimonas</t>
  </si>
  <si>
    <t>Synedra cf. fasciculata</t>
  </si>
  <si>
    <t>Thalassionema  nitzchioides</t>
  </si>
  <si>
    <t>Cyanophyceae</t>
  </si>
  <si>
    <t>Raphidophyceae</t>
  </si>
  <si>
    <t>Chlorophyll-a (mg per filter)</t>
  </si>
  <si>
    <t>mg per filter</t>
  </si>
  <si>
    <t>Chlorophyll-a (Phaeophytin corrected)</t>
  </si>
  <si>
    <t>mg/l</t>
  </si>
  <si>
    <t>Wind Speed Estimate</t>
  </si>
  <si>
    <t>Beaufort</t>
  </si>
  <si>
    <t>Total Aluminium</t>
  </si>
  <si>
    <t>Maybe one among var00402-var00419 in Lachlan's spreadsheet?</t>
  </si>
  <si>
    <t>Bacillariophyta (Asterionella sp.)</t>
  </si>
  <si>
    <t>Bacillariophyta (Aulacoseira sp.)</t>
  </si>
  <si>
    <t>Maybe var00555 in Lachlan's spreadsheet?</t>
  </si>
  <si>
    <t>Bacillariophyta (Cyclotella sp.)</t>
  </si>
  <si>
    <t>Maybe one among var01033-var01040 in Lachlan's spreadsheet?</t>
  </si>
  <si>
    <t>Bacillariophyta (Cymbella hauckii)</t>
  </si>
  <si>
    <t>Bacillariophyta (Diatoma sp.)</t>
  </si>
  <si>
    <t>Bacillariophyta (Fragilaria sp.)</t>
  </si>
  <si>
    <t>Maybe one among var01285-var01289 in Lachlan's spreadsheet?</t>
  </si>
  <si>
    <t>Bacillariophyta (Gomphonema sp.)</t>
  </si>
  <si>
    <t>Maybe one among var01306-var01307 in Lachlan's spreadsheet?</t>
  </si>
  <si>
    <t>Bacillariophyta (Navicula sp.)</t>
  </si>
  <si>
    <t>Maybe one among var01596-var01639 in Lachlan's spreadsheet?</t>
  </si>
  <si>
    <t>Bacillariophyta (Nitzschia sp.)</t>
  </si>
  <si>
    <t>Maybe one among var01666-var01720 in Lachlan's spreadsheet?</t>
  </si>
  <si>
    <t>Bacillariophyta (Synedra sp.)</t>
  </si>
  <si>
    <t>Maybe one among var02194-var02196 in Lachlan's spreadsheet?</t>
  </si>
  <si>
    <t>Bacillariophyta (Ulnaria sp.)</t>
  </si>
  <si>
    <t>Bacillariophyta (Urosolenia sp.)</t>
  </si>
  <si>
    <t>Maybe var02348 in Lachlan's spreadsheet?</t>
  </si>
  <si>
    <t>Bacillariophyta Unid Diatom-Bacillariale</t>
  </si>
  <si>
    <t>Bicarbonate Alkalinity as CaCO3</t>
  </si>
  <si>
    <t>Bromide</t>
  </si>
  <si>
    <t>Total Cadmium</t>
  </si>
  <si>
    <t>Charophyta (Cosmocladium sp.)</t>
  </si>
  <si>
    <t>Charophyta (Elakatothrix sp.)</t>
  </si>
  <si>
    <t>Maybe var01205 in Lachlan's spreadsheet?</t>
  </si>
  <si>
    <t>Charophyta (Euastrum sp.)</t>
  </si>
  <si>
    <t>Charophyta (Eudorina sp.)</t>
  </si>
  <si>
    <t>Maybe var01238 in Lachlan's spreadsheet?</t>
  </si>
  <si>
    <t>Charophyta (Mesotaenium sp.)</t>
  </si>
  <si>
    <t>Charophyta (Onychonema sp.)</t>
  </si>
  <si>
    <t>Charophyta (Spondylosium sp.)</t>
  </si>
  <si>
    <t>Charophyta (Teilingia sp.)</t>
  </si>
  <si>
    <t>Charophyta (Zygnema sp.)</t>
  </si>
  <si>
    <t>Chloride</t>
  </si>
  <si>
    <t>Chlorophyta (Ankistrodesmus sp.)</t>
  </si>
  <si>
    <t>Maybe one among var00527-var00528 in Lachlan's spreadsheet?</t>
  </si>
  <si>
    <t>Chlorophyta (Ankyra sp.)</t>
  </si>
  <si>
    <t>Maybe var00531 in Lachlan's spreadsheet?</t>
  </si>
  <si>
    <t>Chlorophyta (Botryococcus sp.)</t>
  </si>
  <si>
    <t>Maybe var00716 in Lachlan's spreadsheet?</t>
  </si>
  <si>
    <t>Chlorophyta (Chlamydomonas sp.)</t>
  </si>
  <si>
    <t>Maybe one among var00863-var00866 in Lachlan's spreadsheet?</t>
  </si>
  <si>
    <t>Chlorophyta (Chlorogonium spp.)</t>
  </si>
  <si>
    <t>Maybe var00869 in Lachlan's spreadsheet?</t>
  </si>
  <si>
    <t>Chlorophyta (Chodatella sp.)</t>
  </si>
  <si>
    <t>Chlorophyta (Closteriopsis sp.)</t>
  </si>
  <si>
    <t>Maybe var00916 in Lachlan's spreadsheet?</t>
  </si>
  <si>
    <t>Chlorophyta (Closterium sp.)</t>
  </si>
  <si>
    <t>Maybe one among var00917-var00919 in Lachlan's spreadsheet?</t>
  </si>
  <si>
    <t>Chlorophyta (Coelastrum sp.)</t>
  </si>
  <si>
    <t>Maybe var00945 in Lachlan's spreadsheet?</t>
  </si>
  <si>
    <t>Chlorophyta (Comasiella sp.)</t>
  </si>
  <si>
    <t>Chlorophyta (Cosmarium sp.)</t>
  </si>
  <si>
    <t>Maybe one among var00990-var00991 in Lachlan's spreadsheet?</t>
  </si>
  <si>
    <t>Chlorophyta (Crucigenia sp.)</t>
  </si>
  <si>
    <t>Maybe one among var00993-var00994 in Lachlan's spreadsheet?</t>
  </si>
  <si>
    <t>Chlorophyta (Crucigeniella sp.)</t>
  </si>
  <si>
    <t>Chlorophyta (Desmodesmus sp.)</t>
  </si>
  <si>
    <t>Chlorophyta (Dictyosphaerium sp.)</t>
  </si>
  <si>
    <t>Maybe var01097 in Lachlan's spreadsheet?</t>
  </si>
  <si>
    <t>Chlorophyta (Gloeocystis sp.)</t>
  </si>
  <si>
    <t>Maybe var01303 in Lachlan's spreadsheet?</t>
  </si>
  <si>
    <t>Chlorophyta (Golenkinia sp.)</t>
  </si>
  <si>
    <t>Maybe one among var01304-var01305 in Lachlan's spreadsheet?</t>
  </si>
  <si>
    <t>Chlorophyta (Golenkiniopsis sp.)</t>
  </si>
  <si>
    <t>Chlorophyta (Gonium sp.)</t>
  </si>
  <si>
    <t>Maybe var01310 in Lachlan's spreadsheet?</t>
  </si>
  <si>
    <t>Chlorophyta (Kirchneriella sp.)</t>
  </si>
  <si>
    <t>Maybe one among var01480-var01481 in Lachlan's spreadsheet?</t>
  </si>
  <si>
    <t>Chlorophyta (Lagerheimia sp.)</t>
  </si>
  <si>
    <t>Maybe var01487 in Lachlan's spreadsheet?</t>
  </si>
  <si>
    <t>Chlorophyta (Micractinium sp.)</t>
  </si>
  <si>
    <t>Maybe var01572 in Lachlan's spreadsheet?</t>
  </si>
  <si>
    <t>Chlorophyta (Microspora sp.)</t>
  </si>
  <si>
    <t>Chlorophyta (Monoraphidium sp.)</t>
  </si>
  <si>
    <t>cells /ml</t>
  </si>
  <si>
    <t>Maybe one among var01584-var01585 in Lachlan's spreadsheet?</t>
  </si>
  <si>
    <t>Chlorophyta (Mougeotia sp.)</t>
  </si>
  <si>
    <t>Chlorophyta (Nephrocytium sp.)</t>
  </si>
  <si>
    <t>Chlorophyta (Oocystis sp.)</t>
  </si>
  <si>
    <t>Maybe var01742 in Lachlan's spreadsheet?</t>
  </si>
  <si>
    <t>Chlorophyta (Pandorina sp.)</t>
  </si>
  <si>
    <t>Maybe var01776 in Lachlan's spreadsheet?</t>
  </si>
  <si>
    <t>Chlorophyta (Paulschulzia sp.)</t>
  </si>
  <si>
    <t>Chlorophyta (Pediastrum sp.)</t>
  </si>
  <si>
    <t>Chlorophyta (Planktosphaeria)</t>
  </si>
  <si>
    <t>Maybe var01786 in Lachlan's spreadsheet?</t>
  </si>
  <si>
    <t>Chlorophyta (Pyramimonas sp.)</t>
  </si>
  <si>
    <t>Maybe one among var02036-var02047 in Lachlan's spreadsheet?</t>
  </si>
  <si>
    <t>Chlorophyta (Quadrigula sp.)</t>
  </si>
  <si>
    <t>Cells/mL</t>
  </si>
  <si>
    <t>Chlorophyta (Scenedesmus sp.)</t>
  </si>
  <si>
    <t>Maybe one among var02127-var02129 in Lachlan's spreadsheet?</t>
  </si>
  <si>
    <t>Chlorophyta (Sphaerellopsis sp.)</t>
  </si>
  <si>
    <t>Maybe var02156 in Lachlan's spreadsheet?</t>
  </si>
  <si>
    <t>Chlorophyta (Sphaerocystis sp.)</t>
  </si>
  <si>
    <t>Maybe var02157 in Lachlan's spreadsheet?</t>
  </si>
  <si>
    <t>Chlorophyta (Sphaerozosma vertebratum)</t>
  </si>
  <si>
    <t>Chlorophyta (Staurastrum sp.)</t>
  </si>
  <si>
    <t>Maybe var02161 in Lachlan's spreadsheet?</t>
  </si>
  <si>
    <t>Chlorophyta (Staurodesmus sp.)</t>
  </si>
  <si>
    <t>Chlorophyta (Tetraedron sp.)</t>
  </si>
  <si>
    <t>Maybe var02213 in Lachlan's spreadsheet?</t>
  </si>
  <si>
    <t>Chlorophyta (Ulothrix sp.)</t>
  </si>
  <si>
    <t>Chlorophyta (Volvox sp.)</t>
  </si>
  <si>
    <t>Maybe var02352 in Lachlan's spreadsheet?</t>
  </si>
  <si>
    <t>Chromista (Unidentified dinoflagellate)</t>
  </si>
  <si>
    <t>Total Chromium</t>
  </si>
  <si>
    <t>Chrysophyta (Dinobryon sp.)</t>
  </si>
  <si>
    <t>Maybe var01099 in Lachlan's spreadsheet?</t>
  </si>
  <si>
    <t>Chrysophyta (Globulifera)</t>
  </si>
  <si>
    <t>Chrysophyta (Mallomonas sp.)</t>
  </si>
  <si>
    <t>Maybe var01532 in Lachlan's spreadsheet?</t>
  </si>
  <si>
    <t>Chrysophyta (Synura sp.)</t>
  </si>
  <si>
    <t>Maybe var02201 in Lachlan's spreadsheet?</t>
  </si>
  <si>
    <t>Total Cobalt (mg per l)</t>
  </si>
  <si>
    <t>Cryptophyta (Chroomonas sp.)</t>
  </si>
  <si>
    <t>Maybe var00878 in Lachlan's spreadsheet?</t>
  </si>
  <si>
    <t>Cryptophyta (Cryptomonas sp.)</t>
  </si>
  <si>
    <t>Maybe one among var00996-var00997 in Lachlan's spreadsheet?</t>
  </si>
  <si>
    <t>Cryptophyta (Unidentified Cryptomonad)</t>
  </si>
  <si>
    <t>Cyanobacteria (Anabaena bergii)</t>
  </si>
  <si>
    <t>Cyanobacteria (Anabaena sp.)</t>
  </si>
  <si>
    <t>Maybe one among var00518-var00520 in Lachlan's spreadsheet?</t>
  </si>
  <si>
    <t>Cyanobacteria (Anabaenopsis sp.)</t>
  </si>
  <si>
    <t>Maybe var00523 in Lachlan's spreadsheet?</t>
  </si>
  <si>
    <t>Cyanobacteria (Anathece sp.)</t>
  </si>
  <si>
    <t>Cyanobacteria (Aphanocapsa sp.)</t>
  </si>
  <si>
    <t>Maybe var00537 in Lachlan's spreadsheet?</t>
  </si>
  <si>
    <t>Cyanobacteria (Aphanothece sp. 1)</t>
  </si>
  <si>
    <t>Cyanobacteria (Aphanothece sp.)</t>
  </si>
  <si>
    <t>Cyanobacteria (Borzia sp.)</t>
  </si>
  <si>
    <t>Cyanobacteria (Chroococcus sp.)</t>
  </si>
  <si>
    <t>Maybe var00877 in Lachlan's spreadsheet?</t>
  </si>
  <si>
    <t>Cyanobacteria (Cyanodictyon sp.)</t>
  </si>
  <si>
    <t>Cyanobacteria (Dolichospermum sp.)</t>
  </si>
  <si>
    <t>Cyanobacteria (Geitlerinema sp.)</t>
  </si>
  <si>
    <t>Maybe var01297 in Lachlan's spreadsheet?</t>
  </si>
  <si>
    <t>Cyanobacteria (Gloeocapsa sp.)</t>
  </si>
  <si>
    <t>Cyanobacteria (Gloeothece sp.)</t>
  </si>
  <si>
    <t>Cyanobacteria (Merismopedia sp.</t>
  </si>
  <si>
    <t>Maybe var01565 in Lachlan's spreadsheet?</t>
  </si>
  <si>
    <t>Cyanobacteria (Microcystis sp.)</t>
  </si>
  <si>
    <t>Maybe var01576 in Lachlan's spreadsheet?</t>
  </si>
  <si>
    <t>Cyanobacteria (Myxobaktron sp.)</t>
  </si>
  <si>
    <t>Cyanobacteria (NoID Cyanophyte)</t>
  </si>
  <si>
    <t>Cyanobacteria (Nodularia spumigena)</t>
  </si>
  <si>
    <t>Cyanobacteria (Phormidium sp.)</t>
  </si>
  <si>
    <t>Maybe var01826 in Lachlan's spreadsheet?</t>
  </si>
  <si>
    <t>Cyanobacteria (Pseudanabaena sp.)</t>
  </si>
  <si>
    <t>Maybe one among var02011-var02013 in Lachlan's spreadsheet?</t>
  </si>
  <si>
    <t>Cyanobacteria (Rhabdoderma sp.)</t>
  </si>
  <si>
    <t>Maybe var02069 in Lachlan's spreadsheet?</t>
  </si>
  <si>
    <t>Cyanobacteria (Rhabdogloea sp.)</t>
  </si>
  <si>
    <t>Cyanobacteria (Snowella sp.)</t>
  </si>
  <si>
    <t>Maybe var02153 in Lachlan's spreadsheet?</t>
  </si>
  <si>
    <t>Cyanobacteria (Synechococcus sp.)</t>
  </si>
  <si>
    <t>Maybe one among var02187-var02189 in Lachlan's spreadsheet?</t>
  </si>
  <si>
    <t>Cyanobacteria (Total Blue Green Algae)</t>
  </si>
  <si>
    <t>Dinophyta (Gymnodinium sp.)</t>
  </si>
  <si>
    <t>Maybe one among var01341-var01382 in Lachlan's spreadsheet?</t>
  </si>
  <si>
    <t>Dinophyta (Peridinium sp.)</t>
  </si>
  <si>
    <t>Maybe one among var01804-var01808 in Lachlan's spreadsheet?</t>
  </si>
  <si>
    <t>Total Dissolved Solids</t>
  </si>
  <si>
    <t>Equipment voltage</t>
  </si>
  <si>
    <t>Volts</t>
  </si>
  <si>
    <t>Others</t>
  </si>
  <si>
    <t>Euglenophyta (Euglena sp.)</t>
  </si>
  <si>
    <t>Maybe one among var01239-var01240 in Lachlan's spreadsheet?</t>
  </si>
  <si>
    <t>Euglenophyta (Phacus sp.)</t>
  </si>
  <si>
    <t>Maybe one among var01812-var01813 in Lachlan's spreadsheet?</t>
  </si>
  <si>
    <t>Euglenophyta (Trachelomonas sp.)</t>
  </si>
  <si>
    <t>Maybe var02273 in Lachlan's spreadsheet?</t>
  </si>
  <si>
    <t>Euglenozoa (Lepocinclis sp.)</t>
  </si>
  <si>
    <t>Maybe var01493 in Lachlan's spreadsheet?</t>
  </si>
  <si>
    <t>Fluoride</t>
  </si>
  <si>
    <t>Dissolved Iron</t>
  </si>
  <si>
    <t>Total Iron</t>
  </si>
  <si>
    <t>Total Manganese</t>
  </si>
  <si>
    <t>Total Mercury</t>
  </si>
  <si>
    <t>Microcystin-LR Extracellular</t>
  </si>
  <si>
    <t>Microcystin-LR Intracellular</t>
  </si>
  <si>
    <t>Miozoa (Peridinium willei)</t>
  </si>
  <si>
    <t>Ochrophyta (Apedinella sp.)</t>
  </si>
  <si>
    <t>Maybe var00534 in Lachlan's spreadsheet?</t>
  </si>
  <si>
    <t>Ochrophyta (Chrysococcus sp.)</t>
  </si>
  <si>
    <t>Ochrophyta (Chrysosphaerella sp.)</t>
  </si>
  <si>
    <t>Ochrophyta (Epithemia sp.)</t>
  </si>
  <si>
    <t>Maybe var01220 in Lachlan's spreadsheet?</t>
  </si>
  <si>
    <t>Ochrophyta (Kephyrion sp.)</t>
  </si>
  <si>
    <t>Ochrophyta (Naegeliella sp.)</t>
  </si>
  <si>
    <t>Ochrophyta (Ochromonas sp.)</t>
  </si>
  <si>
    <t>Ochrophyta (Rhopalodia sp.)</t>
  </si>
  <si>
    <t>Maybe one among var02115-var02116 in Lachlan's spreadsheet?</t>
  </si>
  <si>
    <t>Ochrophyta (Spiniferomonas sp.)</t>
  </si>
  <si>
    <t>Ochrophyta (Surirella sp.)</t>
  </si>
  <si>
    <t>Maybe one among var02181-var02186 in Lachlan's spreadsheet?</t>
  </si>
  <si>
    <t>Ochrophyta (Uroglena sp.)</t>
  </si>
  <si>
    <t>Maybe var02347 in Lachlan's spreadsheet?</t>
  </si>
  <si>
    <t>Particulate Organic Carbon Filtrate Volume</t>
  </si>
  <si>
    <t>Dissolved Organic Carbon Non-Purgeable</t>
  </si>
  <si>
    <t>Total Organic Carbon Non-Purgeable</t>
  </si>
  <si>
    <t>Total Oxidised Nitrite and Nitrate</t>
  </si>
  <si>
    <t>PAR omni-directional</t>
  </si>
  <si>
    <t>¬µmol photons/m¬≤/sec</t>
  </si>
  <si>
    <t>Total Reactive Phosphorus</t>
  </si>
  <si>
    <t>Redox US Stnd Oxid</t>
  </si>
  <si>
    <t>mV</t>
  </si>
  <si>
    <t>Filtered Sample Volume</t>
  </si>
  <si>
    <t>Millilitres</t>
  </si>
  <si>
    <t>Total Sulphate</t>
  </si>
  <si>
    <t>Filtered Turbidity</t>
  </si>
  <si>
    <t>FTU</t>
  </si>
  <si>
    <t>Unidentified Chrysophyte</t>
  </si>
  <si>
    <t>Unidentified chlorophyte</t>
  </si>
  <si>
    <t>Unidentified filamentous cyanobacteria</t>
  </si>
  <si>
    <t>Unidentified phytoflagellate</t>
  </si>
  <si>
    <t>Unidentified pico cyanobacteria</t>
  </si>
  <si>
    <t>Unidentified round green cells</t>
  </si>
  <si>
    <t>Unidentified uniflagellate</t>
  </si>
  <si>
    <t>Water Surface Condition</t>
  </si>
  <si>
    <t>Bacillariophyta (Amphora sp.)</t>
  </si>
  <si>
    <t>Maybe one among var00468-var00516 in Lachlan's spreadsheet?</t>
  </si>
  <si>
    <t>Bacillariophyta (Tabellaria flocculosa)</t>
  </si>
  <si>
    <t>Cyanobacteria (Aphanizomenon sp.)</t>
  </si>
  <si>
    <t>Maybe var00535 in Lachlan's spreadsheet?</t>
  </si>
  <si>
    <t>Ochrophyta (Ophiocytiaceae sp.)</t>
  </si>
  <si>
    <t>PAR uni-directional in water</t>
  </si>
  <si>
    <t>Sample bottles</t>
  </si>
  <si>
    <t>units</t>
  </si>
  <si>
    <t>Phycocyanin</t>
  </si>
  <si>
    <t>Charophyta</t>
  </si>
  <si>
    <t>Heterocyte Vegetative cell ratio</t>
  </si>
  <si>
    <t>Phytoplankton Biomass (diag_cyano)</t>
  </si>
  <si>
    <t>PHY_{diag_cyano}</t>
  </si>
  <si>
    <t>phytoplankton_biomass_diag_cyano</t>
  </si>
  <si>
    <t>Phytoplankton Biomass (doli)</t>
  </si>
  <si>
    <t>PHY_{doli}</t>
  </si>
  <si>
    <t>phytoplankton_biomass_doli</t>
  </si>
  <si>
    <t>Phytoplankton Biomass (pico)</t>
  </si>
  <si>
    <t>PHY_{pico}</t>
  </si>
  <si>
    <t>phytoplankton_biomass_pico</t>
  </si>
  <si>
    <t>Soil Moisture</t>
  </si>
  <si>
    <t>m^3/m^3</t>
  </si>
  <si>
    <t>Nitrous Oxide</t>
  </si>
  <si>
    <t>nM</t>
  </si>
  <si>
    <t>Greenhouse Gas</t>
  </si>
  <si>
    <t>N2O saturation</t>
  </si>
  <si>
    <t>Methane (µatm)</t>
  </si>
  <si>
    <t>µatm</t>
  </si>
  <si>
    <t>Methane (nM)</t>
  </si>
  <si>
    <t>Carbon Dioxide (µatm)</t>
  </si>
  <si>
    <t>Carbon Dioxide (µM)</t>
  </si>
  <si>
    <t>µM</t>
  </si>
  <si>
    <t>Actual Conductivity</t>
  </si>
  <si>
    <t>µS/cm</t>
  </si>
  <si>
    <t>Resistivity</t>
  </si>
  <si>
    <t>Ωcm</t>
  </si>
  <si>
    <t>lux</t>
  </si>
  <si>
    <t>Calcium (sol)</t>
  </si>
  <si>
    <t>Potassium (sol)</t>
  </si>
  <si>
    <t>Magnesium (sol)</t>
  </si>
  <si>
    <t>Sodium (sol)</t>
  </si>
  <si>
    <t>Strontium (sol)</t>
  </si>
  <si>
    <t>Arsenic (sol)</t>
  </si>
  <si>
    <t>Lanthanum (sol)</t>
  </si>
  <si>
    <t>Molybdenum (sol)</t>
  </si>
  <si>
    <t>Selenium (sol)</t>
  </si>
  <si>
    <t>Vanadium (sol)</t>
  </si>
  <si>
    <t>Total Filtered Nitrogen</t>
  </si>
  <si>
    <t>Total Filtered Phosphorus</t>
  </si>
  <si>
    <t>Oxidation-Reduction Potential</t>
  </si>
  <si>
    <t>Biochemical Oxygen Demand</t>
  </si>
  <si>
    <t>Circulator Status</t>
  </si>
  <si>
    <t>Reactive Silicon Dioxide</t>
  </si>
  <si>
    <t>Aluminium (sol)</t>
  </si>
  <si>
    <t>Arsenic (tot) (mg/L)</t>
  </si>
  <si>
    <t>Calcium (tot)</t>
  </si>
  <si>
    <t>Cadmium (sol)</t>
  </si>
  <si>
    <t>Chromium (sol)</t>
  </si>
  <si>
    <t>Mercury (sol)</t>
  </si>
  <si>
    <t>Manganese (sol)</t>
  </si>
  <si>
    <t>Cobalt (sol)</t>
  </si>
  <si>
    <t>Copper (tot) (mg/L)</t>
  </si>
  <si>
    <t>Magnesium (tot) (mg/L)</t>
  </si>
  <si>
    <t>Molybdenum (tot) (mg/L)</t>
  </si>
  <si>
    <t>Nickel (tot) (mg/L)</t>
  </si>
  <si>
    <t>Lead (tot) (mg/L)</t>
  </si>
  <si>
    <t>Selenium (tot) (mg/L)</t>
  </si>
  <si>
    <t>Vanadium (tot)</t>
  </si>
  <si>
    <t>Zinc (tot) (mg/L)</t>
  </si>
  <si>
    <t>Total Acidity</t>
  </si>
  <si>
    <t>total_acidity</t>
  </si>
  <si>
    <t>Coliforms (thermotol)</t>
  </si>
  <si>
    <t>CFU/100ml</t>
  </si>
  <si>
    <t>Carbohydrate-deficient transferrin</t>
  </si>
  <si>
    <t>o/oo CDT</t>
  </si>
  <si>
    <t>Hardness</t>
  </si>
  <si>
    <t>CaCO_3 (Ca + Mg)</t>
  </si>
  <si>
    <t>Density of Matrix</t>
  </si>
  <si>
    <t>kg/mü</t>
  </si>
  <si>
    <t>Aluminium (tot) (mg/kg)</t>
  </si>
  <si>
    <t>mg/kg</t>
  </si>
  <si>
    <t>Aldrin (tot)</t>
  </si>
  <si>
    <t>Arsenic (tot) (mg/kg)</t>
  </si>
  <si>
    <t>Cadmium (tot) (mg/kg)</t>
  </si>
  <si>
    <t>Cobalt (tot) (mg/kg)</t>
  </si>
  <si>
    <t>Chromium (tot) (mg/kg)</t>
  </si>
  <si>
    <t>Copper (tot) (mg/kg)</t>
  </si>
  <si>
    <t>Iron (tot) (mg/kg)</t>
  </si>
  <si>
    <t>Mercury (tot) (mg/kg)</t>
  </si>
  <si>
    <t>Magnesium (tot) (mg/kg)</t>
  </si>
  <si>
    <t>Manganese (tot) (mg/kg)</t>
  </si>
  <si>
    <t>Molybdenum (tot) (mg/kg)</t>
  </si>
  <si>
    <t>Nickel (tot) (mg/kg)</t>
  </si>
  <si>
    <t>Lead (tot) (mg/kg)</t>
  </si>
  <si>
    <t>Selenium (tot) (mg/kg)</t>
  </si>
  <si>
    <t>Uranium (sol)</t>
  </si>
  <si>
    <t>Uranium (tot) (mg/kg)</t>
  </si>
  <si>
    <t>Uranium (tot) (mg/L)</t>
  </si>
  <si>
    <t>Zinc (tot) (mg/kg)</t>
  </si>
  <si>
    <t>Atrazine</t>
  </si>
  <si>
    <t>Azinphos-methyl (tot)</t>
  </si>
  <si>
    <t>Chlordane (tot)</t>
  </si>
  <si>
    <t>Chlorpyrifos (tot)</t>
  </si>
  <si>
    <t>Dichlorodiphenyldichloroethane (tot)</t>
  </si>
  <si>
    <t>Dichlorodiphenyldichloroethylene (tot)</t>
  </si>
  <si>
    <t>Dichlorodiphenyltrichloroethane (tot)</t>
  </si>
  <si>
    <t>Demeton-s-methyl</t>
  </si>
  <si>
    <t>Diazinon (tot)</t>
  </si>
  <si>
    <t>Dieldrin (tot)</t>
  </si>
  <si>
    <t>Dimethoate (tot)</t>
  </si>
  <si>
    <t>Endosulf (tot)</t>
  </si>
  <si>
    <t>Endrin (tot)</t>
  </si>
  <si>
    <t>Ethion (tot)</t>
  </si>
  <si>
    <t>Fenthion</t>
  </si>
  <si>
    <t>Hexachlorocyclohexane (Benzene Hexachloride) a,b,d (tot)</t>
  </si>
  <si>
    <t>Hexachlorocyclohexane (Benzene Hexachloride) g (tot)</t>
  </si>
  <si>
    <t>Heptachlor (tot)</t>
  </si>
  <si>
    <t>Heptachlor epoxide (tot)</t>
  </si>
  <si>
    <t>Hexachlorobenzene (tot)</t>
  </si>
  <si>
    <t>Malathion (tot)</t>
  </si>
  <si>
    <t>Methoxychlor (tot)</t>
  </si>
  <si>
    <t>Nitrogen Dioxide (sol)</t>
  </si>
  <si>
    <t>Parathion (tot)</t>
  </si>
  <si>
    <t>Pirimiphos-methyl (tot)</t>
  </si>
  <si>
    <t>Simazine (tot)</t>
  </si>
  <si>
    <t>Surrogate 1 OC Rec</t>
  </si>
  <si>
    <t>Surrogate 1 OP Rec</t>
  </si>
  <si>
    <t>Silver (tot)</t>
  </si>
  <si>
    <t>Chemical Oxygen Demand</t>
  </si>
  <si>
    <t>Loss On Ignition</t>
  </si>
  <si>
    <t>Nitrate Nitrogen</t>
  </si>
  <si>
    <t>Chlordane and Meta (tot)</t>
  </si>
  <si>
    <t>Dichlorodiphenyltrichloroethane and Meta (tot)</t>
  </si>
  <si>
    <t>Selenium (unfilt undig)</t>
  </si>
  <si>
    <t>Fenamiphos</t>
  </si>
  <si>
    <t>Heptachlor and Hep epox (tot)</t>
  </si>
  <si>
    <t>Maldison</t>
  </si>
  <si>
    <t>Loss On Ignition (1000degC)</t>
  </si>
  <si>
    <t>Loss On Ignition (550degC)</t>
  </si>
  <si>
    <t>Total Phosphorus (mg/kg)</t>
  </si>
  <si>
    <t>Tin (tot) (mg/kg)</t>
  </si>
  <si>
    <t>Tributyltin</t>
  </si>
  <si>
    <t>ng/g</t>
  </si>
  <si>
    <t>Weight (dry)</t>
  </si>
  <si>
    <t>mg</t>
  </si>
  <si>
    <t>Weight lost (mg1000degC)</t>
  </si>
  <si>
    <t>Weight lost (mg550degC)</t>
  </si>
  <si>
    <t>Total Organic Carbon (percentage)</t>
  </si>
  <si>
    <t>Total Coliforms</t>
  </si>
  <si>
    <t>Total Nitrogen (mg/kg)</t>
  </si>
  <si>
    <t>Potassium (tot)</t>
  </si>
  <si>
    <t>Sodium (tot)</t>
  </si>
  <si>
    <t>Strontium (tot)</t>
  </si>
  <si>
    <t>Moisture content (dry weight)</t>
  </si>
  <si>
    <t>Barium (sol)</t>
  </si>
  <si>
    <t>Barium (tot)</t>
  </si>
  <si>
    <t>Gallium (sol)</t>
  </si>
  <si>
    <t>Gallium (tot)</t>
  </si>
  <si>
    <t>Antimony (sol)</t>
  </si>
  <si>
    <t>Antimony (tot)</t>
  </si>
  <si>
    <t>Thorium (sol)</t>
  </si>
  <si>
    <t>Thorium (tot)</t>
  </si>
  <si>
    <t>Carbonate Alkalinity as CaCO3</t>
  </si>
  <si>
    <t>Hydroxide Alkalinity as CaCO3</t>
  </si>
  <si>
    <t>Colour</t>
  </si>
  <si>
    <t>CU</t>
  </si>
  <si>
    <t>Total Organic Nitrogen</t>
  </si>
  <si>
    <t>Tin (tot) (mg/L)</t>
  </si>
  <si>
    <t>Boron (tot)</t>
  </si>
  <si>
    <t>Beryllium (tot)</t>
  </si>
  <si>
    <t>Urea</t>
  </si>
  <si>
    <t>Total Organic Carbon (mg/kg)</t>
  </si>
  <si>
    <t>Radon Concentration</t>
  </si>
  <si>
    <t>Bq/m^3</t>
  </si>
  <si>
    <t>Radon Concentration (Error)</t>
  </si>
  <si>
    <t>Water Level (Top of Case)</t>
  </si>
  <si>
    <t>mtoc</t>
  </si>
  <si>
    <t>Pheopigments</t>
  </si>
  <si>
    <t>Chlorophyll</t>
  </si>
  <si>
    <t>RFU</t>
  </si>
  <si>
    <t xml:space="preserve">Fluorescent Dissolved Organic Matter </t>
  </si>
  <si>
    <t>Conductivity (non-Linear Function)</t>
  </si>
  <si>
    <t>Total Algae Phycoerythrin</t>
  </si>
  <si>
    <t>Wiper Position</t>
  </si>
  <si>
    <t>volt</t>
  </si>
  <si>
    <t>pH (mV)</t>
  </si>
  <si>
    <t>Vertical Position</t>
  </si>
  <si>
    <t>Battery</t>
  </si>
  <si>
    <t>Cable Power</t>
  </si>
  <si>
    <t>SigmaT Density</t>
  </si>
  <si>
    <t>kg/m3-1000</t>
  </si>
  <si>
    <t>Chlorophyll Fluorescence</t>
  </si>
  <si>
    <t>ppb</t>
  </si>
  <si>
    <t>Oxidised Nitrogen</t>
  </si>
  <si>
    <t>Water Level (Below Ground Level)</t>
  </si>
  <si>
    <t>mBGL</t>
  </si>
  <si>
    <t>Nitrous Oxide (ppm)</t>
  </si>
  <si>
    <t>ppm</t>
  </si>
  <si>
    <t>Methane (ppm)</t>
  </si>
  <si>
    <t>CH4 saturation</t>
  </si>
  <si>
    <t>Bloom Index</t>
  </si>
  <si>
    <t>Water Quality (Nutrients)</t>
  </si>
  <si>
    <t>CO2 saturation</t>
  </si>
  <si>
    <t>Chlorophyll-a (median)</t>
  </si>
  <si>
    <t>Chlorophyll-a (maximum)</t>
  </si>
  <si>
    <t>Chlorophyll-a (minimum)</t>
  </si>
  <si>
    <t>Chlorophyll-a (standard deviation)</t>
  </si>
  <si>
    <t>Bloom Index (median)</t>
  </si>
  <si>
    <t>Bloom Index (maximum)</t>
  </si>
  <si>
    <t>Bloom Index (minimum)</t>
  </si>
  <si>
    <t>Bloom Index (standard deviation)</t>
  </si>
  <si>
    <t>Backscattering Coefficient</t>
  </si>
  <si>
    <t>Colored Dissolved Organic Matter</t>
  </si>
  <si>
    <t>Green Algae</t>
  </si>
  <si>
    <t>Microplankton</t>
  </si>
  <si>
    <t>Nanoplankton</t>
  </si>
  <si>
    <t>Prokaryotes</t>
  </si>
  <si>
    <t>Primary Production</t>
  </si>
  <si>
    <t>mg/m2/day</t>
  </si>
  <si>
    <t>RS reflectance at 412nm</t>
  </si>
  <si>
    <t>/sr</t>
  </si>
  <si>
    <t>RS reflectance at 443nm</t>
  </si>
  <si>
    <t>RS reflectance at 490nm</t>
  </si>
  <si>
    <t>RS reflectance at 555nm</t>
  </si>
  <si>
    <t>RS reflectance at 670nm</t>
  </si>
  <si>
    <t>Total Primary Production of Phyto</t>
  </si>
  <si>
    <t>mg/m3/day</t>
  </si>
  <si>
    <t>Surface Partial Pressure of CO2</t>
  </si>
  <si>
    <t>Phytoplankton</t>
  </si>
  <si>
    <t>Net Primary Productivity</t>
  </si>
  <si>
    <t>Zooplankton</t>
  </si>
  <si>
    <t>g/m2</t>
  </si>
  <si>
    <t>Diffuse Attenuation Coefficient at 490nm</t>
  </si>
  <si>
    <t>Suspended particulate matter</t>
  </si>
  <si>
    <t>g/m3</t>
  </si>
  <si>
    <t>Particulate Inorganic Carbon</t>
  </si>
  <si>
    <t>var02372</t>
  </si>
  <si>
    <t>var02373</t>
  </si>
  <si>
    <t>var02376</t>
  </si>
  <si>
    <t>var02380</t>
  </si>
  <si>
    <t>var02381</t>
  </si>
  <si>
    <t>var02382</t>
  </si>
  <si>
    <t>var02383</t>
  </si>
  <si>
    <t>var02384</t>
  </si>
  <si>
    <t>var02385</t>
  </si>
  <si>
    <t>var02386</t>
  </si>
  <si>
    <t>var02387</t>
  </si>
  <si>
    <t>var02388</t>
  </si>
  <si>
    <t>var02389</t>
  </si>
  <si>
    <t>var02390</t>
  </si>
  <si>
    <t>var02391</t>
  </si>
  <si>
    <t>var02392</t>
  </si>
  <si>
    <t>var02393</t>
  </si>
  <si>
    <t>var02394</t>
  </si>
  <si>
    <t>var02395</t>
  </si>
  <si>
    <t>var02396</t>
  </si>
  <si>
    <t>var02397</t>
  </si>
  <si>
    <t>var02398</t>
  </si>
  <si>
    <t>var02399</t>
  </si>
  <si>
    <t>var02400</t>
  </si>
  <si>
    <t>var02401</t>
  </si>
  <si>
    <t>var02402</t>
  </si>
  <si>
    <t>var02403</t>
  </si>
  <si>
    <t>var02404</t>
  </si>
  <si>
    <t>var02405</t>
  </si>
  <si>
    <t>var02406</t>
  </si>
  <si>
    <t>var02407</t>
  </si>
  <si>
    <t>var02408</t>
  </si>
  <si>
    <t>var02409</t>
  </si>
  <si>
    <t>var02410</t>
  </si>
  <si>
    <t>var02411</t>
  </si>
  <si>
    <t>var02412</t>
  </si>
  <si>
    <t>var02413</t>
  </si>
  <si>
    <t>var02414</t>
  </si>
  <si>
    <t>var02415</t>
  </si>
  <si>
    <t>var02416</t>
  </si>
  <si>
    <t>var02417</t>
  </si>
  <si>
    <t>var02418</t>
  </si>
  <si>
    <t>var02419</t>
  </si>
  <si>
    <t>var02420</t>
  </si>
  <si>
    <t>var02421</t>
  </si>
  <si>
    <t>var02422</t>
  </si>
  <si>
    <t>var02423</t>
  </si>
  <si>
    <t>var02424</t>
  </si>
  <si>
    <t>var02425</t>
  </si>
  <si>
    <t>var02426</t>
  </si>
  <si>
    <t>var02427</t>
  </si>
  <si>
    <t>var02428</t>
  </si>
  <si>
    <t>var02429</t>
  </si>
  <si>
    <t>var02430</t>
  </si>
  <si>
    <t>var02431</t>
  </si>
  <si>
    <t>var02432</t>
  </si>
  <si>
    <t>var02433</t>
  </si>
  <si>
    <t>var02434</t>
  </si>
  <si>
    <t>var02435</t>
  </si>
  <si>
    <t>var02436</t>
  </si>
  <si>
    <t>var02437</t>
  </si>
  <si>
    <t>var02438</t>
  </si>
  <si>
    <t>var02439</t>
  </si>
  <si>
    <t>var02440</t>
  </si>
  <si>
    <t>var02441</t>
  </si>
  <si>
    <t>var02442</t>
  </si>
  <si>
    <t>var02443</t>
  </si>
  <si>
    <t>var02444</t>
  </si>
  <si>
    <t>var02445</t>
  </si>
  <si>
    <t>var02446</t>
  </si>
  <si>
    <t>var02447</t>
  </si>
  <si>
    <t>var02448</t>
  </si>
  <si>
    <t>var02449</t>
  </si>
  <si>
    <t>var02450</t>
  </si>
  <si>
    <t>var02451</t>
  </si>
  <si>
    <t>var02452</t>
  </si>
  <si>
    <t>var02453</t>
  </si>
  <si>
    <t>var02455</t>
  </si>
  <si>
    <t>var02456</t>
  </si>
  <si>
    <t>var02457</t>
  </si>
  <si>
    <t>var02458</t>
  </si>
  <si>
    <t>var02459</t>
  </si>
  <si>
    <t>var02460</t>
  </si>
  <si>
    <t>var02461</t>
  </si>
  <si>
    <t>var02462</t>
  </si>
  <si>
    <t>var02463</t>
  </si>
  <si>
    <t>var02464</t>
  </si>
  <si>
    <t>var02465</t>
  </si>
  <si>
    <t>var02466</t>
  </si>
  <si>
    <t>var02467</t>
  </si>
  <si>
    <t>var02468</t>
  </si>
  <si>
    <t>var02469</t>
  </si>
  <si>
    <t>var02470</t>
  </si>
  <si>
    <t>var02471</t>
  </si>
  <si>
    <t>var02472</t>
  </si>
  <si>
    <t>var02473</t>
  </si>
  <si>
    <t>var02474</t>
  </si>
  <si>
    <t>var02475</t>
  </si>
  <si>
    <t>var02476</t>
  </si>
  <si>
    <t>var02477</t>
  </si>
  <si>
    <t>var02478</t>
  </si>
  <si>
    <t>var02479</t>
  </si>
  <si>
    <t>var02480</t>
  </si>
  <si>
    <t>var02481</t>
  </si>
  <si>
    <t>var02482</t>
  </si>
  <si>
    <t>var02483</t>
  </si>
  <si>
    <t>var02484</t>
  </si>
  <si>
    <t>var02485</t>
  </si>
  <si>
    <t>var02486</t>
  </si>
  <si>
    <t>var02487</t>
  </si>
  <si>
    <t>var02488</t>
  </si>
  <si>
    <t>var02489</t>
  </si>
  <si>
    <t>var02490</t>
  </si>
  <si>
    <t>var02491</t>
  </si>
  <si>
    <t>var02492</t>
  </si>
  <si>
    <t>var02493</t>
  </si>
  <si>
    <t>var02494</t>
  </si>
  <si>
    <t>var02495</t>
  </si>
  <si>
    <t>var02496</t>
  </si>
  <si>
    <t>var02497</t>
  </si>
  <si>
    <t>var02498</t>
  </si>
  <si>
    <t>var02499</t>
  </si>
  <si>
    <t>var02500</t>
  </si>
  <si>
    <t>var02501</t>
  </si>
  <si>
    <t>var02502</t>
  </si>
  <si>
    <t>var02503</t>
  </si>
  <si>
    <t>var02504</t>
  </si>
  <si>
    <t>var02505</t>
  </si>
  <si>
    <t>var02506</t>
  </si>
  <si>
    <t>var02507</t>
  </si>
  <si>
    <t>var02508</t>
  </si>
  <si>
    <t>var02509</t>
  </si>
  <si>
    <t>var02510</t>
  </si>
  <si>
    <t>var02511</t>
  </si>
  <si>
    <t>var02512</t>
  </si>
  <si>
    <t>var02513</t>
  </si>
  <si>
    <t>var02514</t>
  </si>
  <si>
    <t>var02515</t>
  </si>
  <si>
    <t>var02516</t>
  </si>
  <si>
    <t>var02517</t>
  </si>
  <si>
    <t>var02518</t>
  </si>
  <si>
    <t>var02519</t>
  </si>
  <si>
    <t>var02520</t>
  </si>
  <si>
    <t>var02521</t>
  </si>
  <si>
    <t>var02522</t>
  </si>
  <si>
    <t>var02523</t>
  </si>
  <si>
    <t>var02524</t>
  </si>
  <si>
    <t>var02525</t>
  </si>
  <si>
    <t>var02526</t>
  </si>
  <si>
    <t>var02527</t>
  </si>
  <si>
    <t>var02528</t>
  </si>
  <si>
    <t>var02529</t>
  </si>
  <si>
    <t>var02530</t>
  </si>
  <si>
    <t>var02531</t>
  </si>
  <si>
    <t>var02532</t>
  </si>
  <si>
    <t>var02533</t>
  </si>
  <si>
    <t>var02534</t>
  </si>
  <si>
    <t>var02535</t>
  </si>
  <si>
    <t>var02536</t>
  </si>
  <si>
    <t>var02537</t>
  </si>
  <si>
    <t>var02538</t>
  </si>
  <si>
    <t>var02540</t>
  </si>
  <si>
    <t>var02544</t>
  </si>
  <si>
    <t>var02548</t>
  </si>
  <si>
    <t>var02549</t>
  </si>
  <si>
    <t>var02550</t>
  </si>
  <si>
    <t>var02551</t>
  </si>
  <si>
    <t>var02552</t>
  </si>
  <si>
    <t>var02553</t>
  </si>
  <si>
    <t>var02554</t>
  </si>
  <si>
    <t>var02555</t>
  </si>
  <si>
    <t>var02556</t>
  </si>
  <si>
    <t>var02557</t>
  </si>
  <si>
    <t>var02558</t>
  </si>
  <si>
    <t>var02559</t>
  </si>
  <si>
    <t>var02560</t>
  </si>
  <si>
    <t>var02561</t>
  </si>
  <si>
    <t>var02562</t>
  </si>
  <si>
    <t>var02563</t>
  </si>
  <si>
    <t>var02564</t>
  </si>
  <si>
    <t>var02565</t>
  </si>
  <si>
    <t>var02566</t>
  </si>
  <si>
    <t>var02567</t>
  </si>
  <si>
    <t>var02568</t>
  </si>
  <si>
    <t>var02569</t>
  </si>
  <si>
    <t>var02570</t>
  </si>
  <si>
    <t>var02571</t>
  </si>
  <si>
    <t>var02572</t>
  </si>
  <si>
    <t>var02573</t>
  </si>
  <si>
    <t>var02574</t>
  </si>
  <si>
    <t>var02575</t>
  </si>
  <si>
    <t>var02576</t>
  </si>
  <si>
    <t>var02577</t>
  </si>
  <si>
    <t>var02578</t>
  </si>
  <si>
    <t>var02579</t>
  </si>
  <si>
    <t>var02580</t>
  </si>
  <si>
    <t>var02581</t>
  </si>
  <si>
    <t>var02582</t>
  </si>
  <si>
    <t>var02583</t>
  </si>
  <si>
    <t>var02584</t>
  </si>
  <si>
    <t>var02585</t>
  </si>
  <si>
    <t>var02586</t>
  </si>
  <si>
    <t>var02587</t>
  </si>
  <si>
    <t>var02588</t>
  </si>
  <si>
    <t>var02589</t>
  </si>
  <si>
    <t>var02590</t>
  </si>
  <si>
    <t>var02591</t>
  </si>
  <si>
    <t>var02592</t>
  </si>
  <si>
    <t>var02593</t>
  </si>
  <si>
    <t>var02594</t>
  </si>
  <si>
    <t>var02595</t>
  </si>
  <si>
    <t>var02596</t>
  </si>
  <si>
    <t>var02597</t>
  </si>
  <si>
    <t>var02598</t>
  </si>
  <si>
    <t>var02599</t>
  </si>
  <si>
    <t>var02600</t>
  </si>
  <si>
    <t>var02601</t>
  </si>
  <si>
    <t>var02602</t>
  </si>
  <si>
    <t>var02603</t>
  </si>
  <si>
    <t>var02604</t>
  </si>
  <si>
    <t>var02605</t>
  </si>
  <si>
    <t>var02606</t>
  </si>
  <si>
    <t>var02607</t>
  </si>
  <si>
    <t>var02608</t>
  </si>
  <si>
    <t>var02609</t>
  </si>
  <si>
    <t>var02610</t>
  </si>
  <si>
    <t>var02611</t>
  </si>
  <si>
    <t>var02612</t>
  </si>
  <si>
    <t>var02613</t>
  </si>
  <si>
    <t>var02614</t>
  </si>
  <si>
    <t>var02615</t>
  </si>
  <si>
    <t>var02616</t>
  </si>
  <si>
    <t>var02617</t>
  </si>
  <si>
    <t>var02618</t>
  </si>
  <si>
    <t>var02619</t>
  </si>
  <si>
    <t>var02620</t>
  </si>
  <si>
    <t>var02621</t>
  </si>
  <si>
    <t>var02622</t>
  </si>
  <si>
    <t>var02623</t>
  </si>
  <si>
    <t>var02624</t>
  </si>
  <si>
    <t>var02625</t>
  </si>
  <si>
    <t>var02626</t>
  </si>
  <si>
    <t>var02627</t>
  </si>
  <si>
    <t>var02628</t>
  </si>
  <si>
    <t>var02629</t>
  </si>
  <si>
    <t>var02630</t>
  </si>
  <si>
    <t>var02631</t>
  </si>
  <si>
    <t>var02632</t>
  </si>
  <si>
    <t>var02633</t>
  </si>
  <si>
    <t>var02634</t>
  </si>
  <si>
    <t>var02635</t>
  </si>
  <si>
    <t>var02636</t>
  </si>
  <si>
    <t>var02637</t>
  </si>
  <si>
    <t>var02638</t>
  </si>
  <si>
    <t>var02639</t>
  </si>
  <si>
    <t>var02640</t>
  </si>
  <si>
    <t>var02641</t>
  </si>
  <si>
    <t>var02642</t>
  </si>
  <si>
    <t>var02643</t>
  </si>
  <si>
    <t>var02644</t>
  </si>
  <si>
    <t>var02645</t>
  </si>
  <si>
    <t>var02646</t>
  </si>
  <si>
    <t>var02647</t>
  </si>
  <si>
    <t>var02648</t>
  </si>
  <si>
    <t>var02649</t>
  </si>
  <si>
    <t>var02650</t>
  </si>
  <si>
    <t>var02651</t>
  </si>
  <si>
    <t>var02652</t>
  </si>
  <si>
    <t>var02653</t>
  </si>
  <si>
    <t>var02654</t>
  </si>
  <si>
    <t>var02655</t>
  </si>
  <si>
    <t>var02656</t>
  </si>
  <si>
    <t>var02657</t>
  </si>
  <si>
    <t>var02658</t>
  </si>
  <si>
    <t>var02659</t>
  </si>
  <si>
    <t>var02660</t>
  </si>
  <si>
    <t>var02661</t>
  </si>
  <si>
    <t>var02662</t>
  </si>
  <si>
    <t>var02663</t>
  </si>
  <si>
    <t>var02664</t>
  </si>
  <si>
    <t>var02665</t>
  </si>
  <si>
    <t>var02666</t>
  </si>
  <si>
    <t>var02667</t>
  </si>
  <si>
    <t>var02668</t>
  </si>
  <si>
    <t>var02669</t>
  </si>
  <si>
    <t>var02670</t>
  </si>
  <si>
    <t>var02671</t>
  </si>
  <si>
    <t>var02672</t>
  </si>
  <si>
    <t>var02673</t>
  </si>
  <si>
    <t>var02674</t>
  </si>
  <si>
    <t>var02675</t>
  </si>
  <si>
    <t>var02676</t>
  </si>
  <si>
    <t>var02677</t>
  </si>
  <si>
    <t>var02678</t>
  </si>
  <si>
    <t>var02679</t>
  </si>
  <si>
    <t>var02680</t>
  </si>
  <si>
    <t>var02681</t>
  </si>
  <si>
    <t>var02682</t>
  </si>
  <si>
    <t>var02683</t>
  </si>
  <si>
    <t>var02684</t>
  </si>
  <si>
    <t>var02685</t>
  </si>
  <si>
    <t>var02686</t>
  </si>
  <si>
    <t>var02687</t>
  </si>
  <si>
    <t>var02688</t>
  </si>
  <si>
    <t>var02689</t>
  </si>
  <si>
    <t>var02690</t>
  </si>
  <si>
    <t>var02691</t>
  </si>
  <si>
    <t>var02692</t>
  </si>
  <si>
    <t>var02693</t>
  </si>
  <si>
    <t>var02694</t>
  </si>
  <si>
    <t>var02695</t>
  </si>
  <si>
    <t>var02696</t>
  </si>
  <si>
    <t>var02697</t>
  </si>
  <si>
    <t>var02698</t>
  </si>
  <si>
    <t>var02699</t>
  </si>
  <si>
    <t>var02700</t>
  </si>
  <si>
    <t>var02701</t>
  </si>
  <si>
    <t>var02702</t>
  </si>
  <si>
    <t>var02703</t>
  </si>
  <si>
    <t>var02704</t>
  </si>
  <si>
    <t>var02705</t>
  </si>
  <si>
    <t>var02706</t>
  </si>
  <si>
    <t>var02707</t>
  </si>
  <si>
    <t>var02708</t>
  </si>
  <si>
    <t>var02709</t>
  </si>
  <si>
    <t>var02710</t>
  </si>
  <si>
    <t>var02711</t>
  </si>
  <si>
    <t>var02712</t>
  </si>
  <si>
    <t>var02713</t>
  </si>
  <si>
    <t>var02714</t>
  </si>
  <si>
    <t>var02715</t>
  </si>
  <si>
    <t>var02716</t>
  </si>
  <si>
    <t>var02717</t>
  </si>
  <si>
    <t>var02718</t>
  </si>
  <si>
    <t>var02719</t>
  </si>
  <si>
    <t>var02720</t>
  </si>
  <si>
    <t>var02721</t>
  </si>
  <si>
    <t>var02722</t>
  </si>
  <si>
    <t>var02723</t>
  </si>
  <si>
    <t>var02724</t>
  </si>
  <si>
    <t>var02725</t>
  </si>
  <si>
    <t>var02726</t>
  </si>
  <si>
    <t>var02727</t>
  </si>
  <si>
    <t>var02728</t>
  </si>
  <si>
    <t>var02729</t>
  </si>
  <si>
    <t>var02730</t>
  </si>
  <si>
    <t>var02731</t>
  </si>
  <si>
    <t>var02732</t>
  </si>
  <si>
    <t>var02733</t>
  </si>
  <si>
    <t>var02734</t>
  </si>
  <si>
    <t>var02735</t>
  </si>
  <si>
    <t>var02736</t>
  </si>
  <si>
    <t>var02737</t>
  </si>
  <si>
    <t>var02738</t>
  </si>
  <si>
    <t>var02739</t>
  </si>
  <si>
    <t>var02740</t>
  </si>
  <si>
    <t>Achnanthes spp 0020</t>
  </si>
  <si>
    <t>Aulacoseira spp 0002</t>
  </si>
  <si>
    <t>Bacillariophyta (Achnanthes sp.)</t>
  </si>
  <si>
    <t>Cyclotella spp 0009</t>
  </si>
  <si>
    <t>Fragilaria spp 0006</t>
  </si>
  <si>
    <t>Gomphonema spp 0003</t>
  </si>
  <si>
    <t>Navicula spp 0045</t>
  </si>
  <si>
    <t>Nitzschia spp 0056</t>
  </si>
  <si>
    <t>Synedra spp 0004</t>
  </si>
  <si>
    <t>Urosolenia spp 0002</t>
  </si>
  <si>
    <t>Elakatothrix spp 0002</t>
  </si>
  <si>
    <t>Eudorina spp 0002</t>
  </si>
  <si>
    <t>Ankyra spp 0002</t>
  </si>
  <si>
    <t>Ankistrodesmus spp 0003</t>
  </si>
  <si>
    <t>Botryococcus spp 0002</t>
  </si>
  <si>
    <t>Chlamydomonas spp 0005</t>
  </si>
  <si>
    <t>Chlorogonium spp 0002</t>
  </si>
  <si>
    <t>Closteriopsis spp 0002</t>
  </si>
  <si>
    <t>Closterium spp 0004</t>
  </si>
  <si>
    <t>Coelastrum spp 0002</t>
  </si>
  <si>
    <t>Cosmarium spp 0003</t>
  </si>
  <si>
    <t>Crucigenia spp 0003</t>
  </si>
  <si>
    <t>Dictyosphaerium spp 0002</t>
  </si>
  <si>
    <t>Gloeocystis spp 0002</t>
  </si>
  <si>
    <t>Golenkinia spp 0003</t>
  </si>
  <si>
    <t>Gonium spp 0002</t>
  </si>
  <si>
    <t>Kirchneriella spp 0003</t>
  </si>
  <si>
    <t>Lagerheimia spp 0002</t>
  </si>
  <si>
    <t>Micractinium spp 0002</t>
  </si>
  <si>
    <t>Monoraphidium spp 0003</t>
  </si>
  <si>
    <t>Oocystis spp 0002</t>
  </si>
  <si>
    <t>Pandorina spp 0003</t>
  </si>
  <si>
    <t>Pediastrum spp 0002</t>
  </si>
  <si>
    <t>Pediastrum spp 0001</t>
  </si>
  <si>
    <t>Pyramimonas spp 0012</t>
  </si>
  <si>
    <t>Scenedesmus spp 0004</t>
  </si>
  <si>
    <t>Sphaerellopsis spp 0002</t>
  </si>
  <si>
    <t>Sphaerocystis spp 0002</t>
  </si>
  <si>
    <t>Staurastrum spp 0002</t>
  </si>
  <si>
    <t>Tetraedron spp 0002</t>
  </si>
  <si>
    <t>Volvox spp 0002</t>
  </si>
  <si>
    <t>Dinobryon spp 0002</t>
  </si>
  <si>
    <t>Mallomonas spp 0002</t>
  </si>
  <si>
    <t>Synura spp 0002</t>
  </si>
  <si>
    <t>Chroomonas spp 0002</t>
  </si>
  <si>
    <t>Cryptomonas spp 0003</t>
  </si>
  <si>
    <t>Anabaena spp 0004</t>
  </si>
  <si>
    <t>Anabaenopsis spp 0002</t>
  </si>
  <si>
    <t>Aphanocapsa spp 0002</t>
  </si>
  <si>
    <t>Cyanodictyon spp 0002</t>
  </si>
  <si>
    <t>Maybe var01030 in Lachlan's spreadsheet?</t>
  </si>
  <si>
    <t>Geitlerinema spp 0002</t>
  </si>
  <si>
    <t>Merismopedia spp 0002</t>
  </si>
  <si>
    <t>Microcystis spp 0002</t>
  </si>
  <si>
    <t>Phormidium spp 0002</t>
  </si>
  <si>
    <t>Pseudanabaena spp 0004</t>
  </si>
  <si>
    <t>Rhabdoderma spp 0002</t>
  </si>
  <si>
    <t>Snowella spp 0002</t>
  </si>
  <si>
    <t>Synechococcus spp 0004</t>
  </si>
  <si>
    <t>Gymnodinium spp 0043</t>
  </si>
  <si>
    <t>Peridinium spp 0006</t>
  </si>
  <si>
    <t>Euglena spp 0003</t>
  </si>
  <si>
    <t>Phacus spp 0003</t>
  </si>
  <si>
    <t>Trachelomonas spp 0002</t>
  </si>
  <si>
    <t>Lepocinclis spp 0002</t>
  </si>
  <si>
    <t>Apedinella spp 0002</t>
  </si>
  <si>
    <t>Epithemia spp 0002</t>
  </si>
  <si>
    <t>Rhopalodia spp 0003</t>
  </si>
  <si>
    <t>Surirella spp 0007</t>
  </si>
  <si>
    <t>Uroglena spp 0002</t>
  </si>
  <si>
    <t>Aphanizomenon spp 0002</t>
  </si>
  <si>
    <t>Amphora spp 0050</t>
  </si>
  <si>
    <t>Convert km/h -&gt; m/s</t>
  </si>
  <si>
    <t>BARRA</t>
  </si>
  <si>
    <t>IDY</t>
  </si>
  <si>
    <t>Decommission this sheet (replaced by BOM)</t>
  </si>
  <si>
    <t>MQMP</t>
  </si>
  <si>
    <t>WWMSP5.1Waves</t>
  </si>
  <si>
    <t>THEME5MET</t>
  </si>
  <si>
    <t>THEME5</t>
  </si>
  <si>
    <t>WRF export</t>
  </si>
  <si>
    <t>WWMSP5Waves</t>
  </si>
  <si>
    <t>THEME2.2</t>
  </si>
  <si>
    <t>IMOSSRS</t>
  </si>
  <si>
    <t>IMOSPROFILE</t>
  </si>
  <si>
    <t>I think this stuff is DWER</t>
  </si>
  <si>
    <t>FPA_BMT</t>
  </si>
  <si>
    <t>WIND_DIR</t>
  </si>
  <si>
    <t>W10</t>
  </si>
  <si>
    <t>WQ_DIAG_PHY_TCHLB</t>
  </si>
  <si>
    <t>WQ_DIAG_PHY_TCHLC</t>
  </si>
  <si>
    <t>CLOUD</t>
  </si>
  <si>
    <t>WQ_DIAG_PHY_PHAEA</t>
  </si>
  <si>
    <t>WQ_DIAG_CAR_ALK</t>
  </si>
  <si>
    <t>Q</t>
  </si>
  <si>
    <t>AIRTEMP_WET</t>
  </si>
  <si>
    <t>AIRTEMP_DEW</t>
  </si>
  <si>
    <t>MSLP</t>
  </si>
  <si>
    <t>RHOW</t>
  </si>
  <si>
    <t>WQ_CAR_DIC</t>
  </si>
  <si>
    <t>WIND_SPEED_min</t>
  </si>
  <si>
    <t>WIND_DIR_std</t>
  </si>
  <si>
    <t>MSLP_max</t>
  </si>
  <si>
    <t>MSLP_min</t>
  </si>
  <si>
    <t>MSLP_std</t>
  </si>
  <si>
    <t>SW_RAD</t>
  </si>
  <si>
    <t>SW_RAD_min</t>
  </si>
  <si>
    <t>SW_RAD_max</t>
  </si>
  <si>
    <t>SW_RAD_std</t>
  </si>
  <si>
    <t>WQ_GEO_TCU</t>
  </si>
  <si>
    <t>WQ_GEO_TPB</t>
  </si>
  <si>
    <t>WQ_GEO_TNI</t>
  </si>
  <si>
    <t>WQ_GEO_TZN</t>
  </si>
  <si>
    <t>WQ_DIAG_PHY_CHRYSO_MALLOMONAS_AKROKOMOS</t>
  </si>
  <si>
    <t>WQ_DIAG_PHY_DIATOM</t>
  </si>
  <si>
    <t>WQ_DIAG_PHY_GRN</t>
  </si>
  <si>
    <t>WQ_DIAG_PHY_CHRYSO</t>
  </si>
  <si>
    <t>WQ_DIAG_PHY_CRYPTO</t>
  </si>
  <si>
    <t>WQ_DIAG_PHY_DINO</t>
  </si>
  <si>
    <t>WQ_DIAG_PHY_EUGLE</t>
  </si>
  <si>
    <t>WQ_DIAG_PHY_OCHRO</t>
  </si>
  <si>
    <t>WQ_GEO_TAL</t>
  </si>
  <si>
    <t>WQ_DIAG_PHY_DIATOM_ACHNANTHES</t>
  </si>
  <si>
    <t>Asterionella spp 0001</t>
  </si>
  <si>
    <t>WQ_DIAG_PHY_DIATOM_ASTERIONELLA</t>
  </si>
  <si>
    <t>WQ_DIAG_PHY_DIATOM_AULACOSEIRA</t>
  </si>
  <si>
    <t>WQ_DIAG_PHY_DIATOM_CYCLOTELLA</t>
  </si>
  <si>
    <t>Cymbella hauckii spp 0001</t>
  </si>
  <si>
    <t>WQ_DIAG_PHY_DIATOM_CYMBELLA_HAUCKII</t>
  </si>
  <si>
    <t>Diatoma spp 0001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</si>
  <si>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</si>
  <si>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</si>
  <si>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</si>
  <si>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</si>
  <si>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</si>
  <si>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</si>
  <si>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Ulnaria spp 0001</t>
  </si>
  <si>
    <t>WQ_DIAG_PHY_DIATOM_ULNARIA</t>
  </si>
  <si>
    <t>WQ_DIAG_PHY_DIATOM_UROSOLENIA</t>
  </si>
  <si>
    <t>WQ_DIAG_PHY_DIATOM_UNID_DIATOM_BACILLARIALE</t>
  </si>
  <si>
    <t>WQ_GEO_BALK</t>
  </si>
  <si>
    <t>Cosmocladium spp 0001</t>
  </si>
  <si>
    <t>WQ_DIAG_PHY_CHARA_COSMOCLADIUM</t>
  </si>
  <si>
    <t>WQ_DIAG_PHY_CHARA_ELAKATOTHRIX</t>
  </si>
  <si>
    <t>Euastrum spp 0001</t>
  </si>
  <si>
    <t>WQ_DIAG_PHY_CHARA_EUASTRUM</t>
  </si>
  <si>
    <t>WQ_DIAG_PHY_CHARA_EUDORINA</t>
  </si>
  <si>
    <t>Mesotaenium spp 0001</t>
  </si>
  <si>
    <t>WQ_DIAG_PHY_CHARA_MESOTAENIUM</t>
  </si>
  <si>
    <t>Onychonema spp 0001</t>
  </si>
  <si>
    <t>WQ_DIAG_PHY_CHARA_ONYCHONEMA</t>
  </si>
  <si>
    <t>Spondylosium spp 0001</t>
  </si>
  <si>
    <t>WQ_DIAG_PHY_CHARA_SPONDYLOSIUM</t>
  </si>
  <si>
    <t>Teilingia spp 0001</t>
  </si>
  <si>
    <t>WQ_DIAG_PHY_CHARA_TEILINGIA</t>
  </si>
  <si>
    <t>Zygnema spp 0001</t>
  </si>
  <si>
    <t>WQ_DIAG_PHY_CHARA_ZYGNEMA</t>
  </si>
  <si>
    <t>WQ_GEO_CL</t>
  </si>
  <si>
    <t>WQ_DIAG_PHY_GRN_ANKISTRODESMUS</t>
  </si>
  <si>
    <t>WQ_DIAG_PHY_GRN_ANKYRA</t>
  </si>
  <si>
    <t>WQ_DIAG_PHY_GRN_BOTRYCOCCUS</t>
  </si>
  <si>
    <t>WQ_DIAG_PHY_GRN_CHLAMYDOMONAS</t>
  </si>
  <si>
    <t>WQ_DIAG_PHY_GRN_CHLOROGONIUM</t>
  </si>
  <si>
    <t>Chodatella spp 0001</t>
  </si>
  <si>
    <t>WQ_DIAG_PHY_GRN_CHODATELLA</t>
  </si>
  <si>
    <t>WQ_DIAG_PHY_GRN_CLOSTERIOPSIS</t>
  </si>
  <si>
    <t>WQ_DIAG_PHY_GRN_CLOSTERIUM</t>
  </si>
  <si>
    <t>WQ_DIAG_PHY_GRN_COELASTRUM</t>
  </si>
  <si>
    <t>Comasiella spp 0001</t>
  </si>
  <si>
    <t>WQ_DIAG_PHY_GRN_COMASIELLA</t>
  </si>
  <si>
    <t>WQ_DIAG_PHY_GRN_COSMARIUM</t>
  </si>
  <si>
    <t>WQ_DIAG_PHY_GRN_CRUCIGENIA</t>
  </si>
  <si>
    <t>Crucigeniella spp 0001</t>
  </si>
  <si>
    <t>WQ_DIAG_PHY_GRN_CRUCIGENIELLA</t>
  </si>
  <si>
    <t>Desmodesmus spp 0001</t>
  </si>
  <si>
    <t>WQ_DIAG_PHY_GRN_DESMODESMUS</t>
  </si>
  <si>
    <t>WQ_DIAG_PHY_GRN_DICTYOSPHAERIUM</t>
  </si>
  <si>
    <t>WQ_DIAG_PHY_GRN_GLOEOCYSTIS</t>
  </si>
  <si>
    <t>WQ_DIAG_PHY_GRN_GOLENKINIA</t>
  </si>
  <si>
    <t>Golenkiniopsis spp 0001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</si>
  <si>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</si>
  <si>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</si>
  <si>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</si>
  <si>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</si>
  <si>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</si>
  <si>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Microspora spp 0001</t>
  </si>
  <si>
    <t>WQ_DIAG_PHY_GRN_MICROSPORA</t>
  </si>
  <si>
    <t>WQ_DIAG_PHY_GRN_MONORAPHIDIUM</t>
  </si>
  <si>
    <t>Mougeotia spp 0001</t>
  </si>
  <si>
    <t>WQ_DIAG_PHY_GRN_MOUGEOTIA</t>
  </si>
  <si>
    <t>Nephrocytium spp 0001</t>
  </si>
  <si>
    <t>WQ_DIAG_PHY_GRN_NEPHROCYTIUM</t>
  </si>
  <si>
    <t>WQ_DIAG_PHY_GRN_OOCYSTIS</t>
  </si>
  <si>
    <t>WQ_DIAG_PHY_GRN_PANDORINA</t>
  </si>
  <si>
    <t>Paulschulzia spp 0001</t>
  </si>
  <si>
    <t>WQ_DIAG_PHY_GRN_PAULSCHULZIA</t>
  </si>
  <si>
    <t>WQ_DIAG_PHY_GRN_PEDIASTRUM</t>
  </si>
  <si>
    <t>Planktosphaeria spp 0001</t>
  </si>
  <si>
    <t>WQ_DIAG_PHY_GRN_PLANKTOSPHAERIA</t>
  </si>
  <si>
    <t>WQ_DIAG_PHY_GRN_PYRAMIMONAS</t>
  </si>
  <si>
    <t>Quadrigula spp 0001</t>
  </si>
  <si>
    <t>WQ_DIAG_PHY_GRN_QUADRIGULA</t>
  </si>
  <si>
    <t>WQ_DIAG_PHY_GRN_SCENEDESMUS</t>
  </si>
  <si>
    <t>WQ_DIAG_PHY_GRN_SPHAERELLOPSIS</t>
  </si>
  <si>
    <t>WQ_DIAG_PHY_GRN_SPHAEROCYSTIS</t>
  </si>
  <si>
    <t>Sphaerozosma vertebratum spp 0001</t>
  </si>
  <si>
    <t>WQ_DIAG_PHY_GRN_SPHAEROZOSMA_VERTEBRATUM</t>
  </si>
  <si>
    <t>WQ_DIAG_PHY_GRN_STAURASTRUM</t>
  </si>
  <si>
    <t>Staurodesmus spp 0001</t>
  </si>
  <si>
    <t>WQ_DIAG_PHY_GRN_STAURODESMUS</t>
  </si>
  <si>
    <t>WQ_DIAG_PHY_GRN_TETRAEDRON</t>
  </si>
  <si>
    <t>Ulothrix spp 0001</t>
  </si>
  <si>
    <t>WQ_DIAG_PHY_GRN_ULOTHRIX</t>
  </si>
  <si>
    <t>WQ_DIAG_PHY_GRN_VOLVOX</t>
  </si>
  <si>
    <t>WQ_DIAG_PHY_CHRYSO_DINOBRYON</t>
  </si>
  <si>
    <t>Globulifera spp 0001</t>
  </si>
  <si>
    <t>WQ_DIAG_PHY_CHRYSO_GLOBULIFERA</t>
  </si>
  <si>
    <t>WQ_DIAG_PHY_CHRYSO_MALLOMONAS</t>
  </si>
  <si>
    <t>WQ_DIAG_PHY_CHRYSO_SYNURA</t>
  </si>
  <si>
    <t>WQ_DIAG_PHY_CRYPTO_CHROOMONAS</t>
  </si>
  <si>
    <t>WQ_DIAG_PHY_CRYPTO_CRYPTOMONAS</t>
  </si>
  <si>
    <t>Cryptomonad spp 0001</t>
  </si>
  <si>
    <t>WQ_DIAG_PHY_CRYPTO_UNIDENTIFIED_CRYPTOMONAD</t>
  </si>
  <si>
    <t>Anabaena bergii spp 0001</t>
  </si>
  <si>
    <t>WQ_DIAG_PHY_BGA_ANABAENA_BERGII</t>
  </si>
  <si>
    <t>WQ_DIAG_PHY_BGA_ANABAENA</t>
  </si>
  <si>
    <t>WQ_DIAG_PHY_BGA_ANABAENOPSIS</t>
  </si>
  <si>
    <t>Anathece spp 0001</t>
  </si>
  <si>
    <t>WQ_DIAG_PHY_BGA_ANATHECE</t>
  </si>
  <si>
    <t>WQ_DIAG_PHY_BGA_APHANOCAPSA</t>
  </si>
  <si>
    <t>Aphanothece spp 0001</t>
  </si>
  <si>
    <t>WQ_DIAG_PHY_BGA_APHNOTHECE1</t>
  </si>
  <si>
    <t>Aphanothece spp 0002</t>
  </si>
  <si>
    <t>WQ_DIAG_PHY_BGA_APHNOTHECE</t>
  </si>
  <si>
    <t>Borzia spp 0001</t>
  </si>
  <si>
    <t>WQ_DIAG_PHY_BGA_BORZIA</t>
  </si>
  <si>
    <t>WQ_DIAG_PHY_BGA_CHROOCOCCUS</t>
  </si>
  <si>
    <t>WQ_DIAG_PHY_BGA_CYANODICTYON</t>
  </si>
  <si>
    <t>Dolichospermum spp 0001</t>
  </si>
  <si>
    <t>WQ_DIAG_PHY_BGA_DOLICHOSPERMUM</t>
  </si>
  <si>
    <t>WQ_DIAG_PHY_BGA_GEITLERINEMA</t>
  </si>
  <si>
    <t>Gloeocapsa spp 0001</t>
  </si>
  <si>
    <t>WQ_DIAG_PHY_BGA_GLOEOCAPSA</t>
  </si>
  <si>
    <t>Gloeothece spp 0001</t>
  </si>
  <si>
    <t>WQ_DIAG_PHY_BGA_GLOEOTHECE</t>
  </si>
  <si>
    <t>WQ_DIAG_PHY_BGA_MERISMOPEDIA</t>
  </si>
  <si>
    <t>WQ_DIAG_PHY_BGA_MICROCYSTIS</t>
  </si>
  <si>
    <t>Myxobaktron spp 0001</t>
  </si>
  <si>
    <t>WQ_DIAG_PHY_BGA_MYXOBAKTRON</t>
  </si>
  <si>
    <t>Cyanophyte spp 0001</t>
  </si>
  <si>
    <t>WQ_DIAG_PHY_BGA_NOID_CYANOPHYTE</t>
  </si>
  <si>
    <t>Nodularia spumigena spp 0001</t>
  </si>
  <si>
    <t>WQ_DIAG_PHY_BGA_NODULARIA_SPUMIGENA</t>
  </si>
  <si>
    <t>WQ_DIAG_PHY_BGA_PHORMIDIUM</t>
  </si>
  <si>
    <t>WQ_DIAG_PHY_BGA_PSEUDANABAENA</t>
  </si>
  <si>
    <t>WQ_DIAG_PHY_BGA_RHABDODERMA</t>
  </si>
  <si>
    <t>Rhabdogloea spp 0001</t>
  </si>
  <si>
    <t>WQ_DIAG_PHY_BGA_RHABDOGLOEA</t>
  </si>
  <si>
    <t>WQ_DIAG_PHY_BGA_SNOWELLA</t>
  </si>
  <si>
    <t>WQ_DIAG_PHY_BGA_SYNECHOCOCCUS</t>
  </si>
  <si>
    <t>Total Blue Green Algae spp 0001</t>
  </si>
  <si>
    <t>WQ_DIAG_PHY_CYANO</t>
  </si>
  <si>
    <t>WQ_DIAG_PHY_DINO_GYMNODINIUM</t>
  </si>
  <si>
    <t>WQ_DIAG_PHY_DINO_PERIDINIUM</t>
  </si>
  <si>
    <t>WQ_DIAG_TOT_TDS</t>
  </si>
  <si>
    <t>WQ_DIAG_PHY_EUGLE_EUGLENA</t>
  </si>
  <si>
    <t>WQ_DIAG_PHY_EUGLE_PHACUS</t>
  </si>
  <si>
    <t>WQ_DIAG_PHY_EUGLE_TRACHELOMONAS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</si>
  <si>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</si>
  <si>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</si>
  <si>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</si>
  <si>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</si>
  <si>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</si>
  <si>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</si>
  <si>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WQ_DIAG_PHY_OCHRO_APEDINELLA</t>
  </si>
  <si>
    <t>Chrysococcus spp 0001</t>
  </si>
  <si>
    <t>WQ_DIAG_PHY_OCHRO_CHRYSOCOCCUS</t>
  </si>
  <si>
    <t>Chrysosphaerella spp 0001</t>
  </si>
  <si>
    <t>WQ_DIAG_PHY_OCHRO_CHRYSOSPHAERELLA</t>
  </si>
  <si>
    <t>WQ_DIAG_PHY_OCHRO_EPITHEMIA</t>
  </si>
  <si>
    <t>Kephyrion spp 0001</t>
  </si>
  <si>
    <t>WQ_DIAG_PHY_OCHRO_KEPHYRION</t>
  </si>
  <si>
    <t>Naegeliella spp 0001</t>
  </si>
  <si>
    <t>WQ_DIAG_PHY_OCHRO_NAEGELIELLA</t>
  </si>
  <si>
    <t>Ochromonas spp 0001</t>
  </si>
  <si>
    <t>WQ_DIAG_PHY_OCHRO_OCHROMONAS</t>
  </si>
  <si>
    <t>WQ_DIAG_PHY_OCHRO_RHOPALODIA</t>
  </si>
  <si>
    <t>Spiniferomonas spp 0001</t>
  </si>
  <si>
    <t>WQ_DIAG_PHY_OCHRO_SPINIFEROMONAS</t>
  </si>
  <si>
    <t>WQ_DIAG_PHY_OCHRO_SURIRELLA</t>
  </si>
  <si>
    <t>WQ_DIAG_PHY_OCHRO_UROGLENA</t>
  </si>
  <si>
    <t>WQ_DIAG_OGM_TOC</t>
  </si>
  <si>
    <t>WQ_DIAG_NIT_NOX</t>
  </si>
  <si>
    <t>WQ_DIAG_TOT_PAR_OLD</t>
  </si>
  <si>
    <t>WQ_DIAG_PHS_TPO4</t>
  </si>
  <si>
    <t>WQ_GEO_SO4</t>
  </si>
  <si>
    <t>WQ_DIAG_PHY_PHYCO</t>
  </si>
  <si>
    <t>WQ_DIAG_PHY_CHARA</t>
  </si>
  <si>
    <t>WQ_DIAG_PHY_BGA</t>
  </si>
  <si>
    <t>Heterocyte:Vegetative cell ratio</t>
  </si>
  <si>
    <t>WQ_DIAG_PHY_HVR</t>
  </si>
  <si>
    <t>WQ_PHY_DIAG_CYANO</t>
  </si>
  <si>
    <t>WQ_PHY_DOLI</t>
  </si>
  <si>
    <t>WQ_PHY_BGA</t>
  </si>
  <si>
    <t>Soil_Moisture</t>
  </si>
  <si>
    <t>WQ_NIT_N2O</t>
  </si>
  <si>
    <t>\muM</t>
  </si>
  <si>
    <t>WQ_DIAG_NIT_N2O_SAT</t>
  </si>
  <si>
    <t>CH4_uATM</t>
  </si>
  <si>
    <t>\muATM</t>
  </si>
  <si>
    <t>WQ_CAR_CH4</t>
  </si>
  <si>
    <t>WQ_DIAG_CAR_PCO2</t>
  </si>
  <si>
    <t>ATM</t>
  </si>
  <si>
    <t>PCO2_uM</t>
  </si>
  <si>
    <t>WQ_DIAG_TOT_LIGHT</t>
  </si>
  <si>
    <t>H_mtoc</t>
  </si>
  <si>
    <t>WQ_DIAG_PHY_TCHL</t>
  </si>
  <si>
    <t>Fluorescent_DOM</t>
  </si>
  <si>
    <t>COND_nLF</t>
  </si>
  <si>
    <t>pH_mV</t>
  </si>
  <si>
    <t>SigmaT_Density</t>
  </si>
  <si>
    <t>CHL_Fluorescence</t>
  </si>
  <si>
    <t>H_mBGL</t>
  </si>
  <si>
    <t>WQ_NIT_N2O_PPM</t>
  </si>
  <si>
    <t>CH4_ppm</t>
  </si>
  <si>
    <t>WQ_DIAG_CH4_SAT</t>
  </si>
  <si>
    <t>Bl_idx</t>
  </si>
  <si>
    <t>WQ_DIAG_CO2_SAT</t>
  </si>
  <si>
    <t>WQ_DIAG_PHY_TCHLA_med</t>
  </si>
  <si>
    <t>WQ_DIAG_PHY_TCHLA_max</t>
  </si>
  <si>
    <t>WQ_DIAG_PHY_TCHLA_min</t>
  </si>
  <si>
    <t>WQ_DIAG_PHY_TCHLA_std</t>
  </si>
  <si>
    <t>Bl_idx_med</t>
  </si>
  <si>
    <t>Bl_idx_max</t>
  </si>
  <si>
    <t>Bl_idx_min</t>
  </si>
  <si>
    <t>Bl_idx_std</t>
  </si>
  <si>
    <t>BBP</t>
  </si>
  <si>
    <t>GREEN</t>
  </si>
  <si>
    <t>HAPTO</t>
  </si>
  <si>
    <t>MICRO</t>
  </si>
  <si>
    <t>NANO</t>
  </si>
  <si>
    <t>PICO</t>
  </si>
  <si>
    <t>PROCHLO</t>
  </si>
  <si>
    <t>PROKAR</t>
  </si>
  <si>
    <t>PP</t>
  </si>
  <si>
    <t>RRS412</t>
  </si>
  <si>
    <t>RRS443</t>
  </si>
  <si>
    <t>RRS490</t>
  </si>
  <si>
    <t>RRS555</t>
  </si>
  <si>
    <t>RRS670</t>
  </si>
  <si>
    <t>nppv</t>
  </si>
  <si>
    <t>spco2</t>
  </si>
  <si>
    <t>phyc</t>
  </si>
  <si>
    <t>npp</t>
  </si>
  <si>
    <t>KD490</t>
  </si>
  <si>
    <t>SPM</t>
  </si>
  <si>
    <t>var02741</t>
  </si>
  <si>
    <t>Significant Swell Wave Height</t>
  </si>
  <si>
    <t>WVHT_swell</t>
  </si>
  <si>
    <t>var02742</t>
  </si>
  <si>
    <t>Significant Sea Wave Height</t>
  </si>
  <si>
    <t>WVHT_sea</t>
  </si>
  <si>
    <t>var02743</t>
  </si>
  <si>
    <t>Mean Swell Wave Period</t>
  </si>
  <si>
    <t>WAVE_PERIOD_swell</t>
  </si>
  <si>
    <t>var02744</t>
  </si>
  <si>
    <t>Mean Sea Wave Period</t>
  </si>
  <si>
    <t>WAVE_PERIOD_sea</t>
  </si>
  <si>
    <t>var02745</t>
  </si>
  <si>
    <t>Peak Directional Wave Spread</t>
  </si>
  <si>
    <t>var02746</t>
  </si>
  <si>
    <t>Mean Swell Wave Direction</t>
  </si>
  <si>
    <t>WAVE_DIRECTION_swell</t>
  </si>
  <si>
    <t>var02747</t>
  </si>
  <si>
    <t>Mean Sea Wave Direction</t>
  </si>
  <si>
    <t>WAVE_DIRECTION_sea</t>
  </si>
  <si>
    <t>var02748</t>
  </si>
  <si>
    <t>Mean Directional Wave Spread</t>
  </si>
  <si>
    <t>WAVE_SPREAD</t>
  </si>
  <si>
    <t>var02749</t>
  </si>
  <si>
    <t>Mean Directional Swell Wave Spread</t>
  </si>
  <si>
    <t>WAVE_SPREAD_swell</t>
  </si>
  <si>
    <t>var02750</t>
  </si>
  <si>
    <t>Mean Directional Sea Wave Spread</t>
  </si>
  <si>
    <t>WAVE_SPREAD_sea</t>
  </si>
  <si>
    <t>var02751</t>
  </si>
  <si>
    <t>Sea Bottom Temperature</t>
  </si>
  <si>
    <t>BOTTOM_TEMP</t>
  </si>
  <si>
    <t>PAR_sf_max</t>
  </si>
  <si>
    <t>PAR_sf_min</t>
  </si>
  <si>
    <t>PAR_sf_std</t>
  </si>
  <si>
    <t>TPAR_sf</t>
  </si>
  <si>
    <t>TSOLAR_sf</t>
  </si>
  <si>
    <t>g DW/m2</t>
  </si>
  <si>
    <t>PIC</t>
  </si>
  <si>
    <t>WQ_DIAG_ZOO_TZOO</t>
  </si>
  <si>
    <t>par</t>
  </si>
  <si>
    <t>pic</t>
  </si>
  <si>
    <t>poc</t>
  </si>
  <si>
    <t>so</t>
  </si>
  <si>
    <t>o2</t>
  </si>
  <si>
    <t>dissic</t>
  </si>
  <si>
    <t>talk</t>
  </si>
  <si>
    <t>fe</t>
  </si>
  <si>
    <t>po4</t>
  </si>
  <si>
    <t>no3</t>
  </si>
  <si>
    <t>si</t>
  </si>
  <si>
    <t>kd</t>
  </si>
  <si>
    <t>chl</t>
  </si>
  <si>
    <t>zooc</t>
  </si>
  <si>
    <t>CDM</t>
  </si>
  <si>
    <t>CHL</t>
  </si>
  <si>
    <t>DIATO</t>
  </si>
  <si>
    <t>DINO</t>
  </si>
  <si>
    <t>ZSD</t>
  </si>
  <si>
    <t>temp</t>
  </si>
  <si>
    <t>salt</t>
  </si>
  <si>
    <t>WWMSP5 ROMS</t>
  </si>
  <si>
    <t>PHOSPHATE</t>
  </si>
  <si>
    <t>CHLOROPHYLL a</t>
  </si>
  <si>
    <t>Temp</t>
  </si>
  <si>
    <t>AC</t>
  </si>
  <si>
    <t>AC6m</t>
  </si>
  <si>
    <t>TIN</t>
  </si>
  <si>
    <t>TDN</t>
  </si>
  <si>
    <t>TPN</t>
  </si>
  <si>
    <t>TIP</t>
  </si>
  <si>
    <t>TDP</t>
  </si>
  <si>
    <t>chl a</t>
  </si>
  <si>
    <t>var02769</t>
  </si>
  <si>
    <t>var02770</t>
  </si>
  <si>
    <t>var02771</t>
  </si>
  <si>
    <t>var02772</t>
  </si>
  <si>
    <t>var02773</t>
  </si>
  <si>
    <t>var02774</t>
  </si>
  <si>
    <t>var02752</t>
  </si>
  <si>
    <t>Boron (sol)</t>
  </si>
  <si>
    <t>var02753</t>
  </si>
  <si>
    <t>Beryllium (sol)</t>
  </si>
  <si>
    <t>var02754</t>
  </si>
  <si>
    <t>Bismuth (sol)</t>
  </si>
  <si>
    <t>var02755</t>
  </si>
  <si>
    <t>Bismuth (tot)</t>
  </si>
  <si>
    <t>var02756</t>
  </si>
  <si>
    <t>Cesium (sol)</t>
  </si>
  <si>
    <t>var02757</t>
  </si>
  <si>
    <t>Cesium (tot)</t>
  </si>
  <si>
    <t>var02758</t>
  </si>
  <si>
    <t>Lithium (sol)</t>
  </si>
  <si>
    <t>var02759</t>
  </si>
  <si>
    <t>Lithium (tot)</t>
  </si>
  <si>
    <t>var02760</t>
  </si>
  <si>
    <t>Sulphur (sol)</t>
  </si>
  <si>
    <t>var02761</t>
  </si>
  <si>
    <t>Sulphur (tot)</t>
  </si>
  <si>
    <t>var02762</t>
  </si>
  <si>
    <t>Tin (sol)</t>
  </si>
  <si>
    <t>var02763</t>
  </si>
  <si>
    <t>Titanium (sol)</t>
  </si>
  <si>
    <t>var02764</t>
  </si>
  <si>
    <t>Titanium (tot)</t>
  </si>
  <si>
    <t>var02765</t>
  </si>
  <si>
    <t>Thallium (sol)</t>
  </si>
  <si>
    <t>var02766</t>
  </si>
  <si>
    <t>Thallium (tot)</t>
  </si>
  <si>
    <t>var02767</t>
  </si>
  <si>
    <t>Wolfram (sol)</t>
  </si>
  <si>
    <t>var02768</t>
  </si>
  <si>
    <t>Zirconium (sol)</t>
  </si>
  <si>
    <t>Light Attenuation Coefficient (6m)</t>
  </si>
  <si>
    <t>Total Inorganic Nitrogen</t>
  </si>
  <si>
    <t>Total Dissolved Nitrogen</t>
  </si>
  <si>
    <t>Total Particulate Nitrogen</t>
  </si>
  <si>
    <t>Total Dissolved Phosphorus</t>
  </si>
  <si>
    <t>Total Particulate Phosphorus</t>
  </si>
  <si>
    <t>Temperature (0C)</t>
  </si>
  <si>
    <t>Salinity (psu)</t>
  </si>
  <si>
    <t>Pressure (m)</t>
  </si>
  <si>
    <t>Longshore-Current (m/s)</t>
  </si>
  <si>
    <t>Cross-Shore Current (m/s)</t>
  </si>
  <si>
    <t>Current Speed (m/s)</t>
  </si>
  <si>
    <t>TEMPERATURE (C)</t>
  </si>
  <si>
    <t>SALINITY (pss)</t>
  </si>
  <si>
    <t>DENSITY (kgm-3)</t>
  </si>
  <si>
    <t>CONDUCTIVITY (sm)</t>
  </si>
  <si>
    <t>VELOCITY (ms-1)</t>
  </si>
  <si>
    <t>Hsig_swell (m)</t>
  </si>
  <si>
    <t>Hsig_sea (m)</t>
  </si>
  <si>
    <t>Tm_swell (s)</t>
  </si>
  <si>
    <t>Tm_sea (s)</t>
  </si>
  <si>
    <t>Dm_swell (deg)</t>
  </si>
  <si>
    <t>Dm_sea (deg)</t>
  </si>
  <si>
    <t>DmSpr_swell (deg)</t>
  </si>
  <si>
    <t>DmSpr_sea (deg)</t>
  </si>
  <si>
    <t>IMOSBGC</t>
  </si>
  <si>
    <t>Import code</t>
  </si>
  <si>
    <t>WWMSP3SEDPSD</t>
  </si>
  <si>
    <t>WWMSP3.1-Sediment-Deposition</t>
  </si>
  <si>
    <t>THEME3CTD</t>
  </si>
  <si>
    <t>DWERMooring</t>
  </si>
  <si>
    <t>theme2light</t>
  </si>
  <si>
    <t>MARVL Classification</t>
  </si>
  <si>
    <t>PAR_sf</t>
  </si>
  <si>
    <t>WQ_DIAG_TOT_PAR</t>
  </si>
  <si>
    <t>WQ_DIAG_TOT_EXTC</t>
  </si>
  <si>
    <t>WQ_DIAG_OAS_SECCHI</t>
  </si>
  <si>
    <t>WQ_DIAG_OAS_IRR_BAND_10</t>
  </si>
  <si>
    <t>WQ_DIAG_OAS_IRR_BAND_12</t>
  </si>
  <si>
    <t>WQ_DIAG_OAS_IRR_BAND_11</t>
  </si>
  <si>
    <t>WQ_DIAG_OAS_IRR_BAND_13</t>
  </si>
  <si>
    <t>WQ_DIAG_OAS_IRR_BAND_14</t>
  </si>
  <si>
    <t>WQ_DIAG_OAS_IRR_BAND_15</t>
  </si>
  <si>
    <t>WQ_DIAG_OAS_IRR_BAND_16</t>
  </si>
  <si>
    <t>WQ_DIAG_OAS_IRR_BAND_17</t>
  </si>
  <si>
    <t>WQ_DIAG_OAS_IRR_BAND_18</t>
  </si>
  <si>
    <t>TPAR</t>
  </si>
  <si>
    <t>U_x</t>
  </si>
  <si>
    <t>W</t>
  </si>
  <si>
    <t>LW_RAD</t>
  </si>
  <si>
    <t>SH</t>
  </si>
  <si>
    <t>Amphora lineata</t>
  </si>
  <si>
    <t>Corethron criophilum</t>
  </si>
  <si>
    <t>Cryptophyte  3</t>
  </si>
  <si>
    <t>Cryptophyte 4 (cf. Leucocryptos)</t>
  </si>
  <si>
    <t>Dinophysis cf. acuminata</t>
  </si>
  <si>
    <t>Dinophysis sp.</t>
  </si>
  <si>
    <t>Diploneis cf. didyma</t>
  </si>
  <si>
    <t>Eucampia sp.</t>
  </si>
  <si>
    <t>Hantzschia cf. virgata</t>
  </si>
  <si>
    <t>Licmophora paradoxum</t>
  </si>
  <si>
    <t>Navicula spp.</t>
  </si>
  <si>
    <t>Phaeocystis (motile cell)</t>
  </si>
  <si>
    <t>Phaeocystis (non-motile colony)</t>
  </si>
  <si>
    <t>Pinnularia sp.</t>
  </si>
  <si>
    <t>Rhizosolenia sp.</t>
  </si>
  <si>
    <t>Surirella cf. fastuosa</t>
  </si>
  <si>
    <t>Synedra cf. ulna</t>
  </si>
  <si>
    <t>Synedra sp.</t>
  </si>
  <si>
    <t>Thalassionema cf. bacillare</t>
  </si>
  <si>
    <t>Unknown</t>
  </si>
  <si>
    <t>Unknown Dictyochophyte (cf. Meringosphaera)</t>
  </si>
  <si>
    <t>Unknown chrysophyte</t>
  </si>
  <si>
    <t>Unknown dinoflagellate (cyst)</t>
  </si>
  <si>
    <t>Unknown raphidophyte (cf. Oltmannsia)</t>
  </si>
  <si>
    <t>cf. Amphidinium sp.</t>
  </si>
  <si>
    <t>cf. Amphiprora</t>
  </si>
  <si>
    <t>cf. Bacteriastrum sp.</t>
  </si>
  <si>
    <t>cf. Chlamydomonas sp.</t>
  </si>
  <si>
    <t>cf. Chrysochromulina sp.</t>
  </si>
  <si>
    <t>cf. Corymbellus</t>
  </si>
  <si>
    <t>cf. Cymbella minuta</t>
  </si>
  <si>
    <t>cf. Entomoeneis tenuistriata</t>
  </si>
  <si>
    <t>cf. Fragilaria sp.</t>
  </si>
  <si>
    <t>cf. Guinardia striata</t>
  </si>
  <si>
    <t>cf. Gyrodinium sp.</t>
  </si>
  <si>
    <t>cf. Heterocapsa niei</t>
  </si>
  <si>
    <t>cf. Imatonia sp.</t>
  </si>
  <si>
    <t>cf. Leptocylindrus sp.</t>
  </si>
  <si>
    <t>cf. Licmophora sp.</t>
  </si>
  <si>
    <t>cf. Peridinium</t>
  </si>
  <si>
    <t>cf. Plagiogramma sp.</t>
  </si>
  <si>
    <t>cf. Pseudonitzschia heimii</t>
  </si>
  <si>
    <t>cf. Pyramimonas sp.</t>
  </si>
  <si>
    <t>cf. Pyrocystis sp.</t>
  </si>
  <si>
    <t>cf. Pyrophacus</t>
  </si>
  <si>
    <t>cf. Tetraselmis sp.</t>
  </si>
  <si>
    <t>cf. Thalassiothrix</t>
  </si>
  <si>
    <t>cf. Triceratium sp.</t>
  </si>
  <si>
    <t>Bacilariphyceae</t>
  </si>
  <si>
    <t>Bacillariphyceae</t>
  </si>
  <si>
    <t>Dictyochphyceae</t>
  </si>
  <si>
    <t>Dinophycaea</t>
  </si>
  <si>
    <t>Chaetoceros sp. 19</t>
  </si>
  <si>
    <t>Chaetoceros sp. 60</t>
  </si>
  <si>
    <t>Chaetoceros sp. 75</t>
  </si>
  <si>
    <t>Chaetoceros sp. 81</t>
  </si>
  <si>
    <t>Chaetoceros sp. 88</t>
  </si>
  <si>
    <t>Chaetoceros sp.94</t>
  </si>
  <si>
    <t>Climacodium sp. 4</t>
  </si>
  <si>
    <t>Corethron sp. 1</t>
  </si>
  <si>
    <t>Coscinodiscus sp. 4</t>
  </si>
  <si>
    <t>Dinoflagellate 38</t>
  </si>
  <si>
    <t>Flagellate 35</t>
  </si>
  <si>
    <t>Mesoporus perferatus</t>
  </si>
  <si>
    <t>Mesoporus preferatus</t>
  </si>
  <si>
    <t>Navicula transitrans v. derasa f. delicartula</t>
  </si>
  <si>
    <t>Protoperidium steinii</t>
  </si>
  <si>
    <t>Skeletonema cosatatum</t>
  </si>
  <si>
    <t>Bacteriastrum cf. delicatulum</t>
  </si>
  <si>
    <t>Chaetoceros cf. decipiens</t>
  </si>
  <si>
    <t>Cymbella sp.</t>
  </si>
  <si>
    <t>Dactyliosolen cf. antarcticus</t>
  </si>
  <si>
    <t>Hemialus sp.</t>
  </si>
  <si>
    <t>Nitzschia sp.</t>
  </si>
  <si>
    <t>Surirella sp.</t>
  </si>
  <si>
    <t>Unknown prymnesiophyte</t>
  </si>
  <si>
    <t>cf. Chrysochromulina</t>
  </si>
  <si>
    <t>cf. Corymbellus sp.</t>
  </si>
  <si>
    <t>cf. Dactyliosolen sp.</t>
  </si>
  <si>
    <t>cf. Epithemia</t>
  </si>
  <si>
    <t>cf. Gyrosigma fasciola</t>
  </si>
  <si>
    <t>cf. Imatonia</t>
  </si>
  <si>
    <t>cf. Pseudonitzschia fraundulenta</t>
  </si>
  <si>
    <t>cf. Pseudonitzschia hemii</t>
  </si>
  <si>
    <t>cf. Pyrocystis</t>
  </si>
  <si>
    <t>Cymbella cf. naviculiformis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</si>
</sst>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0"/>
    <numFmt numFmtId="166" formatCode="#,##0.0000"/>
  </numFmts>
  <fonts count="5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2" tint="-9.9978637043366805E-2"/>
      <name val="Calibri"/>
      <family val="2"/>
    </font>
    <font>
      <b/>
      <sz val="10"/>
      <color rgb="FF000000"/>
      <name val="Verdana Bold"/>
    </font>
    <font>
      <b/>
      <sz val="11"/>
      <color theme="1"/>
      <name val="Verdana Bold"/>
    </font>
    <font>
      <sz val="11"/>
      <color rgb="FF4472C4"/>
      <name val="Calibri"/>
      <family val="2"/>
      <scheme val="minor"/>
    </font>
    <font>
      <b/>
      <sz val="11"/>
      <color theme="1" tint="0.499984740745262"/>
      <name val="Verdana Bold"/>
    </font>
    <font>
      <sz val="10"/>
      <color theme="1" tint="0.499984740745262"/>
      <name val="Calibri"/>
      <family val="2"/>
    </font>
    <font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2"/>
      <name val="Aptos Narrow"/>
      <family val="2"/>
    </font>
    <font>
      <sz val="13"/>
      <color theme="1"/>
      <name val="Helvetica Neue"/>
      <family val="2"/>
    </font>
    <font>
      <sz val="12"/>
      <color theme="1"/>
      <name val="Helvetica"/>
      <family val="2"/>
    </font>
    <font>
      <sz val="11"/>
      <color theme="5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4">
    <xf numFmtId="0" fontId="0" fillId="0" borderId="0"/>
    <xf numFmtId="0" fontId="18" fillId="0" borderId="1"/>
    <xf numFmtId="0" fontId="27" fillId="0" borderId="0" applyNumberFormat="0" applyFill="0" applyBorder="0" applyAlignment="0" applyProtection="0"/>
    <xf numFmtId="0" fontId="30" fillId="0" borderId="1"/>
  </cellStyleXfs>
  <cellXfs count="203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0" fillId="12" borderId="0" xfId="0" applyFill="1"/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0" fillId="13" borderId="0" xfId="0" applyFill="1" applyAlignment="1">
      <alignment horizontal="left"/>
    </xf>
    <xf numFmtId="0" fontId="19" fillId="13" borderId="1" xfId="1" applyFont="1" applyFill="1"/>
    <xf numFmtId="0" fontId="0" fillId="13" borderId="0" xfId="0" applyFill="1"/>
    <xf numFmtId="0" fontId="0" fillId="14" borderId="0" xfId="0" applyFill="1"/>
    <xf numFmtId="0" fontId="20" fillId="0" borderId="0" xfId="0" quotePrefix="1" applyFont="1" applyAlignment="1">
      <alignment vertical="center"/>
    </xf>
    <xf numFmtId="0" fontId="0" fillId="0" borderId="0" xfId="0" quotePrefix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3" fontId="0" fillId="12" borderId="0" xfId="0" applyNumberFormat="1" applyFill="1"/>
    <xf numFmtId="0" fontId="23" fillId="0" borderId="0" xfId="0" applyFont="1" applyAlignment="1">
      <alignment horizontal="left" vertical="center" indent="2"/>
    </xf>
    <xf numFmtId="0" fontId="23" fillId="0" borderId="0" xfId="0" applyFont="1" applyAlignment="1">
      <alignment horizontal="left" vertic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15" borderId="0" xfId="0" applyFill="1"/>
    <xf numFmtId="0" fontId="25" fillId="0" borderId="0" xfId="0" applyFont="1" applyAlignment="1">
      <alignment vertical="center"/>
    </xf>
    <xf numFmtId="0" fontId="26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6" fillId="0" borderId="0" xfId="0" applyFont="1"/>
    <xf numFmtId="0" fontId="27" fillId="0" borderId="0" xfId="2"/>
    <xf numFmtId="2" fontId="0" fillId="0" borderId="0" xfId="0" applyNumberFormat="1"/>
    <xf numFmtId="0" fontId="28" fillId="17" borderId="8" xfId="0" applyFont="1" applyFill="1" applyBorder="1"/>
    <xf numFmtId="0" fontId="28" fillId="17" borderId="9" xfId="0" applyFont="1" applyFill="1" applyBorder="1" applyAlignment="1">
      <alignment horizontal="left"/>
    </xf>
    <xf numFmtId="0" fontId="29" fillId="0" borderId="9" xfId="0" applyFont="1" applyBorder="1" applyAlignment="1">
      <alignment horizontal="left"/>
    </xf>
    <xf numFmtId="0" fontId="29" fillId="0" borderId="10" xfId="0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0" fontId="28" fillId="0" borderId="8" xfId="0" applyFont="1" applyBorder="1"/>
    <xf numFmtId="0" fontId="28" fillId="0" borderId="11" xfId="0" applyFont="1" applyBorder="1"/>
    <xf numFmtId="0" fontId="28" fillId="0" borderId="9" xfId="0" applyFont="1" applyBorder="1" applyAlignment="1">
      <alignment horizontal="left"/>
    </xf>
    <xf numFmtId="0" fontId="31" fillId="18" borderId="1" xfId="3" applyFont="1" applyFill="1"/>
    <xf numFmtId="0" fontId="31" fillId="18" borderId="0" xfId="0" applyFont="1" applyFill="1" applyAlignment="1">
      <alignment horizontal="left"/>
    </xf>
    <xf numFmtId="0" fontId="31" fillId="18" borderId="0" xfId="0" applyFont="1" applyFill="1"/>
    <xf numFmtId="3" fontId="31" fillId="18" borderId="0" xfId="0" applyNumberFormat="1" applyFont="1" applyFill="1"/>
    <xf numFmtId="0" fontId="31" fillId="18" borderId="12" xfId="0" applyFont="1" applyFill="1" applyBorder="1"/>
    <xf numFmtId="0" fontId="31" fillId="19" borderId="1" xfId="3" applyFont="1" applyFill="1"/>
    <xf numFmtId="0" fontId="31" fillId="19" borderId="0" xfId="0" applyFont="1" applyFill="1" applyAlignment="1">
      <alignment horizontal="left"/>
    </xf>
    <xf numFmtId="0" fontId="31" fillId="19" borderId="0" xfId="0" applyFont="1" applyFill="1"/>
    <xf numFmtId="3" fontId="31" fillId="19" borderId="0" xfId="0" applyNumberFormat="1" applyFont="1" applyFill="1"/>
    <xf numFmtId="0" fontId="31" fillId="19" borderId="12" xfId="0" applyFont="1" applyFill="1" applyBorder="1"/>
    <xf numFmtId="0" fontId="17" fillId="20" borderId="12" xfId="0" applyFont="1" applyFill="1" applyBorder="1"/>
    <xf numFmtId="0" fontId="32" fillId="18" borderId="1" xfId="3" applyFont="1" applyFill="1"/>
    <xf numFmtId="0" fontId="33" fillId="18" borderId="1" xfId="3" applyFont="1" applyFill="1"/>
    <xf numFmtId="0" fontId="33" fillId="18" borderId="0" xfId="0" applyFont="1" applyFill="1" applyAlignment="1">
      <alignment horizontal="left"/>
    </xf>
    <xf numFmtId="0" fontId="33" fillId="18" borderId="0" xfId="0" applyFont="1" applyFill="1"/>
    <xf numFmtId="3" fontId="33" fillId="18" borderId="0" xfId="0" applyNumberFormat="1" applyFont="1" applyFill="1"/>
    <xf numFmtId="0" fontId="33" fillId="18" borderId="12" xfId="0" applyFont="1" applyFill="1" applyBorder="1"/>
    <xf numFmtId="0" fontId="2" fillId="19" borderId="1" xfId="3" applyFont="1" applyFill="1"/>
    <xf numFmtId="0" fontId="2" fillId="18" borderId="1" xfId="3" applyFont="1" applyFill="1"/>
    <xf numFmtId="0" fontId="17" fillId="21" borderId="12" xfId="0" applyFont="1" applyFill="1" applyBorder="1"/>
    <xf numFmtId="0" fontId="2" fillId="18" borderId="1" xfId="0" applyFont="1" applyFill="1" applyBorder="1" applyAlignment="1">
      <alignment horizontal="left"/>
    </xf>
    <xf numFmtId="0" fontId="31" fillId="18" borderId="1" xfId="0" applyFont="1" applyFill="1" applyBorder="1" applyAlignment="1">
      <alignment horizontal="left"/>
    </xf>
    <xf numFmtId="0" fontId="31" fillId="18" borderId="1" xfId="0" applyFont="1" applyFill="1" applyBorder="1"/>
    <xf numFmtId="3" fontId="2" fillId="18" borderId="1" xfId="0" applyNumberFormat="1" applyFont="1" applyFill="1" applyBorder="1" applyAlignment="1">
      <alignment horizontal="right"/>
    </xf>
    <xf numFmtId="0" fontId="32" fillId="18" borderId="1" xfId="0" applyFont="1" applyFill="1" applyBorder="1" applyAlignment="1">
      <alignment horizontal="left"/>
    </xf>
    <xf numFmtId="0" fontId="32" fillId="18" borderId="0" xfId="0" applyFont="1" applyFill="1" applyAlignment="1">
      <alignment horizontal="left"/>
    </xf>
    <xf numFmtId="0" fontId="32" fillId="18" borderId="0" xfId="0" applyFont="1" applyFill="1"/>
    <xf numFmtId="3" fontId="32" fillId="18" borderId="0" xfId="0" applyNumberFormat="1" applyFont="1" applyFill="1"/>
    <xf numFmtId="0" fontId="32" fillId="18" borderId="12" xfId="0" applyFont="1" applyFill="1" applyBorder="1"/>
    <xf numFmtId="0" fontId="2" fillId="18" borderId="1" xfId="0" applyFont="1" applyFill="1" applyBorder="1"/>
    <xf numFmtId="0" fontId="2" fillId="18" borderId="0" xfId="0" applyFont="1" applyFill="1" applyAlignment="1">
      <alignment horizontal="left"/>
    </xf>
    <xf numFmtId="0" fontId="2" fillId="18" borderId="0" xfId="0" applyFont="1" applyFill="1"/>
    <xf numFmtId="0" fontId="14" fillId="0" borderId="1" xfId="0" applyFont="1" applyBorder="1" applyAlignment="1">
      <alignment horizontal="left"/>
    </xf>
    <xf numFmtId="0" fontId="34" fillId="22" borderId="1" xfId="0" applyFont="1" applyFill="1" applyBorder="1" applyAlignment="1">
      <alignment horizontal="left"/>
    </xf>
    <xf numFmtId="3" fontId="34" fillId="22" borderId="1" xfId="0" applyNumberFormat="1" applyFont="1" applyFill="1" applyBorder="1" applyAlignment="1">
      <alignment horizontal="left"/>
    </xf>
    <xf numFmtId="0" fontId="35" fillId="22" borderId="0" xfId="0" applyFont="1" applyFill="1"/>
    <xf numFmtId="0" fontId="34" fillId="22" borderId="1" xfId="0" applyFont="1" applyFill="1" applyBorder="1" applyAlignment="1">
      <alignment horizontal="left" vertical="center"/>
    </xf>
    <xf numFmtId="3" fontId="34" fillId="22" borderId="1" xfId="0" applyNumberFormat="1" applyFont="1" applyFill="1" applyBorder="1" applyAlignment="1">
      <alignment horizontal="left" vertical="center"/>
    </xf>
    <xf numFmtId="0" fontId="35" fillId="22" borderId="0" xfId="0" applyFont="1" applyFill="1" applyAlignment="1">
      <alignment horizontal="left" vertical="center"/>
    </xf>
    <xf numFmtId="4" fontId="14" fillId="0" borderId="1" xfId="0" applyNumberFormat="1" applyFont="1" applyBorder="1" applyAlignment="1">
      <alignment horizontal="left"/>
    </xf>
    <xf numFmtId="3" fontId="14" fillId="0" borderId="1" xfId="0" applyNumberFormat="1" applyFont="1" applyBorder="1" applyAlignment="1">
      <alignment horizontal="left"/>
    </xf>
    <xf numFmtId="0" fontId="0" fillId="23" borderId="0" xfId="0" applyFill="1"/>
    <xf numFmtId="4" fontId="0" fillId="23" borderId="0" xfId="0" applyNumberFormat="1" applyFill="1" applyAlignment="1">
      <alignment horizontal="left"/>
    </xf>
    <xf numFmtId="0" fontId="0" fillId="23" borderId="0" xfId="0" applyFill="1" applyAlignment="1">
      <alignment horizontal="left"/>
    </xf>
    <xf numFmtId="3" fontId="14" fillId="0" borderId="1" xfId="0" applyNumberFormat="1" applyFont="1" applyBorder="1" applyAlignment="1">
      <alignment horizontal="right"/>
    </xf>
    <xf numFmtId="4" fontId="14" fillId="0" borderId="1" xfId="0" applyNumberFormat="1" applyFont="1" applyBorder="1" applyAlignment="1">
      <alignment horizontal="right"/>
    </xf>
    <xf numFmtId="0" fontId="36" fillId="0" borderId="1" xfId="0" applyFont="1" applyBorder="1" applyAlignment="1">
      <alignment horizontal="left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4" fontId="0" fillId="0" borderId="1" xfId="0" applyNumberFormat="1" applyBorder="1" applyAlignment="1">
      <alignment horizontal="right"/>
    </xf>
    <xf numFmtId="0" fontId="37" fillId="22" borderId="0" xfId="0" applyFont="1" applyFill="1" applyAlignment="1">
      <alignment horizontal="left" vertical="center"/>
    </xf>
    <xf numFmtId="0" fontId="38" fillId="0" borderId="1" xfId="0" applyFont="1" applyBorder="1" applyAlignment="1">
      <alignment horizontal="left"/>
    </xf>
    <xf numFmtId="0" fontId="38" fillId="10" borderId="2" xfId="0" applyFont="1" applyFill="1" applyBorder="1" applyAlignment="1">
      <alignment horizontal="center"/>
    </xf>
    <xf numFmtId="0" fontId="38" fillId="11" borderId="2" xfId="0" applyFont="1" applyFill="1" applyBorder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0" fillId="0" borderId="1" xfId="0" applyBorder="1"/>
    <xf numFmtId="0" fontId="14" fillId="0" borderId="0" xfId="0" applyFont="1" applyAlignment="1">
      <alignment horizontal="left"/>
    </xf>
    <xf numFmtId="3" fontId="14" fillId="0" borderId="0" xfId="0" applyNumberFormat="1" applyFont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left"/>
    </xf>
    <xf numFmtId="0" fontId="40" fillId="0" borderId="1" xfId="0" applyFont="1" applyBorder="1" applyAlignment="1">
      <alignment horizontal="left"/>
    </xf>
    <xf numFmtId="0" fontId="36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0" fillId="0" borderId="0" xfId="0" applyFont="1"/>
    <xf numFmtId="3" fontId="0" fillId="0" borderId="1" xfId="0" applyNumberFormat="1" applyBorder="1" applyAlignment="1">
      <alignment horizontal="left"/>
    </xf>
    <xf numFmtId="4" fontId="14" fillId="5" borderId="2" xfId="0" applyNumberFormat="1" applyFont="1" applyFill="1" applyBorder="1" applyAlignment="1">
      <alignment horizontal="right"/>
    </xf>
    <xf numFmtId="4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left"/>
    </xf>
    <xf numFmtId="0" fontId="14" fillId="5" borderId="2" xfId="0" applyFont="1" applyFill="1" applyBorder="1" applyAlignment="1">
      <alignment horizontal="left"/>
    </xf>
    <xf numFmtId="0" fontId="43" fillId="24" borderId="1" xfId="0" applyFont="1" applyFill="1" applyBorder="1" applyAlignment="1">
      <alignment horizontal="left"/>
    </xf>
    <xf numFmtId="3" fontId="43" fillId="24" borderId="1" xfId="0" applyNumberFormat="1" applyFont="1" applyFill="1" applyBorder="1" applyAlignment="1">
      <alignment horizontal="left"/>
    </xf>
    <xf numFmtId="0" fontId="44" fillId="0" borderId="0" xfId="0" applyFont="1" applyAlignment="1">
      <alignment vertical="center"/>
    </xf>
    <xf numFmtId="0" fontId="4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45" fillId="0" borderId="1" xfId="3" applyFont="1" applyAlignment="1">
      <alignment vertical="center"/>
    </xf>
    <xf numFmtId="0" fontId="31" fillId="0" borderId="1" xfId="3" applyFont="1" applyAlignment="1">
      <alignment vertical="center"/>
    </xf>
    <xf numFmtId="0" fontId="47" fillId="0" borderId="1" xfId="0" applyFont="1" applyBorder="1" applyAlignment="1">
      <alignment vertical="center"/>
    </xf>
    <xf numFmtId="0" fontId="45" fillId="0" borderId="0" xfId="0" applyFont="1" applyAlignment="1">
      <alignment vertical="center"/>
    </xf>
    <xf numFmtId="3" fontId="44" fillId="0" borderId="1" xfId="0" applyNumberFormat="1" applyFont="1" applyBorder="1" applyAlignment="1">
      <alignment vertical="center"/>
    </xf>
    <xf numFmtId="3" fontId="44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3" fontId="44" fillId="0" borderId="2" xfId="0" applyNumberFormat="1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1" xfId="0" applyFont="1" applyBorder="1" applyAlignment="1">
      <alignment vertical="center"/>
    </xf>
    <xf numFmtId="3" fontId="46" fillId="0" borderId="0" xfId="0" applyNumberFormat="1" applyFont="1" applyAlignment="1">
      <alignment vertical="center"/>
    </xf>
    <xf numFmtId="4" fontId="46" fillId="0" borderId="0" xfId="0" applyNumberFormat="1" applyFont="1" applyAlignment="1">
      <alignment vertical="center"/>
    </xf>
    <xf numFmtId="3" fontId="46" fillId="0" borderId="1" xfId="0" applyNumberFormat="1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2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17" fillId="0" borderId="1" xfId="0" applyFont="1" applyBorder="1" applyAlignment="1">
      <alignment vertical="center"/>
    </xf>
    <xf numFmtId="0" fontId="32" fillId="0" borderId="1" xfId="0" applyFont="1" applyBorder="1" applyAlignment="1">
      <alignment horizontal="left"/>
    </xf>
    <xf numFmtId="3" fontId="32" fillId="0" borderId="1" xfId="0" applyNumberFormat="1" applyFont="1" applyBorder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/>
    </xf>
    <xf numFmtId="0" fontId="48" fillId="0" borderId="0" xfId="0" applyFont="1"/>
    <xf numFmtId="0" fontId="49" fillId="0" borderId="0" xfId="0" applyFont="1"/>
    <xf numFmtId="0" fontId="2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1" fillId="0" borderId="0" xfId="3" applyFont="1" applyBorder="1" applyAlignment="1">
      <alignment vertical="center"/>
    </xf>
    <xf numFmtId="0" fontId="14" fillId="0" borderId="0" xfId="0" applyFont="1" applyAlignment="1">
      <alignment vertical="center"/>
    </xf>
    <xf numFmtId="3" fontId="14" fillId="0" borderId="0" xfId="0" applyNumberFormat="1" applyFont="1" applyAlignment="1">
      <alignment horizontal="left"/>
    </xf>
    <xf numFmtId="0" fontId="45" fillId="0" borderId="0" xfId="3" applyFont="1" applyBorder="1" applyAlignment="1">
      <alignment vertical="center"/>
    </xf>
    <xf numFmtId="0" fontId="47" fillId="0" borderId="0" xfId="0" applyFont="1" applyAlignment="1">
      <alignment vertical="center"/>
    </xf>
    <xf numFmtId="0" fontId="14" fillId="4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166" fontId="44" fillId="0" borderId="0" xfId="0" applyNumberFormat="1" applyFont="1" applyAlignment="1">
      <alignment vertical="center"/>
    </xf>
    <xf numFmtId="0" fontId="50" fillId="0" borderId="1" xfId="0" applyFont="1" applyBorder="1" applyAlignment="1">
      <alignment horizontal="left"/>
    </xf>
    <xf numFmtId="4" fontId="50" fillId="0" borderId="0" xfId="0" applyNumberFormat="1" applyFont="1" applyAlignment="1">
      <alignment horizontal="right"/>
    </xf>
    <xf numFmtId="0" fontId="14" fillId="0" borderId="2" xfId="0" applyFont="1" applyBorder="1" applyAlignment="1">
      <alignment horizontal="left"/>
    </xf>
    <xf numFmtId="165" fontId="44" fillId="0" borderId="0" xfId="0" applyNumberFormat="1" applyFont="1" applyAlignment="1">
      <alignment vertical="center"/>
    </xf>
    <xf numFmtId="4" fontId="50" fillId="0" borderId="1" xfId="0" applyNumberFormat="1" applyFont="1" applyBorder="1" applyAlignment="1">
      <alignment horizontal="right"/>
    </xf>
    <xf numFmtId="164" fontId="44" fillId="0" borderId="0" xfId="0" applyNumberFormat="1" applyFont="1" applyAlignment="1">
      <alignment vertical="center"/>
    </xf>
    <xf numFmtId="0" fontId="17" fillId="0" borderId="1" xfId="0" applyFont="1" applyBorder="1" applyAlignment="1">
      <alignment horizontal="left" wrapText="1"/>
    </xf>
    <xf numFmtId="3" fontId="17" fillId="0" borderId="1" xfId="0" applyNumberFormat="1" applyFont="1" applyBorder="1" applyAlignment="1">
      <alignment horizontal="left"/>
    </xf>
    <xf numFmtId="49" fontId="0" fillId="0" borderId="0" xfId="0" applyNumberFormat="1" applyAlignment="1">
      <alignment horizontal="center"/>
    </xf>
  </cellXfs>
  <cellStyles count="4">
    <cellStyle name="Hyperlink" xfId="2" builtinId="8"/>
    <cellStyle name="Normal" xfId="0" builtinId="0"/>
    <cellStyle name="Normal 2" xfId="1" xr:uid="{59A5C029-1D82-48F1-A0DF-2AA18C01A0B3}"/>
    <cellStyle name="Normal 3" xfId="3" xr:uid="{EB53A2FB-A6B7-4AC4-9961-BD9CC4CE3C8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externalLink" Target="externalLinks/externalLink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wa-my.sharepoint.com/personal/00042030_uwa_edu_au/Documents/Microsoft%20Teams%20Chat%20Files/variable_key%201.xlsx" TargetMode="External"/><Relationship Id="rId1" Type="http://schemas.openxmlformats.org/officeDocument/2006/relationships/externalLinkPath" Target="https://uniwa-my.sharepoint.com/personal/00042030_uwa_edu_au/Documents/Microsoft%20Teams%20Chat%20Files/variable_key%2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wa-my.sharepoint.com/Users/yvette/Library/Mobile%20Documents/com~apple~CloudDocs/Work/added_variable_key.xlsx" TargetMode="External"/><Relationship Id="rId1" Type="http://schemas.openxmlformats.org/officeDocument/2006/relationships/externalLinkPath" Target="https://uniwa-my.sharepoint.com/Users/yvette/Library/Mobile%20Documents/com~apple~CloudDocs/Work/added_variable_k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ation"/>
      <sheetName val="MASTER KEY"/>
      <sheetName val="Model_TFV"/>
      <sheetName val="WCWA"/>
      <sheetName val="IMOSSRS"/>
      <sheetName val="BOM-BARRA"/>
      <sheetName val="AIMS"/>
      <sheetName val="WWMSP1.1-WRF"/>
      <sheetName val="NASA"/>
      <sheetName val="UKMO"/>
      <sheetName val="WWMSP3.1-Sediment-Deposition"/>
      <sheetName val="THEME2.2"/>
      <sheetName val="FPA-MQMP"/>
      <sheetName val="THEME5"/>
      <sheetName val="THEME5MET"/>
      <sheetName val="WWMSP5"/>
      <sheetName val="WWMSP3SGREST"/>
      <sheetName val="WWMSP5.1Waves"/>
      <sheetName val="WWMSP5Waves"/>
      <sheetName val="BMT-SWAN"/>
      <sheetName val="WWMSP3SEDPSD"/>
      <sheetName val="THEME3CTD"/>
      <sheetName val="WWMSP2"/>
      <sheetName val="THEME2LIGHT"/>
      <sheetName val="MAFRL"/>
      <sheetName val="IMOSBGC"/>
      <sheetName val="IMOSPROFILE"/>
      <sheetName val="DWER Phytoplankton"/>
      <sheetName val="DWERPhytoPlanktonGroups"/>
      <sheetName val="IMOS Phytonplakton"/>
      <sheetName val="IMOSPhytoGroups"/>
      <sheetName val="WCWA PhytoplanktonSpecies"/>
      <sheetName val="WCWA PhytoplanktonGroup"/>
      <sheetName val="WCWA Phyto Species2"/>
      <sheetName val="WCWA Phyto Group2"/>
      <sheetName val="SWANEST Groups"/>
      <sheetName val="SWANEST Species"/>
      <sheetName val="ALICE 1 Groups"/>
      <sheetName val="ALICE 1 Species"/>
      <sheetName val="ALICE 2 Species"/>
      <sheetName val="ALICE 2 Groups"/>
      <sheetName val="WCWA Phyto Groups3"/>
      <sheetName val="WCWA Phyto Species3"/>
      <sheetName val="WCWA Phyto Species4"/>
      <sheetName val="WCWA Phyto Species5"/>
      <sheetName val="WCWA Phyto Species6"/>
      <sheetName val="WCWA Phyto Species7"/>
      <sheetName val="WCWA Phyto Groups5"/>
      <sheetName val="WCWA Phyto Groups6"/>
      <sheetName val="WCWA Phyto Groups7"/>
      <sheetName val="WCWA Phyto Groups4"/>
      <sheetName val="WCWA Phyto Groups8"/>
      <sheetName val="WCWA Phyto Groups9"/>
      <sheetName val="WCWA Phyto Species8"/>
      <sheetName val="WCWA Phyto Species9"/>
      <sheetName val="WCWA Phyto Groups10"/>
      <sheetName val="WCWA Phyto Species10"/>
      <sheetName val="DWER"/>
      <sheetName val="DWERMOORING"/>
      <sheetName val="BOM"/>
      <sheetName val="DOT"/>
      <sheetName val="WWM"/>
      <sheetName val="JPPLAWAC"/>
      <sheetName val="UWA"/>
      <sheetName val="BMTBNA"/>
      <sheetName val="FPA_BMT"/>
      <sheetName val="WC_BMT"/>
      <sheetName val="SentientHubs"/>
    </sheetNames>
    <sheetDataSet>
      <sheetData sheetId="0"/>
      <sheetData sheetId="1">
        <row r="130">
          <cell r="E130" t="str">
            <v>\muS/cm</v>
          </cell>
        </row>
        <row r="149">
          <cell r="E149" t="str">
            <v>^{\circ}C</v>
          </cell>
        </row>
        <row r="152">
          <cell r="E152" t="str">
            <v>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 KEY"/>
      <sheetName val="Model_TFV"/>
      <sheetName val="tassie-lake"/>
      <sheetName val="exmouthgulf-mardie"/>
      <sheetName val="moretonbay"/>
      <sheetName val="peel-harvey estuary"/>
      <sheetName val="ROMS"/>
      <sheetName val="Virtual Sensor"/>
    </sheetNames>
    <sheetDataSet>
      <sheetData sheetId="0" refreshError="1">
        <row r="2">
          <cell r="A2" t="str">
            <v>var00600</v>
          </cell>
          <cell r="B2" t="str">
            <v>Chlorophyll-a (mg per filter)</v>
          </cell>
          <cell r="C2" t="str">
            <v>mg per filter</v>
          </cell>
        </row>
        <row r="3">
          <cell r="A3" t="str">
            <v>var00601</v>
          </cell>
          <cell r="B3" t="str">
            <v>Chlorophyll-a (Phaeophytin corrected)</v>
          </cell>
          <cell r="C3" t="str">
            <v>ug/l</v>
          </cell>
        </row>
        <row r="4">
          <cell r="A4" t="str">
            <v>var00602</v>
          </cell>
          <cell r="B4" t="str">
            <v>Ammonium (lab total - DONT USE)</v>
          </cell>
          <cell r="C4" t="str">
            <v>mg/l</v>
          </cell>
        </row>
        <row r="5">
          <cell r="A5" t="str">
            <v>var00603</v>
          </cell>
          <cell r="B5" t="str">
            <v>Nitrate (lab total - DONT USE)</v>
          </cell>
          <cell r="C5" t="str">
            <v>mg/l</v>
          </cell>
        </row>
        <row r="6">
          <cell r="A6" t="str">
            <v>var00604</v>
          </cell>
          <cell r="B6" t="str">
            <v>Wind Speed Estimate</v>
          </cell>
          <cell r="C6" t="str">
            <v>Beaufort</v>
          </cell>
        </row>
        <row r="7">
          <cell r="A7" t="str">
            <v>var00605</v>
          </cell>
          <cell r="B7" t="str">
            <v>Nitrite (lab total - DONT USE)</v>
          </cell>
          <cell r="C7" t="str">
            <v>mg/l</v>
          </cell>
        </row>
        <row r="8">
          <cell r="A8" t="str">
            <v>var00606</v>
          </cell>
          <cell r="B8" t="str">
            <v>Total Nitrogen Persulphate Oxid (DONT USE)</v>
          </cell>
          <cell r="C8" t="str">
            <v>mg/l</v>
          </cell>
        </row>
        <row r="9">
          <cell r="A9" t="str">
            <v>var00607</v>
          </cell>
          <cell r="B9" t="str">
            <v>(Cylindrospermopsis raciborskii)</v>
          </cell>
          <cell r="C9" t="str">
            <v>cells/mL</v>
          </cell>
        </row>
        <row r="10">
          <cell r="A10" t="str">
            <v>var00608</v>
          </cell>
          <cell r="B10" t="str">
            <v>Total Aluminium</v>
          </cell>
          <cell r="C10" t="str">
            <v>mg/l</v>
          </cell>
        </row>
        <row r="11">
          <cell r="A11" t="str">
            <v>var00609</v>
          </cell>
          <cell r="B11" t="str">
            <v>Bacillariophyta (Achnanthes sp.)</v>
          </cell>
          <cell r="C11" t="str">
            <v>cells/mL</v>
          </cell>
        </row>
        <row r="12">
          <cell r="A12" t="str">
            <v>var00610</v>
          </cell>
          <cell r="B12" t="str">
            <v>Bacillariophyta (Asterionella sp.)</v>
          </cell>
          <cell r="C12" t="str">
            <v>cells/mL</v>
          </cell>
        </row>
        <row r="13">
          <cell r="A13" t="str">
            <v>var00611</v>
          </cell>
          <cell r="B13" t="str">
            <v>Bacillariophyta (Aulacoseira sp.)</v>
          </cell>
          <cell r="C13" t="str">
            <v>cells/mL</v>
          </cell>
        </row>
        <row r="14">
          <cell r="A14" t="str">
            <v>var00612</v>
          </cell>
          <cell r="B14" t="str">
            <v>Bacillariophyta (Cyclotella sp.)</v>
          </cell>
          <cell r="C14" t="str">
            <v>cells/mL</v>
          </cell>
        </row>
        <row r="15">
          <cell r="A15" t="str">
            <v>var00613</v>
          </cell>
          <cell r="B15" t="str">
            <v>Bacillariophyta (Cymbella hauckii)</v>
          </cell>
          <cell r="C15" t="str">
            <v>cells/mL</v>
          </cell>
        </row>
        <row r="16">
          <cell r="A16" t="str">
            <v>var00614</v>
          </cell>
          <cell r="B16" t="str">
            <v>Bacillariophyta (Diatoma sp.)</v>
          </cell>
          <cell r="C16" t="str">
            <v>cells/mL</v>
          </cell>
        </row>
        <row r="17">
          <cell r="A17" t="str">
            <v>var00615</v>
          </cell>
          <cell r="B17" t="str">
            <v>Bacillariophyta (Fragilaria sp.)</v>
          </cell>
          <cell r="C17" t="str">
            <v>cells/mL</v>
          </cell>
        </row>
        <row r="18">
          <cell r="A18" t="str">
            <v>var00616</v>
          </cell>
          <cell r="B18" t="str">
            <v>Bacillariophyta (Gomphonema sp.)</v>
          </cell>
          <cell r="C18" t="str">
            <v>cells/mL</v>
          </cell>
        </row>
        <row r="19">
          <cell r="A19" t="str">
            <v>var00617</v>
          </cell>
          <cell r="B19" t="str">
            <v>Bacillariophyta (Navicula sp.)</v>
          </cell>
          <cell r="C19" t="str">
            <v>cells/mL</v>
          </cell>
        </row>
        <row r="20">
          <cell r="A20" t="str">
            <v>var00618</v>
          </cell>
          <cell r="B20" t="str">
            <v>Bacillariophyta (Nitzschia sp.)</v>
          </cell>
          <cell r="C20" t="str">
            <v>cells/mL</v>
          </cell>
        </row>
        <row r="21">
          <cell r="A21" t="str">
            <v>var00619</v>
          </cell>
          <cell r="B21" t="str">
            <v>Bacillariophyta (Synedra sp.)</v>
          </cell>
          <cell r="C21" t="str">
            <v>cells/mL</v>
          </cell>
        </row>
        <row r="22">
          <cell r="A22" t="str">
            <v>var00620</v>
          </cell>
          <cell r="B22" t="str">
            <v>Bacillariophyta (Ulnaria sp.)</v>
          </cell>
          <cell r="C22" t="str">
            <v>cells/mL</v>
          </cell>
        </row>
        <row r="23">
          <cell r="A23" t="str">
            <v>var00621</v>
          </cell>
          <cell r="B23" t="str">
            <v>Bacillariophyta (Urosolenia sp.)</v>
          </cell>
          <cell r="C23" t="str">
            <v>cells/mL</v>
          </cell>
        </row>
        <row r="24">
          <cell r="A24" t="str">
            <v>var00622</v>
          </cell>
          <cell r="B24" t="str">
            <v>Bacillariophyta Unid Diatom-Bacillariale</v>
          </cell>
          <cell r="C24" t="str">
            <v>cells/mL</v>
          </cell>
        </row>
        <row r="25">
          <cell r="A25" t="str">
            <v>var00623</v>
          </cell>
          <cell r="B25" t="str">
            <v>Bicarbonate Alkalinity as CaCO3</v>
          </cell>
          <cell r="C25" t="str">
            <v>mg/l</v>
          </cell>
        </row>
        <row r="26">
          <cell r="A26" t="str">
            <v>var00624</v>
          </cell>
          <cell r="B26" t="str">
            <v>Bromide</v>
          </cell>
          <cell r="C26" t="str">
            <v>mg/l</v>
          </cell>
        </row>
        <row r="27">
          <cell r="A27" t="str">
            <v>var00625</v>
          </cell>
          <cell r="B27" t="str">
            <v>Total Cadmium</v>
          </cell>
          <cell r="C27" t="str">
            <v>mg/l</v>
          </cell>
        </row>
        <row r="28">
          <cell r="A28" t="str">
            <v>var00626</v>
          </cell>
          <cell r="B28" t="str">
            <v>Charophyta (Cosmocladium sp.)</v>
          </cell>
          <cell r="C28" t="str">
            <v>cells/mL</v>
          </cell>
        </row>
        <row r="29">
          <cell r="A29" t="str">
            <v>var00627</v>
          </cell>
          <cell r="B29" t="str">
            <v>Charophyta (Elakatothrix sp.)</v>
          </cell>
          <cell r="C29" t="str">
            <v>cells/mL</v>
          </cell>
        </row>
        <row r="30">
          <cell r="A30" t="str">
            <v>var00628</v>
          </cell>
          <cell r="B30" t="str">
            <v>Charophyta (Euastrum sp.)</v>
          </cell>
          <cell r="C30" t="str">
            <v>cells/mL</v>
          </cell>
        </row>
        <row r="31">
          <cell r="A31" t="str">
            <v>var00629</v>
          </cell>
          <cell r="B31" t="str">
            <v>Charophyta (Eudorina sp.)</v>
          </cell>
          <cell r="C31" t="str">
            <v>cells/mL</v>
          </cell>
        </row>
        <row r="32">
          <cell r="A32" t="str">
            <v>var00630</v>
          </cell>
          <cell r="B32" t="str">
            <v>Charophyta (Mesotaenium sp.)</v>
          </cell>
          <cell r="C32" t="str">
            <v>cells/mL</v>
          </cell>
        </row>
        <row r="33">
          <cell r="A33" t="str">
            <v>var00631</v>
          </cell>
          <cell r="B33" t="str">
            <v>Charophyta (Onychonema sp.)</v>
          </cell>
          <cell r="C33" t="str">
            <v>cells/mL</v>
          </cell>
        </row>
        <row r="34">
          <cell r="A34" t="str">
            <v>var00632</v>
          </cell>
          <cell r="B34" t="str">
            <v>Charophyta (Spondylosium sp.)</v>
          </cell>
          <cell r="C34" t="str">
            <v>cells/mL</v>
          </cell>
        </row>
        <row r="35">
          <cell r="A35" t="str">
            <v>var00633</v>
          </cell>
          <cell r="B35" t="str">
            <v>Charophyta (Teilingia sp.)</v>
          </cell>
          <cell r="C35" t="str">
            <v>cells/mL</v>
          </cell>
        </row>
        <row r="36">
          <cell r="A36" t="str">
            <v>var00634</v>
          </cell>
          <cell r="B36" t="str">
            <v>Charophyta (Zygnema sp.)</v>
          </cell>
          <cell r="C36" t="str">
            <v>cells/mL</v>
          </cell>
        </row>
        <row r="37">
          <cell r="A37" t="str">
            <v>var00635</v>
          </cell>
          <cell r="B37" t="str">
            <v>Chloride</v>
          </cell>
          <cell r="C37" t="str">
            <v>mg/l</v>
          </cell>
        </row>
        <row r="38">
          <cell r="A38" t="str">
            <v>var00636</v>
          </cell>
          <cell r="B38" t="str">
            <v>Chlorophyta (Ankistrodesmus sp.)</v>
          </cell>
          <cell r="C38" t="str">
            <v>cells/mL</v>
          </cell>
        </row>
        <row r="39">
          <cell r="A39" t="str">
            <v>var00637</v>
          </cell>
          <cell r="B39" t="str">
            <v>Chlorophyta (Ankyra sp.)</v>
          </cell>
          <cell r="C39" t="str">
            <v>cells/mL</v>
          </cell>
        </row>
        <row r="40">
          <cell r="A40" t="str">
            <v>var00638</v>
          </cell>
          <cell r="B40" t="str">
            <v>Chlorophyta (Botryococcus sp.)</v>
          </cell>
          <cell r="C40" t="str">
            <v>cells/mL</v>
          </cell>
        </row>
        <row r="41">
          <cell r="A41" t="str">
            <v>var00639</v>
          </cell>
          <cell r="B41" t="str">
            <v>Chlorophyta (Chlamydomonas sp.)</v>
          </cell>
          <cell r="C41" t="str">
            <v>cells/mL</v>
          </cell>
        </row>
        <row r="42">
          <cell r="A42" t="str">
            <v>var00640</v>
          </cell>
          <cell r="B42" t="str">
            <v>Chlorophyta (Chlorogonium spp.)</v>
          </cell>
          <cell r="C42" t="str">
            <v>cells/mL</v>
          </cell>
        </row>
        <row r="43">
          <cell r="A43" t="str">
            <v>var00641</v>
          </cell>
          <cell r="B43" t="str">
            <v>Chlorophyta (Chodatella sp.)</v>
          </cell>
          <cell r="C43" t="str">
            <v>cells/mL</v>
          </cell>
        </row>
        <row r="44">
          <cell r="A44" t="str">
            <v>var00642</v>
          </cell>
          <cell r="B44" t="str">
            <v>Chlorophyta (Closteriopsis sp.)</v>
          </cell>
          <cell r="C44" t="str">
            <v>cells/mL</v>
          </cell>
        </row>
        <row r="45">
          <cell r="A45" t="str">
            <v>var00643</v>
          </cell>
          <cell r="B45" t="str">
            <v>Chlorophyta (Closterium sp.)</v>
          </cell>
          <cell r="C45" t="str">
            <v>cells/mL</v>
          </cell>
        </row>
        <row r="46">
          <cell r="A46" t="str">
            <v>var00644</v>
          </cell>
          <cell r="B46" t="str">
            <v>Chlorophyta (Coelastrum sp.)</v>
          </cell>
          <cell r="C46" t="str">
            <v>cells/mL</v>
          </cell>
        </row>
        <row r="47">
          <cell r="A47" t="str">
            <v>var00645</v>
          </cell>
          <cell r="B47" t="str">
            <v>Chlorophyta (Comasiella sp.)</v>
          </cell>
          <cell r="C47" t="str">
            <v>cells/mL</v>
          </cell>
        </row>
        <row r="48">
          <cell r="A48" t="str">
            <v>var00646</v>
          </cell>
          <cell r="B48" t="str">
            <v>Chlorophyta (Cosmarium sp.)</v>
          </cell>
          <cell r="C48" t="str">
            <v>cells/mL</v>
          </cell>
        </row>
        <row r="49">
          <cell r="A49" t="str">
            <v>var00647</v>
          </cell>
          <cell r="B49" t="str">
            <v>Chlorophyta (Crucigenia sp.)</v>
          </cell>
          <cell r="C49" t="str">
            <v>cells/mL</v>
          </cell>
        </row>
        <row r="50">
          <cell r="A50" t="str">
            <v>var00648</v>
          </cell>
          <cell r="B50" t="str">
            <v>Chlorophyta (Crucigeniella sp.)</v>
          </cell>
          <cell r="C50" t="str">
            <v>cells/mL</v>
          </cell>
        </row>
        <row r="51">
          <cell r="A51" t="str">
            <v>var00649</v>
          </cell>
          <cell r="B51" t="str">
            <v>Chlorophyta (Desmodesmus sp.)</v>
          </cell>
          <cell r="C51" t="str">
            <v>cells/mL</v>
          </cell>
        </row>
        <row r="52">
          <cell r="A52" t="str">
            <v>var00650</v>
          </cell>
          <cell r="B52" t="str">
            <v>Chlorophyta (Dictyosphaerium sp.)</v>
          </cell>
          <cell r="C52" t="str">
            <v>cells/mL</v>
          </cell>
        </row>
        <row r="53">
          <cell r="A53" t="str">
            <v>var00651</v>
          </cell>
          <cell r="B53" t="str">
            <v>Chlorophyta (Gloeocystis sp.)</v>
          </cell>
          <cell r="C53" t="str">
            <v>cells/mL</v>
          </cell>
        </row>
        <row r="54">
          <cell r="A54" t="str">
            <v>var00652</v>
          </cell>
          <cell r="B54" t="str">
            <v>Chlorophyta (Golenkinia sp.)</v>
          </cell>
          <cell r="C54" t="str">
            <v>cells/mL</v>
          </cell>
        </row>
        <row r="55">
          <cell r="A55" t="str">
            <v>var00653</v>
          </cell>
          <cell r="B55" t="str">
            <v>Chlorophyta (Golenkiniopsis sp.)</v>
          </cell>
          <cell r="C55" t="str">
            <v>cells/mL</v>
          </cell>
        </row>
        <row r="56">
          <cell r="A56" t="str">
            <v>var00654</v>
          </cell>
          <cell r="B56" t="str">
            <v>Chlorophyta (Gonium sp.)</v>
          </cell>
          <cell r="C56" t="str">
            <v>cells/mL</v>
          </cell>
        </row>
        <row r="57">
          <cell r="A57" t="str">
            <v>var00655</v>
          </cell>
          <cell r="B57" t="str">
            <v>Chlorophyta (Kirchneriella sp.)</v>
          </cell>
          <cell r="C57" t="str">
            <v>cells/mL</v>
          </cell>
        </row>
        <row r="58">
          <cell r="A58" t="str">
            <v>var00656</v>
          </cell>
          <cell r="B58" t="str">
            <v>Chlorophyta (Lagerheimia sp.)</v>
          </cell>
          <cell r="C58" t="str">
            <v>cells/mL</v>
          </cell>
        </row>
        <row r="59">
          <cell r="A59" t="str">
            <v>var00657</v>
          </cell>
          <cell r="B59" t="str">
            <v>Chlorophyta (Micractinium sp.)</v>
          </cell>
          <cell r="C59" t="str">
            <v>cells/mL</v>
          </cell>
        </row>
        <row r="60">
          <cell r="A60" t="str">
            <v>var00658</v>
          </cell>
          <cell r="B60" t="str">
            <v>Chlorophyta (Microspora sp.)</v>
          </cell>
          <cell r="C60" t="str">
            <v>cells/mL</v>
          </cell>
        </row>
        <row r="61">
          <cell r="A61" t="str">
            <v>var00659</v>
          </cell>
          <cell r="B61" t="str">
            <v>Chlorophyta (Monoraphidium sp.)</v>
          </cell>
          <cell r="C61" t="str">
            <v>cells /ml</v>
          </cell>
        </row>
        <row r="62">
          <cell r="A62" t="str">
            <v>var00660</v>
          </cell>
          <cell r="B62" t="str">
            <v>Chlorophyta (Mougeotia sp.)</v>
          </cell>
          <cell r="C62" t="str">
            <v>cells/mL</v>
          </cell>
        </row>
        <row r="63">
          <cell r="A63" t="str">
            <v>var00661</v>
          </cell>
          <cell r="B63" t="str">
            <v>Chlorophyta (Nephrocytium sp.)</v>
          </cell>
          <cell r="C63" t="str">
            <v>cells/mL</v>
          </cell>
        </row>
        <row r="64">
          <cell r="A64" t="str">
            <v>var00662</v>
          </cell>
          <cell r="B64" t="str">
            <v>Chlorophyta (Oocystis sp.)</v>
          </cell>
          <cell r="C64" t="str">
            <v>cells/mL</v>
          </cell>
        </row>
        <row r="65">
          <cell r="A65" t="str">
            <v>var00663</v>
          </cell>
          <cell r="B65" t="str">
            <v>Chlorophyta (Pandorina sp.)</v>
          </cell>
          <cell r="C65" t="str">
            <v>cells/mL</v>
          </cell>
        </row>
        <row r="66">
          <cell r="A66" t="str">
            <v>var00664</v>
          </cell>
          <cell r="B66" t="str">
            <v>Chlorophyta (Paulschulzia sp.)</v>
          </cell>
          <cell r="C66" t="str">
            <v>cells/mL</v>
          </cell>
        </row>
        <row r="67">
          <cell r="A67" t="str">
            <v>var00665</v>
          </cell>
          <cell r="B67" t="str">
            <v>Chlorophyta (Pediastrum sp.)</v>
          </cell>
          <cell r="C67" t="str">
            <v>cells/mL</v>
          </cell>
        </row>
        <row r="68">
          <cell r="A68" t="str">
            <v>var00666</v>
          </cell>
          <cell r="B68" t="str">
            <v>Chlorophyta (Planktosphaeria)</v>
          </cell>
          <cell r="C68" t="str">
            <v>cells/mL</v>
          </cell>
        </row>
        <row r="69">
          <cell r="A69" t="str">
            <v>var00667</v>
          </cell>
          <cell r="B69" t="str">
            <v>Chlorophyta (Pyramimonas sp.)</v>
          </cell>
          <cell r="C69" t="str">
            <v>cells/mL</v>
          </cell>
        </row>
        <row r="70">
          <cell r="A70" t="str">
            <v>var00668</v>
          </cell>
          <cell r="B70" t="str">
            <v>Chlorophyta (Quadrigula sp.)</v>
          </cell>
          <cell r="C70" t="str">
            <v>Cells/mL</v>
          </cell>
        </row>
        <row r="71">
          <cell r="A71" t="str">
            <v>var00669</v>
          </cell>
          <cell r="B71" t="str">
            <v>Chlorophyta (Scenedesmus sp.)</v>
          </cell>
          <cell r="C71" t="str">
            <v>cells/mL</v>
          </cell>
        </row>
        <row r="72">
          <cell r="A72" t="str">
            <v>var00670</v>
          </cell>
          <cell r="B72" t="str">
            <v>Chlorophyta (Sphaerellopsis sp.)</v>
          </cell>
          <cell r="C72" t="str">
            <v>cells/mL</v>
          </cell>
        </row>
        <row r="73">
          <cell r="A73" t="str">
            <v>var00671</v>
          </cell>
          <cell r="B73" t="str">
            <v>Chlorophyta (Sphaerocystis sp.)</v>
          </cell>
          <cell r="C73" t="str">
            <v>cells/mL</v>
          </cell>
        </row>
        <row r="74">
          <cell r="A74" t="str">
            <v>var00672</v>
          </cell>
          <cell r="B74" t="str">
            <v>Chlorophyta (Sphaerozosma vertebratum)</v>
          </cell>
          <cell r="C74" t="str">
            <v>cells/mL</v>
          </cell>
        </row>
        <row r="75">
          <cell r="A75" t="str">
            <v>var00673</v>
          </cell>
          <cell r="B75" t="str">
            <v>Chlorophyta (Staurastrum sp.)</v>
          </cell>
          <cell r="C75" t="str">
            <v>cells/mL</v>
          </cell>
        </row>
        <row r="76">
          <cell r="A76" t="str">
            <v>var00674</v>
          </cell>
          <cell r="B76" t="str">
            <v>Chlorophyta (Staurodesmus sp.)</v>
          </cell>
          <cell r="C76" t="str">
            <v>cells/mL</v>
          </cell>
        </row>
        <row r="77">
          <cell r="A77" t="str">
            <v>var00675</v>
          </cell>
          <cell r="B77" t="str">
            <v>Chlorophyta (Tetraedron sp.)</v>
          </cell>
          <cell r="C77" t="str">
            <v>cells/mL</v>
          </cell>
        </row>
        <row r="78">
          <cell r="A78" t="str">
            <v>var00676</v>
          </cell>
          <cell r="B78" t="str">
            <v>Chlorophyta (Ulothrix sp.)</v>
          </cell>
          <cell r="C78" t="str">
            <v>cells/mL</v>
          </cell>
        </row>
        <row r="79">
          <cell r="A79" t="str">
            <v>var00677</v>
          </cell>
          <cell r="B79" t="str">
            <v>Chlorophyta (Volvox sp.)</v>
          </cell>
          <cell r="C79" t="str">
            <v>cells/mL</v>
          </cell>
        </row>
        <row r="80">
          <cell r="A80" t="str">
            <v>var00678</v>
          </cell>
          <cell r="B80" t="str">
            <v>Chromista (Unidentified dinoflagellate)</v>
          </cell>
          <cell r="C80" t="str">
            <v>cells/mL</v>
          </cell>
        </row>
        <row r="81">
          <cell r="A81" t="str">
            <v>var00679</v>
          </cell>
          <cell r="B81" t="str">
            <v>Total Chromium</v>
          </cell>
          <cell r="C81" t="str">
            <v>mg/l</v>
          </cell>
        </row>
        <row r="82">
          <cell r="A82" t="str">
            <v>var00680</v>
          </cell>
          <cell r="B82" t="str">
            <v>Chrysophyta (Dinobryon sp.)</v>
          </cell>
          <cell r="C82" t="str">
            <v>cells/mL</v>
          </cell>
        </row>
        <row r="83">
          <cell r="A83" t="str">
            <v>var00681</v>
          </cell>
          <cell r="B83" t="str">
            <v>Chrysophyta (Globulifera)</v>
          </cell>
          <cell r="C83" t="str">
            <v>cells/mL</v>
          </cell>
        </row>
        <row r="84">
          <cell r="A84" t="str">
            <v>var00682</v>
          </cell>
          <cell r="B84" t="str">
            <v>Chrysophyta (Mallomonas akrokomos)</v>
          </cell>
          <cell r="C84" t="str">
            <v>cells/mL</v>
          </cell>
        </row>
        <row r="85">
          <cell r="A85" t="str">
            <v>var00683</v>
          </cell>
          <cell r="B85" t="str">
            <v>Chrysophyta (Mallomonas sp.)</v>
          </cell>
          <cell r="C85" t="str">
            <v>cells/mL</v>
          </cell>
        </row>
        <row r="86">
          <cell r="A86" t="str">
            <v>var00684</v>
          </cell>
          <cell r="B86" t="str">
            <v>Chrysophyta (Synura sp.)</v>
          </cell>
          <cell r="C86" t="str">
            <v>cells/mL</v>
          </cell>
        </row>
        <row r="87">
          <cell r="A87" t="str">
            <v>var00685</v>
          </cell>
          <cell r="B87" t="str">
            <v>Total Cobalt (mg per l)</v>
          </cell>
          <cell r="C87" t="str">
            <v>mg/l</v>
          </cell>
        </row>
        <row r="88">
          <cell r="A88" t="str">
            <v>var00686</v>
          </cell>
          <cell r="B88" t="str">
            <v>Cryptophyta (Chroomonas sp.)</v>
          </cell>
          <cell r="C88" t="str">
            <v>cells/mL</v>
          </cell>
        </row>
        <row r="89">
          <cell r="A89" t="str">
            <v>var00687</v>
          </cell>
          <cell r="B89" t="str">
            <v>Cryptophyta (Cryptomonas sp.)</v>
          </cell>
          <cell r="C89" t="str">
            <v>cells/mL</v>
          </cell>
        </row>
        <row r="90">
          <cell r="A90" t="str">
            <v>var00688</v>
          </cell>
          <cell r="B90" t="str">
            <v>Cryptophyta (Unidentified Cryptomonad)</v>
          </cell>
          <cell r="C90" t="str">
            <v>cells/mL</v>
          </cell>
        </row>
        <row r="91">
          <cell r="A91" t="str">
            <v>var00689</v>
          </cell>
          <cell r="B91" t="str">
            <v>Cyanobacteria (Anabaena bergii)</v>
          </cell>
          <cell r="C91" t="str">
            <v>cells/mL</v>
          </cell>
        </row>
        <row r="92">
          <cell r="A92" t="str">
            <v>var00690</v>
          </cell>
          <cell r="B92" t="str">
            <v>Cyanobacteria (Anabaena sp.)</v>
          </cell>
          <cell r="C92" t="str">
            <v>cells/mL</v>
          </cell>
        </row>
        <row r="93">
          <cell r="A93" t="str">
            <v>var00691</v>
          </cell>
          <cell r="B93" t="str">
            <v>Cyanobacteria (Anabaenopsis sp.)</v>
          </cell>
          <cell r="C93" t="str">
            <v>cells/mL</v>
          </cell>
        </row>
        <row r="94">
          <cell r="A94" t="str">
            <v>var00692</v>
          </cell>
          <cell r="B94" t="str">
            <v>Cyanobacteria (Anathece sp.)</v>
          </cell>
          <cell r="C94" t="str">
            <v>cells/mL</v>
          </cell>
        </row>
        <row r="95">
          <cell r="A95" t="str">
            <v>var00693</v>
          </cell>
          <cell r="B95" t="str">
            <v>Cyanobacteria (Aphanocapsa sp.)</v>
          </cell>
          <cell r="C95" t="str">
            <v>cells/mL</v>
          </cell>
        </row>
        <row r="96">
          <cell r="A96" t="str">
            <v>var00694</v>
          </cell>
          <cell r="B96" t="str">
            <v>Cyanobacteria (Aphanothece sp. 1)</v>
          </cell>
          <cell r="C96" t="str">
            <v>cells/mL</v>
          </cell>
        </row>
        <row r="97">
          <cell r="A97" t="str">
            <v>var00695</v>
          </cell>
          <cell r="B97" t="str">
            <v>Cyanobacteria (Aphanothece sp.)</v>
          </cell>
          <cell r="C97" t="str">
            <v>cells/mL</v>
          </cell>
        </row>
        <row r="98">
          <cell r="A98" t="str">
            <v>var00696</v>
          </cell>
          <cell r="B98" t="str">
            <v>Cyanobacteria (Borzia sp.)</v>
          </cell>
          <cell r="C98" t="str">
            <v>cells/mL</v>
          </cell>
        </row>
        <row r="99">
          <cell r="A99" t="str">
            <v>var00697</v>
          </cell>
          <cell r="B99" t="str">
            <v>Cyanobacteria (Chroococcus sp.)</v>
          </cell>
          <cell r="C99" t="str">
            <v>cells/mL</v>
          </cell>
        </row>
        <row r="100">
          <cell r="A100" t="str">
            <v>var00698</v>
          </cell>
          <cell r="B100" t="str">
            <v>Cyanobacteria (Cyanodictyon sp.)</v>
          </cell>
          <cell r="C100" t="str">
            <v>cells/mL</v>
          </cell>
        </row>
        <row r="101">
          <cell r="A101" t="str">
            <v>var00699</v>
          </cell>
          <cell r="B101" t="str">
            <v>Cyanobacteria (Dolichospermum sp.)</v>
          </cell>
          <cell r="C101" t="str">
            <v>cells/mL</v>
          </cell>
        </row>
        <row r="102">
          <cell r="A102" t="str">
            <v>var00700</v>
          </cell>
          <cell r="B102" t="str">
            <v>Cyanobacteria (Geitlerinema sp.)</v>
          </cell>
          <cell r="C102" t="str">
            <v>cells/mL</v>
          </cell>
        </row>
        <row r="103">
          <cell r="A103" t="str">
            <v>var00701</v>
          </cell>
          <cell r="B103" t="str">
            <v>Cyanobacteria (Gloeocapsa sp.)</v>
          </cell>
          <cell r="C103" t="str">
            <v>cells/mL</v>
          </cell>
        </row>
        <row r="104">
          <cell r="A104" t="str">
            <v>var00702</v>
          </cell>
          <cell r="B104" t="str">
            <v>Cyanobacteria (Gloeothece sp.)</v>
          </cell>
          <cell r="C104" t="str">
            <v>cells/mL</v>
          </cell>
        </row>
        <row r="105">
          <cell r="A105" t="str">
            <v>var00703</v>
          </cell>
          <cell r="B105" t="str">
            <v>Cyanobacteria (Merismopedia sp.</v>
          </cell>
          <cell r="C105" t="str">
            <v>cells/mL</v>
          </cell>
        </row>
        <row r="106">
          <cell r="A106" t="str">
            <v>var00704</v>
          </cell>
          <cell r="B106" t="str">
            <v>Cyanobacteria (Microcystis sp.)</v>
          </cell>
          <cell r="C106" t="str">
            <v>cells/mL</v>
          </cell>
        </row>
        <row r="107">
          <cell r="A107" t="str">
            <v>var00705</v>
          </cell>
          <cell r="B107" t="str">
            <v>Cyanobacteria (Myxobaktron sp.)</v>
          </cell>
          <cell r="C107" t="str">
            <v>cells/mL</v>
          </cell>
        </row>
        <row r="108">
          <cell r="A108" t="str">
            <v>var00706</v>
          </cell>
          <cell r="B108" t="str">
            <v>Cyanobacteria (NoID Cyanophyte)</v>
          </cell>
          <cell r="C108" t="str">
            <v>cells/mL</v>
          </cell>
        </row>
        <row r="109">
          <cell r="A109" t="str">
            <v>var00707</v>
          </cell>
          <cell r="B109" t="str">
            <v>Cyanobacteria (Nodularia spumigena)</v>
          </cell>
          <cell r="C109" t="str">
            <v>cells/mL</v>
          </cell>
        </row>
        <row r="110">
          <cell r="A110" t="str">
            <v>var00708</v>
          </cell>
          <cell r="B110" t="str">
            <v>Cyanobacteria (Phormidium sp.)</v>
          </cell>
          <cell r="C110" t="str">
            <v>cells/mL</v>
          </cell>
        </row>
        <row r="111">
          <cell r="A111" t="str">
            <v>var00709</v>
          </cell>
          <cell r="B111" t="str">
            <v>Cyanobacteria (Pseudanabaena sp.)</v>
          </cell>
          <cell r="C111" t="str">
            <v>cells/mL</v>
          </cell>
        </row>
        <row r="112">
          <cell r="A112" t="str">
            <v>var00710</v>
          </cell>
          <cell r="B112" t="str">
            <v>Cyanobacteria (Rhabdoderma sp.)</v>
          </cell>
          <cell r="C112" t="str">
            <v>cells/mL</v>
          </cell>
        </row>
        <row r="113">
          <cell r="A113" t="str">
            <v>var00711</v>
          </cell>
          <cell r="B113" t="str">
            <v>Cyanobacteria (Rhabdogloea sp.)</v>
          </cell>
          <cell r="C113" t="str">
            <v>cells/mL</v>
          </cell>
        </row>
        <row r="114">
          <cell r="A114" t="str">
            <v>var00712</v>
          </cell>
          <cell r="B114" t="str">
            <v>Cyanobacteria (Snowella sp.)</v>
          </cell>
          <cell r="C114" t="str">
            <v>cells/mL</v>
          </cell>
        </row>
        <row r="115">
          <cell r="A115" t="str">
            <v>var00713</v>
          </cell>
          <cell r="B115" t="str">
            <v>Cyanobacteria (Synechococcus sp.)</v>
          </cell>
          <cell r="C115" t="str">
            <v>cells/mL</v>
          </cell>
        </row>
        <row r="116">
          <cell r="A116" t="str">
            <v>var00714</v>
          </cell>
          <cell r="B116" t="str">
            <v>Cyanobacteria (Total Blue Green Algae)</v>
          </cell>
          <cell r="C116" t="str">
            <v>cells/mL</v>
          </cell>
        </row>
        <row r="117">
          <cell r="A117" t="str">
            <v>var00715</v>
          </cell>
          <cell r="B117" t="str">
            <v>Dinophyta (Gymnodinium sp.)</v>
          </cell>
          <cell r="C117" t="str">
            <v>cells/mL</v>
          </cell>
        </row>
        <row r="118">
          <cell r="A118" t="str">
            <v>var00716</v>
          </cell>
          <cell r="B118" t="str">
            <v>Dinophyta (Peridinium sp.)</v>
          </cell>
          <cell r="C118" t="str">
            <v>cells/mL</v>
          </cell>
        </row>
        <row r="119">
          <cell r="A119" t="str">
            <v>var00717</v>
          </cell>
          <cell r="B119" t="str">
            <v>Total Dissolved Solids</v>
          </cell>
          <cell r="C119" t="str">
            <v>mg/l</v>
          </cell>
        </row>
        <row r="120">
          <cell r="A120" t="str">
            <v>var00718</v>
          </cell>
          <cell r="B120" t="str">
            <v>Equipment voltage</v>
          </cell>
          <cell r="C120" t="str">
            <v>Volts</v>
          </cell>
        </row>
        <row r="121">
          <cell r="A121" t="str">
            <v>var00719</v>
          </cell>
          <cell r="B121" t="str">
            <v>Euglenophyta (Euglena sp.)</v>
          </cell>
          <cell r="C121" t="str">
            <v>cells/mL</v>
          </cell>
        </row>
        <row r="122">
          <cell r="A122" t="str">
            <v>var00720</v>
          </cell>
          <cell r="B122" t="str">
            <v>Euglenophyta (Phacus sp.)</v>
          </cell>
          <cell r="C122" t="str">
            <v>cells/mL</v>
          </cell>
        </row>
        <row r="123">
          <cell r="A123" t="str">
            <v>var00721</v>
          </cell>
          <cell r="B123" t="str">
            <v>Euglenophyta (Trachelomonas sp.)</v>
          </cell>
          <cell r="C123" t="str">
            <v>cells/mL</v>
          </cell>
        </row>
        <row r="124">
          <cell r="A124" t="str">
            <v>var00722</v>
          </cell>
          <cell r="B124" t="str">
            <v>Euglenozoa (Lepocinclis sp.)</v>
          </cell>
          <cell r="C124" t="str">
            <v>cells/mL</v>
          </cell>
        </row>
        <row r="125">
          <cell r="A125" t="str">
            <v>var00723</v>
          </cell>
          <cell r="B125" t="str">
            <v>Fluoride</v>
          </cell>
          <cell r="C125" t="str">
            <v>mg/l</v>
          </cell>
        </row>
        <row r="126">
          <cell r="A126" t="str">
            <v>var00724</v>
          </cell>
          <cell r="B126" t="str">
            <v>Dissolved Iron</v>
          </cell>
          <cell r="C126" t="str">
            <v>mg/l</v>
          </cell>
        </row>
        <row r="127">
          <cell r="A127" t="str">
            <v>var00725</v>
          </cell>
          <cell r="B127" t="str">
            <v>Total Iron</v>
          </cell>
          <cell r="C127" t="str">
            <v>mg/l</v>
          </cell>
        </row>
        <row r="128">
          <cell r="A128" t="str">
            <v>var00726</v>
          </cell>
          <cell r="B128" t="str">
            <v>Total Manganese</v>
          </cell>
          <cell r="C128" t="str">
            <v>mg/l</v>
          </cell>
        </row>
        <row r="129">
          <cell r="A129" t="str">
            <v>var00727</v>
          </cell>
          <cell r="B129" t="str">
            <v>Total Mercury</v>
          </cell>
          <cell r="C129" t="str">
            <v>mg/l</v>
          </cell>
        </row>
        <row r="130">
          <cell r="A130" t="str">
            <v>var00728</v>
          </cell>
          <cell r="B130" t="str">
            <v>Microcystin-LR Extracellular</v>
          </cell>
          <cell r="C130" t="str">
            <v>ug/L</v>
          </cell>
        </row>
        <row r="131">
          <cell r="A131" t="str">
            <v>var00729</v>
          </cell>
          <cell r="B131" t="str">
            <v>Microcystin-LR Intracellular</v>
          </cell>
          <cell r="C131" t="str">
            <v>ug/L</v>
          </cell>
        </row>
        <row r="132">
          <cell r="A132" t="str">
            <v>var00730</v>
          </cell>
          <cell r="B132" t="str">
            <v>Miozoa (Peridinium willei)</v>
          </cell>
          <cell r="C132" t="str">
            <v>cells/mL</v>
          </cell>
        </row>
        <row r="133">
          <cell r="A133" t="str">
            <v>var00731</v>
          </cell>
          <cell r="B133" t="str">
            <v>Ochrophyta (Apedinella sp.)</v>
          </cell>
          <cell r="C133" t="str">
            <v>cells/mL</v>
          </cell>
        </row>
        <row r="134">
          <cell r="A134" t="str">
            <v>var00732</v>
          </cell>
          <cell r="B134" t="str">
            <v>Ochrophyta (Chrysococcus sp.)</v>
          </cell>
          <cell r="C134" t="str">
            <v>cells/mL</v>
          </cell>
        </row>
        <row r="135">
          <cell r="A135" t="str">
            <v>var00733</v>
          </cell>
          <cell r="B135" t="str">
            <v>Ochrophyta (Chrysosphaerella sp.)</v>
          </cell>
          <cell r="C135" t="str">
            <v>cells/mL</v>
          </cell>
        </row>
        <row r="136">
          <cell r="A136" t="str">
            <v>var00734</v>
          </cell>
          <cell r="B136" t="str">
            <v>Ochrophyta (Epithemia sp.)</v>
          </cell>
          <cell r="C136" t="str">
            <v>cells/mL</v>
          </cell>
        </row>
        <row r="137">
          <cell r="A137" t="str">
            <v>var00735</v>
          </cell>
          <cell r="B137" t="str">
            <v>Ochrophyta (Kephyrion sp.)</v>
          </cell>
          <cell r="C137" t="str">
            <v>cells/mL</v>
          </cell>
        </row>
        <row r="138">
          <cell r="A138" t="str">
            <v>var00736</v>
          </cell>
          <cell r="B138" t="str">
            <v>Ochrophyta (Naegeliella sp.)</v>
          </cell>
          <cell r="C138" t="str">
            <v>cells/mL</v>
          </cell>
        </row>
        <row r="139">
          <cell r="A139" t="str">
            <v>var00737</v>
          </cell>
          <cell r="B139" t="str">
            <v>Ochrophyta (Ochromonas sp.)</v>
          </cell>
          <cell r="C139" t="str">
            <v>cells/mL</v>
          </cell>
        </row>
        <row r="140">
          <cell r="A140" t="str">
            <v>var00738</v>
          </cell>
          <cell r="B140" t="str">
            <v>Ochrophyta (Rhopalodia sp.)</v>
          </cell>
          <cell r="C140" t="str">
            <v>cells/mL</v>
          </cell>
        </row>
        <row r="141">
          <cell r="A141" t="str">
            <v>var00739</v>
          </cell>
          <cell r="B141" t="str">
            <v>Ochrophyta (Spiniferomonas sp.)</v>
          </cell>
          <cell r="C141" t="str">
            <v>cells/mL</v>
          </cell>
        </row>
        <row r="142">
          <cell r="A142" t="str">
            <v>var00740</v>
          </cell>
          <cell r="B142" t="str">
            <v>Ochrophyta (Surirella sp.)</v>
          </cell>
          <cell r="C142" t="str">
            <v>cells/mL</v>
          </cell>
        </row>
        <row r="143">
          <cell r="A143" t="str">
            <v>var00741</v>
          </cell>
          <cell r="B143" t="str">
            <v>Ochrophyta (Uroglena sp.)</v>
          </cell>
          <cell r="C143" t="str">
            <v>cells/mL</v>
          </cell>
        </row>
        <row r="144">
          <cell r="A144" t="str">
            <v>var00742</v>
          </cell>
          <cell r="B144" t="str">
            <v>Particulate Organic Carbon Filtrate Volume</v>
          </cell>
          <cell r="C144" t="str">
            <v>mL</v>
          </cell>
        </row>
        <row r="145">
          <cell r="A145" t="str">
            <v>var00743</v>
          </cell>
          <cell r="B145" t="str">
            <v>Dissolved Organic Carbon Non-Purgeable</v>
          </cell>
          <cell r="C145" t="str">
            <v>mg/l</v>
          </cell>
        </row>
        <row r="146">
          <cell r="A146" t="str">
            <v>var00744</v>
          </cell>
          <cell r="B146" t="str">
            <v>Total Organic Carbon Non-Purgeable</v>
          </cell>
          <cell r="C146" t="str">
            <v>mg/l</v>
          </cell>
        </row>
        <row r="147">
          <cell r="A147" t="str">
            <v>var00745</v>
          </cell>
          <cell r="B147" t="str">
            <v>Total Oxidised Nitrite and Nitrate</v>
          </cell>
          <cell r="C147" t="str">
            <v>mg/L</v>
          </cell>
        </row>
        <row r="148">
          <cell r="A148" t="str">
            <v>var00746</v>
          </cell>
          <cell r="B148" t="str">
            <v>PAR omni-directional</v>
          </cell>
          <cell r="C148" t="str">
            <v>¬µmol photons/m¬≤/sec</v>
          </cell>
        </row>
        <row r="149">
          <cell r="A149" t="str">
            <v>var00747</v>
          </cell>
          <cell r="B149" t="str">
            <v>Total Reactive Phosphorus</v>
          </cell>
          <cell r="C149" t="str">
            <v>mg/l</v>
          </cell>
        </row>
        <row r="150">
          <cell r="A150" t="str">
            <v>var00748</v>
          </cell>
          <cell r="B150" t="str">
            <v>Redox US Stnd Oxid</v>
          </cell>
          <cell r="C150" t="str">
            <v>mV</v>
          </cell>
        </row>
        <row r="151">
          <cell r="A151" t="str">
            <v>var00749</v>
          </cell>
          <cell r="B151" t="str">
            <v>Filtered Sample Volume</v>
          </cell>
          <cell r="C151" t="str">
            <v>Millilitres</v>
          </cell>
        </row>
        <row r="152">
          <cell r="A152" t="str">
            <v>var00750</v>
          </cell>
          <cell r="B152" t="str">
            <v>Total Sulphate</v>
          </cell>
          <cell r="C152" t="str">
            <v>mg/l</v>
          </cell>
        </row>
        <row r="153">
          <cell r="A153" t="str">
            <v>var00751</v>
          </cell>
          <cell r="B153" t="str">
            <v>Filtered Turbidity</v>
          </cell>
          <cell r="C153" t="str">
            <v>FTU</v>
          </cell>
        </row>
        <row r="154">
          <cell r="A154" t="str">
            <v>var00752</v>
          </cell>
          <cell r="B154" t="str">
            <v>Unidentified Chrysophyte</v>
          </cell>
          <cell r="C154" t="str">
            <v>cells/mL</v>
          </cell>
        </row>
        <row r="155">
          <cell r="A155" t="str">
            <v>var00753</v>
          </cell>
          <cell r="B155" t="str">
            <v>Unidentified chlorophyte</v>
          </cell>
          <cell r="C155" t="str">
            <v>cells/mL</v>
          </cell>
        </row>
        <row r="156">
          <cell r="A156" t="str">
            <v>var00754</v>
          </cell>
          <cell r="B156" t="str">
            <v>Unidentified filamentous cyanobacteria</v>
          </cell>
          <cell r="C156" t="str">
            <v>cells/mL</v>
          </cell>
        </row>
        <row r="157">
          <cell r="A157" t="str">
            <v>var00755</v>
          </cell>
          <cell r="B157" t="str">
            <v>Unidentified phytoflagellate</v>
          </cell>
          <cell r="C157" t="str">
            <v>cells/mL</v>
          </cell>
        </row>
        <row r="158">
          <cell r="A158" t="str">
            <v>var00756</v>
          </cell>
          <cell r="B158" t="str">
            <v>Unidentified pico cyanobacteria</v>
          </cell>
          <cell r="C158" t="str">
            <v>cells/mL</v>
          </cell>
        </row>
        <row r="159">
          <cell r="A159" t="str">
            <v>var00757</v>
          </cell>
          <cell r="B159" t="str">
            <v>Unidentified round green cells</v>
          </cell>
          <cell r="C159" t="str">
            <v>cells/mL</v>
          </cell>
        </row>
        <row r="160">
          <cell r="A160" t="str">
            <v>var00758</v>
          </cell>
          <cell r="B160" t="str">
            <v>Unidentified uniflagellate</v>
          </cell>
          <cell r="C160" t="str">
            <v>cells/mL</v>
          </cell>
        </row>
        <row r="161">
          <cell r="A161" t="str">
            <v>var00759</v>
          </cell>
          <cell r="B161" t="str">
            <v>Water Surface Condition</v>
          </cell>
          <cell r="C161"/>
        </row>
        <row r="162">
          <cell r="A162" t="str">
            <v>var00760</v>
          </cell>
          <cell r="B162" t="str">
            <v>Bacillariophyta (Amphora sp.)</v>
          </cell>
          <cell r="C162" t="str">
            <v>cells/mL</v>
          </cell>
        </row>
        <row r="163">
          <cell r="A163" t="str">
            <v>var00761</v>
          </cell>
          <cell r="B163" t="str">
            <v>Bacillariophyta (Tabellaria flocculosa)</v>
          </cell>
          <cell r="C163" t="str">
            <v>cells/mL</v>
          </cell>
        </row>
        <row r="164">
          <cell r="A164" t="str">
            <v>var00762</v>
          </cell>
          <cell r="B164" t="str">
            <v>Cyanobacteria (Aphanizomenon sp.)</v>
          </cell>
          <cell r="C164" t="str">
            <v>cells/mL</v>
          </cell>
        </row>
        <row r="165">
          <cell r="A165" t="str">
            <v>var00763</v>
          </cell>
          <cell r="B165" t="str">
            <v>Ochrophyta (Ophiocytiaceae sp.)</v>
          </cell>
          <cell r="C165" t="str">
            <v>cells/mL</v>
          </cell>
        </row>
        <row r="166">
          <cell r="A166" t="str">
            <v>var00764</v>
          </cell>
          <cell r="B166" t="str">
            <v>PAR uni-directional in water</v>
          </cell>
          <cell r="C166" t="str">
            <v>¬µmol photons/m¬≤/sec</v>
          </cell>
        </row>
        <row r="167">
          <cell r="A167" t="str">
            <v>var00765</v>
          </cell>
          <cell r="B167" t="str">
            <v>Sample bottles</v>
          </cell>
          <cell r="C167" t="str">
            <v>units</v>
          </cell>
        </row>
        <row r="168">
          <cell r="A168" t="str">
            <v>var00766</v>
          </cell>
          <cell r="B168" t="str">
            <v>Phycocyanin</v>
          </cell>
          <cell r="C168"/>
        </row>
        <row r="169">
          <cell r="A169" t="str">
            <v>var00767</v>
          </cell>
          <cell r="B169" t="str">
            <v>Bacillariophyta</v>
          </cell>
          <cell r="C169" t="str">
            <v>cells/mL</v>
          </cell>
        </row>
        <row r="170">
          <cell r="A170" t="str">
            <v>var00768</v>
          </cell>
          <cell r="B170" t="str">
            <v>Charophyta</v>
          </cell>
          <cell r="C170" t="str">
            <v>cells/mL</v>
          </cell>
        </row>
        <row r="171">
          <cell r="A171" t="str">
            <v>var00769</v>
          </cell>
          <cell r="B171" t="str">
            <v>Chlorophyta</v>
          </cell>
          <cell r="C171" t="str">
            <v>cells/mL</v>
          </cell>
        </row>
        <row r="172">
          <cell r="A172" t="str">
            <v>var00770</v>
          </cell>
          <cell r="B172" t="str">
            <v>Chrysophyta</v>
          </cell>
          <cell r="C172" t="str">
            <v>cells/mL</v>
          </cell>
        </row>
        <row r="173">
          <cell r="A173" t="str">
            <v>var00771</v>
          </cell>
          <cell r="B173" t="str">
            <v>Cryptophyta</v>
          </cell>
          <cell r="C173" t="str">
            <v>cells/mL</v>
          </cell>
        </row>
        <row r="174">
          <cell r="A174" t="str">
            <v>var00772</v>
          </cell>
          <cell r="B174" t="str">
            <v>Cyanobacteria</v>
          </cell>
          <cell r="C174" t="str">
            <v>cells/mL</v>
          </cell>
        </row>
        <row r="175">
          <cell r="A175" t="str">
            <v>var00773</v>
          </cell>
          <cell r="B175" t="str">
            <v>Dinophyta</v>
          </cell>
          <cell r="C175" t="str">
            <v>cells/mL</v>
          </cell>
        </row>
        <row r="176">
          <cell r="A176" t="str">
            <v>var00774</v>
          </cell>
          <cell r="B176" t="str">
            <v>Euglenophyta</v>
          </cell>
          <cell r="C176" t="str">
            <v>cells/mL</v>
          </cell>
        </row>
        <row r="177">
          <cell r="A177" t="str">
            <v>var00775</v>
          </cell>
          <cell r="B177" t="str">
            <v>Ochrophyta</v>
          </cell>
          <cell r="C177" t="str">
            <v>cells/mL</v>
          </cell>
        </row>
        <row r="178">
          <cell r="A178" t="str">
            <v>var00776</v>
          </cell>
          <cell r="B178" t="str">
            <v>Heterocyte Vegetative cell ratio</v>
          </cell>
          <cell r="C178"/>
        </row>
        <row r="179">
          <cell r="A179" t="str">
            <v>var00777</v>
          </cell>
          <cell r="B179" t="str">
            <v>Phytoplankton Biomass (diag_cyano)</v>
          </cell>
          <cell r="C179" t="str">
            <v>mmol C/m^3</v>
          </cell>
        </row>
        <row r="180">
          <cell r="A180" t="str">
            <v>var00778</v>
          </cell>
          <cell r="B180" t="str">
            <v>Phytoplankton Biomass (doli)</v>
          </cell>
          <cell r="C180" t="str">
            <v>mmol C/m^3</v>
          </cell>
        </row>
        <row r="181">
          <cell r="A181" t="str">
            <v>var00779</v>
          </cell>
          <cell r="B181" t="str">
            <v>Phytoplankton Biomass (pico)</v>
          </cell>
          <cell r="C181" t="str">
            <v>mmol C/m^3</v>
          </cell>
        </row>
        <row r="182">
          <cell r="A182" t="str">
            <v>var00780</v>
          </cell>
          <cell r="B182" t="str">
            <v>Soil Moisture</v>
          </cell>
          <cell r="C182" t="str">
            <v>m^3/m^3</v>
          </cell>
        </row>
        <row r="183">
          <cell r="A183" t="str">
            <v>var00781</v>
          </cell>
          <cell r="B183" t="str">
            <v>Nitrous Oxide</v>
          </cell>
          <cell r="C183" t="str">
            <v>nM</v>
          </cell>
        </row>
        <row r="184">
          <cell r="A184" t="str">
            <v>var00782</v>
          </cell>
          <cell r="B184" t="str">
            <v>N2O saturation</v>
          </cell>
          <cell r="C184" t="str">
            <v>%</v>
          </cell>
        </row>
        <row r="185">
          <cell r="A185" t="str">
            <v>var00783</v>
          </cell>
          <cell r="B185" t="str">
            <v>Methane (µatm)</v>
          </cell>
          <cell r="C185" t="str">
            <v>µatm</v>
          </cell>
        </row>
        <row r="186">
          <cell r="A186" t="str">
            <v>var00784</v>
          </cell>
          <cell r="B186" t="str">
            <v>Methane (nM)</v>
          </cell>
          <cell r="C186" t="str">
            <v>nM</v>
          </cell>
        </row>
        <row r="187">
          <cell r="A187" t="str">
            <v>var00785</v>
          </cell>
          <cell r="B187" t="str">
            <v>Carbon Dioxide (µatm)</v>
          </cell>
          <cell r="C187" t="str">
            <v>µatm</v>
          </cell>
        </row>
        <row r="188">
          <cell r="A188" t="str">
            <v>var00786</v>
          </cell>
          <cell r="B188" t="str">
            <v>Carbon Dioxide (µM)</v>
          </cell>
          <cell r="C188" t="str">
            <v>µM</v>
          </cell>
        </row>
        <row r="189">
          <cell r="A189" t="str">
            <v>var00787</v>
          </cell>
          <cell r="B189" t="str">
            <v>Actual Conductivity</v>
          </cell>
          <cell r="C189" t="str">
            <v>µS/cm</v>
          </cell>
        </row>
        <row r="190">
          <cell r="A190" t="str">
            <v>var00788</v>
          </cell>
          <cell r="B190" t="str">
            <v>Resistivity</v>
          </cell>
          <cell r="C190" t="str">
            <v>Ωcm</v>
          </cell>
        </row>
        <row r="191">
          <cell r="A191" t="str">
            <v>var00789</v>
          </cell>
          <cell r="B191" t="str">
            <v>Light</v>
          </cell>
          <cell r="C191" t="str">
            <v>lux</v>
          </cell>
        </row>
        <row r="192">
          <cell r="A192" t="str">
            <v>var00790</v>
          </cell>
          <cell r="B192" t="str">
            <v>Calcium (sol)</v>
          </cell>
          <cell r="C192" t="str">
            <v>mg/L</v>
          </cell>
        </row>
        <row r="193">
          <cell r="A193" t="str">
            <v>var00791</v>
          </cell>
          <cell r="B193" t="str">
            <v>Potassium (sol)</v>
          </cell>
          <cell r="C193" t="str">
            <v>mg/L</v>
          </cell>
        </row>
        <row r="194">
          <cell r="A194" t="str">
            <v>var00792</v>
          </cell>
          <cell r="B194" t="str">
            <v>Magnesium (sol)</v>
          </cell>
          <cell r="C194" t="str">
            <v>mg/L</v>
          </cell>
        </row>
        <row r="195">
          <cell r="A195" t="str">
            <v>var00793</v>
          </cell>
          <cell r="B195" t="str">
            <v>Sodium (sol)</v>
          </cell>
          <cell r="C195" t="str">
            <v>mg/L</v>
          </cell>
        </row>
        <row r="196">
          <cell r="A196" t="str">
            <v>var00794</v>
          </cell>
          <cell r="B196" t="str">
            <v>Strontium (sol)</v>
          </cell>
          <cell r="C196" t="str">
            <v>mg/L</v>
          </cell>
        </row>
        <row r="197">
          <cell r="A197" t="str">
            <v>var00795</v>
          </cell>
          <cell r="B197" t="str">
            <v>Arsenic (sol)</v>
          </cell>
          <cell r="C197" t="str">
            <v>mg/L</v>
          </cell>
        </row>
        <row r="198">
          <cell r="A198" t="str">
            <v>var00796</v>
          </cell>
          <cell r="B198" t="str">
            <v>Lanthanum (sol)</v>
          </cell>
          <cell r="C198" t="str">
            <v>mg/L</v>
          </cell>
        </row>
        <row r="199">
          <cell r="A199" t="str">
            <v>var00797</v>
          </cell>
          <cell r="B199" t="str">
            <v>Molybdenum (sol)</v>
          </cell>
          <cell r="C199" t="str">
            <v>mg/L</v>
          </cell>
        </row>
        <row r="200">
          <cell r="A200" t="str">
            <v>var00798</v>
          </cell>
          <cell r="B200" t="str">
            <v>Selenium (sol)</v>
          </cell>
          <cell r="C200" t="str">
            <v>mg/L</v>
          </cell>
        </row>
        <row r="201">
          <cell r="A201" t="str">
            <v>var00799</v>
          </cell>
          <cell r="B201" t="str">
            <v>Vanadium (sol)</v>
          </cell>
          <cell r="C201" t="str">
            <v>mg/L</v>
          </cell>
        </row>
        <row r="202">
          <cell r="A202" t="str">
            <v>var00800</v>
          </cell>
          <cell r="B202" t="str">
            <v>Total Filtered Nitrogen</v>
          </cell>
          <cell r="C202" t="str">
            <v>mg/L</v>
          </cell>
        </row>
        <row r="203">
          <cell r="A203" t="str">
            <v>var00801</v>
          </cell>
          <cell r="B203" t="str">
            <v>Total Filtered Phosphorus</v>
          </cell>
          <cell r="C203" t="str">
            <v>mg/L</v>
          </cell>
        </row>
        <row r="204">
          <cell r="A204" t="str">
            <v>var00802</v>
          </cell>
          <cell r="B204" t="str">
            <v>Oxidation-Reduction Potential</v>
          </cell>
          <cell r="C204" t="str">
            <v>mV</v>
          </cell>
        </row>
        <row r="205">
          <cell r="A205" t="str">
            <v>var00803</v>
          </cell>
          <cell r="B205" t="str">
            <v>Biochemical Oxygen Demand</v>
          </cell>
          <cell r="C205" t="str">
            <v>ug/L</v>
          </cell>
        </row>
        <row r="206">
          <cell r="A206" t="str">
            <v>var00804</v>
          </cell>
          <cell r="B206" t="str">
            <v>Circulator Status</v>
          </cell>
        </row>
        <row r="207">
          <cell r="A207" t="str">
            <v>var00805</v>
          </cell>
          <cell r="B207" t="str">
            <v>Reactive Silicon Dioxide</v>
          </cell>
          <cell r="C207" t="str">
            <v>mg/L</v>
          </cell>
        </row>
        <row r="208">
          <cell r="A208" t="str">
            <v>var00806</v>
          </cell>
          <cell r="B208" t="str">
            <v>Aluminium (sol)</v>
          </cell>
          <cell r="C208" t="str">
            <v>mg/L</v>
          </cell>
        </row>
        <row r="209">
          <cell r="A209" t="str">
            <v>var00807</v>
          </cell>
          <cell r="B209" t="str">
            <v>Arsenic (tot) (mg/L)</v>
          </cell>
          <cell r="C209" t="str">
            <v>mg/L</v>
          </cell>
        </row>
        <row r="210">
          <cell r="A210" t="str">
            <v>var00808</v>
          </cell>
          <cell r="B210" t="str">
            <v>Calcium (tot)</v>
          </cell>
          <cell r="C210" t="str">
            <v>mg/L</v>
          </cell>
        </row>
        <row r="211">
          <cell r="A211" t="str">
            <v>var00809</v>
          </cell>
          <cell r="B211" t="str">
            <v>Cadmium (sol)</v>
          </cell>
          <cell r="C211" t="str">
            <v>mg/l</v>
          </cell>
        </row>
        <row r="212">
          <cell r="A212" t="str">
            <v>var00810</v>
          </cell>
          <cell r="B212" t="str">
            <v>Chromium (sol)</v>
          </cell>
          <cell r="C212" t="str">
            <v>mg/l</v>
          </cell>
        </row>
        <row r="213">
          <cell r="A213" t="str">
            <v>var00811</v>
          </cell>
          <cell r="B213" t="str">
            <v>Mercury (sol)</v>
          </cell>
          <cell r="C213" t="str">
            <v>mg/l</v>
          </cell>
        </row>
        <row r="214">
          <cell r="A214" t="str">
            <v>var00812</v>
          </cell>
          <cell r="B214" t="str">
            <v>Manganese (sol)</v>
          </cell>
          <cell r="C214" t="str">
            <v>mg/l</v>
          </cell>
        </row>
        <row r="215">
          <cell r="A215" t="str">
            <v>var00813</v>
          </cell>
          <cell r="B215" t="str">
            <v>Cobalt (sol)</v>
          </cell>
          <cell r="C215" t="str">
            <v>mg/l</v>
          </cell>
        </row>
        <row r="216">
          <cell r="A216" t="str">
            <v>var00814</v>
          </cell>
          <cell r="B216" t="str">
            <v>Copper (tot) (mg/L)</v>
          </cell>
          <cell r="C216" t="str">
            <v>mg/L</v>
          </cell>
        </row>
        <row r="217">
          <cell r="A217" t="str">
            <v>var00815</v>
          </cell>
          <cell r="B217" t="str">
            <v>Magnesium (tot) (mg/L)</v>
          </cell>
          <cell r="C217" t="str">
            <v>mg/L</v>
          </cell>
        </row>
        <row r="218">
          <cell r="A218" t="str">
            <v>var00816</v>
          </cell>
          <cell r="B218" t="str">
            <v>Molybdenum (tot) (mg/L)</v>
          </cell>
          <cell r="C218" t="str">
            <v>mg/L</v>
          </cell>
        </row>
        <row r="219">
          <cell r="A219" t="str">
            <v>var00817</v>
          </cell>
          <cell r="B219" t="str">
            <v>Nickel (tot) (mg/L)</v>
          </cell>
          <cell r="C219" t="str">
            <v>mg/L</v>
          </cell>
        </row>
        <row r="220">
          <cell r="A220" t="str">
            <v>var00818</v>
          </cell>
          <cell r="B220" t="str">
            <v>Lead (tot) (mg/L)</v>
          </cell>
          <cell r="C220" t="str">
            <v>mg/L</v>
          </cell>
        </row>
        <row r="221">
          <cell r="A221" t="str">
            <v>var00819</v>
          </cell>
          <cell r="B221" t="str">
            <v>Selenium (tot) (mg/L)</v>
          </cell>
          <cell r="C221" t="str">
            <v>mg/L</v>
          </cell>
        </row>
        <row r="222">
          <cell r="A222" t="str">
            <v>var00820</v>
          </cell>
          <cell r="B222" t="str">
            <v>Vanadium (tot)</v>
          </cell>
          <cell r="C222" t="str">
            <v>mg/L</v>
          </cell>
        </row>
        <row r="223">
          <cell r="A223" t="str">
            <v>var00821</v>
          </cell>
          <cell r="B223" t="str">
            <v>Zinc (tot) (mg/L)</v>
          </cell>
          <cell r="C223" t="str">
            <v>mg/L</v>
          </cell>
        </row>
        <row r="224">
          <cell r="A224" t="str">
            <v>var00822</v>
          </cell>
          <cell r="B224" t="str">
            <v>Total Acidity</v>
          </cell>
          <cell r="C224" t="str">
            <v>mg/L</v>
          </cell>
        </row>
        <row r="225">
          <cell r="A225" t="str">
            <v>var00823</v>
          </cell>
          <cell r="B225" t="str">
            <v>Coliforms (thermotol)</v>
          </cell>
          <cell r="C225" t="str">
            <v>CFU/100ml</v>
          </cell>
        </row>
        <row r="226">
          <cell r="A226" t="str">
            <v>var00824</v>
          </cell>
          <cell r="B226" t="str">
            <v>Carbohydrate-deficient transferrin</v>
          </cell>
          <cell r="C226" t="str">
            <v>o/oo CDT</v>
          </cell>
        </row>
        <row r="227">
          <cell r="A227" t="str">
            <v>var00825</v>
          </cell>
          <cell r="B227" t="str">
            <v>Hardness</v>
          </cell>
          <cell r="C227" t="str">
            <v>ug/L</v>
          </cell>
        </row>
        <row r="228">
          <cell r="A228" t="str">
            <v>var00826</v>
          </cell>
          <cell r="B228" t="str">
            <v>Density of Matrix</v>
          </cell>
          <cell r="C228" t="str">
            <v>kg/mü</v>
          </cell>
        </row>
        <row r="229">
          <cell r="A229" t="str">
            <v>var00827</v>
          </cell>
          <cell r="B229" t="str">
            <v>Aluminium (tot) (mg/kg)</v>
          </cell>
          <cell r="C229" t="str">
            <v>mg/kg</v>
          </cell>
        </row>
        <row r="230">
          <cell r="A230" t="str">
            <v>var00828</v>
          </cell>
          <cell r="B230" t="str">
            <v>Aldrin (tot)</v>
          </cell>
          <cell r="C230" t="str">
            <v>mg/L</v>
          </cell>
        </row>
        <row r="231">
          <cell r="A231" t="str">
            <v>var00829</v>
          </cell>
          <cell r="B231" t="str">
            <v>Arsenic (tot) (mg/kg)</v>
          </cell>
          <cell r="C231" t="str">
            <v>mg/kg</v>
          </cell>
        </row>
        <row r="232">
          <cell r="A232" t="str">
            <v>var00830</v>
          </cell>
          <cell r="B232" t="str">
            <v>Cadmium (tot) (mg/kg)</v>
          </cell>
          <cell r="C232" t="str">
            <v>mg/kg</v>
          </cell>
        </row>
        <row r="233">
          <cell r="A233" t="str">
            <v>var00831</v>
          </cell>
          <cell r="B233" t="str">
            <v>Cobalt (tot) (mg/kg)</v>
          </cell>
          <cell r="C233" t="str">
            <v>mg/kg</v>
          </cell>
        </row>
        <row r="234">
          <cell r="A234" t="str">
            <v>var00832</v>
          </cell>
          <cell r="B234" t="str">
            <v>Chromium (tot) (mg/kg)</v>
          </cell>
          <cell r="C234" t="str">
            <v>mg/kg</v>
          </cell>
        </row>
        <row r="235">
          <cell r="A235" t="str">
            <v>var00833</v>
          </cell>
          <cell r="B235" t="str">
            <v>Copper (tot) (mg/kg)</v>
          </cell>
          <cell r="C235" t="str">
            <v>mg/kg</v>
          </cell>
        </row>
        <row r="236">
          <cell r="A236" t="str">
            <v>var00834</v>
          </cell>
          <cell r="B236" t="str">
            <v>Iron (tot) (mg/kg)</v>
          </cell>
          <cell r="C236" t="str">
            <v>mg/kg</v>
          </cell>
        </row>
        <row r="237">
          <cell r="A237" t="str">
            <v>var00835</v>
          </cell>
          <cell r="B237" t="str">
            <v>Mercury (tot) (mg/kg)</v>
          </cell>
          <cell r="C237" t="str">
            <v>mg/kg</v>
          </cell>
        </row>
        <row r="238">
          <cell r="A238" t="str">
            <v>var00836</v>
          </cell>
          <cell r="B238" t="str">
            <v>Magnesium (tot) (mg/kg)</v>
          </cell>
          <cell r="C238" t="str">
            <v>mg/kg</v>
          </cell>
        </row>
        <row r="239">
          <cell r="A239" t="str">
            <v>var00837</v>
          </cell>
          <cell r="B239" t="str">
            <v>Manganese (tot) (mg/kg)</v>
          </cell>
          <cell r="C239" t="str">
            <v>mg/kg</v>
          </cell>
        </row>
        <row r="240">
          <cell r="A240" t="str">
            <v>var00838</v>
          </cell>
          <cell r="B240" t="str">
            <v>Molybdenum (tot) (mg/kg)</v>
          </cell>
          <cell r="C240" t="str">
            <v>mg/kg</v>
          </cell>
        </row>
        <row r="241">
          <cell r="A241" t="str">
            <v>var00839</v>
          </cell>
          <cell r="B241" t="str">
            <v>Nickel (tot) (mg/kg)</v>
          </cell>
          <cell r="C241" t="str">
            <v>mg/kg</v>
          </cell>
        </row>
        <row r="242">
          <cell r="A242" t="str">
            <v>var00840</v>
          </cell>
          <cell r="B242" t="str">
            <v>Lead (tot) (mg/kg)</v>
          </cell>
          <cell r="C242" t="str">
            <v>mg/kg</v>
          </cell>
        </row>
        <row r="243">
          <cell r="A243" t="str">
            <v>var00841</v>
          </cell>
          <cell r="B243" t="str">
            <v>Selenium (tot) (mg/kg)</v>
          </cell>
          <cell r="C243" t="str">
            <v>mg/kg</v>
          </cell>
        </row>
        <row r="244">
          <cell r="A244" t="str">
            <v>var00842</v>
          </cell>
          <cell r="B244" t="str">
            <v>Uranium (sol)</v>
          </cell>
          <cell r="C244" t="str">
            <v>mg/L</v>
          </cell>
        </row>
        <row r="245">
          <cell r="A245" t="str">
            <v>var00843</v>
          </cell>
          <cell r="B245" t="str">
            <v>Uranium (tot) (mg/kg)</v>
          </cell>
          <cell r="C245" t="str">
            <v>mg/kg</v>
          </cell>
        </row>
        <row r="246">
          <cell r="A246" t="str">
            <v>var00844</v>
          </cell>
          <cell r="B246" t="str">
            <v>Uranium (tot) (mg/L)</v>
          </cell>
          <cell r="C246" t="str">
            <v>mg/L</v>
          </cell>
        </row>
        <row r="247">
          <cell r="A247" t="str">
            <v>var00845</v>
          </cell>
          <cell r="B247" t="str">
            <v>Zinc (tot) (mg/kg)</v>
          </cell>
          <cell r="C247" t="str">
            <v>mg/kg</v>
          </cell>
        </row>
        <row r="248">
          <cell r="A248" t="str">
            <v>var00846</v>
          </cell>
          <cell r="B248" t="str">
            <v>Atrazine</v>
          </cell>
          <cell r="C248" t="str">
            <v>ug/L</v>
          </cell>
        </row>
        <row r="249">
          <cell r="A249" t="str">
            <v>var00847</v>
          </cell>
          <cell r="B249" t="str">
            <v>Azinphos-methyl (tot)</v>
          </cell>
          <cell r="C249" t="str">
            <v>ug/L</v>
          </cell>
        </row>
        <row r="250">
          <cell r="A250" t="str">
            <v>var00848</v>
          </cell>
          <cell r="B250" t="str">
            <v>Chlordane (tot)</v>
          </cell>
          <cell r="C250" t="str">
            <v>ug/L</v>
          </cell>
        </row>
        <row r="251">
          <cell r="A251" t="str">
            <v>var00849</v>
          </cell>
          <cell r="B251" t="str">
            <v>Chlorpyrifos (tot)</v>
          </cell>
          <cell r="C251" t="str">
            <v>ug/L</v>
          </cell>
        </row>
        <row r="252">
          <cell r="A252" t="str">
            <v>var00850</v>
          </cell>
          <cell r="B252" t="str">
            <v>Dichlorodiphenyldichloroethane (tot)</v>
          </cell>
          <cell r="C252" t="str">
            <v>ug/L</v>
          </cell>
        </row>
        <row r="253">
          <cell r="A253" t="str">
            <v>var00851</v>
          </cell>
          <cell r="B253" t="str">
            <v>Dichlorodiphenyldichloroethylene (tot)</v>
          </cell>
          <cell r="C253" t="str">
            <v>ug/L</v>
          </cell>
        </row>
        <row r="254">
          <cell r="A254" t="str">
            <v>var00852</v>
          </cell>
          <cell r="B254" t="str">
            <v>Dichlorodiphenyltrichloroethane (tot)</v>
          </cell>
          <cell r="C254" t="str">
            <v>ug/L</v>
          </cell>
        </row>
        <row r="255">
          <cell r="A255" t="str">
            <v>var00853</v>
          </cell>
          <cell r="B255" t="str">
            <v>Demeton-s-methyl</v>
          </cell>
          <cell r="C255" t="str">
            <v>ug/L</v>
          </cell>
        </row>
        <row r="256">
          <cell r="A256" t="str">
            <v>var00854</v>
          </cell>
          <cell r="B256" t="str">
            <v>Diazinon (tot)</v>
          </cell>
          <cell r="C256" t="str">
            <v>ug/L</v>
          </cell>
        </row>
        <row r="257">
          <cell r="A257" t="str">
            <v>var00855</v>
          </cell>
          <cell r="B257" t="str">
            <v>Dieldrin (tot)</v>
          </cell>
          <cell r="C257" t="str">
            <v>ug/L</v>
          </cell>
        </row>
        <row r="258">
          <cell r="A258" t="str">
            <v>var00856</v>
          </cell>
          <cell r="B258" t="str">
            <v>Dimethoate (tot)</v>
          </cell>
          <cell r="C258" t="str">
            <v>ug/L</v>
          </cell>
        </row>
        <row r="259">
          <cell r="A259" t="str">
            <v>var00857</v>
          </cell>
          <cell r="B259" t="str">
            <v>Endosulf (tot)</v>
          </cell>
          <cell r="C259" t="str">
            <v>ug/L</v>
          </cell>
        </row>
        <row r="260">
          <cell r="A260" t="str">
            <v>var00858</v>
          </cell>
          <cell r="B260" t="str">
            <v>Endrin (tot)</v>
          </cell>
          <cell r="C260" t="str">
            <v>ug/L</v>
          </cell>
        </row>
        <row r="261">
          <cell r="A261" t="str">
            <v>var00859</v>
          </cell>
          <cell r="B261" t="str">
            <v>Ethion (tot)</v>
          </cell>
          <cell r="C261" t="str">
            <v>ug/L</v>
          </cell>
        </row>
        <row r="262">
          <cell r="A262" t="str">
            <v>var00860</v>
          </cell>
          <cell r="B262" t="str">
            <v>Fenthion</v>
          </cell>
          <cell r="C262" t="str">
            <v>ug/L</v>
          </cell>
        </row>
        <row r="263">
          <cell r="A263" t="str">
            <v>var00861</v>
          </cell>
          <cell r="B263" t="str">
            <v>Hexachlorocyclohexane (Benzene Hexachloride) a,b,d (tot)</v>
          </cell>
          <cell r="C263" t="str">
            <v>ug/L</v>
          </cell>
        </row>
        <row r="264">
          <cell r="A264" t="str">
            <v>var00862</v>
          </cell>
          <cell r="B264" t="str">
            <v>Hexachlorocyclohexane (Benzene Hexachloride) g (tot)</v>
          </cell>
          <cell r="C264" t="str">
            <v>ug/L</v>
          </cell>
        </row>
        <row r="265">
          <cell r="A265" t="str">
            <v>var00863</v>
          </cell>
          <cell r="B265" t="str">
            <v>Heptachlor (tot)</v>
          </cell>
          <cell r="C265" t="str">
            <v>ug/L</v>
          </cell>
        </row>
        <row r="266">
          <cell r="A266" t="str">
            <v>var00864</v>
          </cell>
          <cell r="B266" t="str">
            <v>Heptachlor epoxide (tot)</v>
          </cell>
          <cell r="C266" t="str">
            <v>ug/L</v>
          </cell>
        </row>
        <row r="267">
          <cell r="A267" t="str">
            <v>var00865</v>
          </cell>
          <cell r="B267" t="str">
            <v>Hexachlorobenzene (tot)</v>
          </cell>
          <cell r="C267" t="str">
            <v>ug/L</v>
          </cell>
        </row>
        <row r="268">
          <cell r="A268" t="str">
            <v>var00866</v>
          </cell>
          <cell r="B268" t="str">
            <v>Malathion (tot)</v>
          </cell>
          <cell r="C268" t="str">
            <v>ug/L</v>
          </cell>
        </row>
        <row r="269">
          <cell r="A269" t="str">
            <v>var00867</v>
          </cell>
          <cell r="B269" t="str">
            <v>Methoxychlor (tot)</v>
          </cell>
          <cell r="C269" t="str">
            <v>ug/L</v>
          </cell>
        </row>
        <row r="270">
          <cell r="A270" t="str">
            <v>var00868</v>
          </cell>
          <cell r="B270" t="str">
            <v>Nitrogen Dioxide (sol)</v>
          </cell>
          <cell r="C270" t="str">
            <v>ug/L</v>
          </cell>
        </row>
        <row r="271">
          <cell r="A271" t="str">
            <v>var00869</v>
          </cell>
          <cell r="B271" t="str">
            <v>Parathion (tot)</v>
          </cell>
          <cell r="C271" t="str">
            <v>ug/L</v>
          </cell>
        </row>
        <row r="272">
          <cell r="A272" t="str">
            <v>var00870</v>
          </cell>
          <cell r="B272" t="str">
            <v>Pirimiphos-methyl (tot)</v>
          </cell>
          <cell r="C272" t="str">
            <v>ug/L</v>
          </cell>
        </row>
        <row r="273">
          <cell r="A273" t="str">
            <v>var00871</v>
          </cell>
          <cell r="B273" t="str">
            <v>Simazine (tot)</v>
          </cell>
          <cell r="C273" t="str">
            <v>ug/L</v>
          </cell>
        </row>
        <row r="274">
          <cell r="A274" t="str">
            <v>var00872</v>
          </cell>
          <cell r="B274" t="str">
            <v>Surrogate 1 OC Rec</v>
          </cell>
          <cell r="C274" t="str">
            <v>%</v>
          </cell>
        </row>
        <row r="275">
          <cell r="A275" t="str">
            <v>var00873</v>
          </cell>
          <cell r="B275" t="str">
            <v>Surrogate 1 OP Rec</v>
          </cell>
          <cell r="C275" t="str">
            <v>%</v>
          </cell>
        </row>
        <row r="276">
          <cell r="A276" t="str">
            <v>var00874</v>
          </cell>
          <cell r="B276" t="str">
            <v>Silver (tot)</v>
          </cell>
          <cell r="C276" t="str">
            <v>mg/L</v>
          </cell>
        </row>
        <row r="277">
          <cell r="A277" t="str">
            <v>var00875</v>
          </cell>
          <cell r="B277" t="str">
            <v>Chemical Oxygen Demand</v>
          </cell>
          <cell r="C277" t="str">
            <v>ug/L</v>
          </cell>
        </row>
        <row r="278">
          <cell r="A278" t="str">
            <v>var00876</v>
          </cell>
          <cell r="B278" t="str">
            <v>Loss On Ignition</v>
          </cell>
          <cell r="C278" t="str">
            <v>mg/L</v>
          </cell>
        </row>
        <row r="279">
          <cell r="A279" t="str">
            <v>var00877</v>
          </cell>
          <cell r="B279" t="str">
            <v>Nitrate Nitrogen</v>
          </cell>
          <cell r="C279" t="str">
            <v>mg/L</v>
          </cell>
        </row>
        <row r="280">
          <cell r="A280" t="str">
            <v>var00878</v>
          </cell>
          <cell r="B280" t="str">
            <v>Chlordane and Meta (tot)</v>
          </cell>
          <cell r="C280" t="str">
            <v>ug/L</v>
          </cell>
        </row>
        <row r="281">
          <cell r="A281" t="str">
            <v>var00879</v>
          </cell>
          <cell r="B281" t="str">
            <v>Dichlorodiphenyltrichloroethane and Meta (tot)</v>
          </cell>
          <cell r="C281" t="str">
            <v>ug/L</v>
          </cell>
        </row>
        <row r="282">
          <cell r="A282" t="str">
            <v>var00880</v>
          </cell>
          <cell r="B282" t="str">
            <v>Selenium (unfilt undig)</v>
          </cell>
          <cell r="C282" t="str">
            <v>mg/L</v>
          </cell>
        </row>
        <row r="283">
          <cell r="A283" t="str">
            <v>var00881</v>
          </cell>
          <cell r="B283" t="str">
            <v>Fenamiphos</v>
          </cell>
          <cell r="C283" t="str">
            <v>ug/L</v>
          </cell>
        </row>
        <row r="284">
          <cell r="A284" t="str">
            <v>var00882</v>
          </cell>
          <cell r="B284" t="str">
            <v>Heptachlor and Hep epox (tot)</v>
          </cell>
          <cell r="C284" t="str">
            <v>ug/L</v>
          </cell>
        </row>
        <row r="285">
          <cell r="A285" t="str">
            <v>var00883</v>
          </cell>
          <cell r="B285" t="str">
            <v>Maldison</v>
          </cell>
          <cell r="C285" t="str">
            <v>ug/L</v>
          </cell>
        </row>
        <row r="286">
          <cell r="A286" t="str">
            <v>var00884</v>
          </cell>
          <cell r="B286" t="str">
            <v>Loss On Ignition (1000degC)</v>
          </cell>
          <cell r="C286" t="str">
            <v>%</v>
          </cell>
        </row>
        <row r="287">
          <cell r="A287" t="str">
            <v>var00885</v>
          </cell>
          <cell r="B287" t="str">
            <v>Loss On Ignition (550degC)</v>
          </cell>
          <cell r="C287" t="str">
            <v>%</v>
          </cell>
        </row>
        <row r="288">
          <cell r="A288" t="str">
            <v>var00886</v>
          </cell>
          <cell r="B288" t="str">
            <v>Total Phosphorus (mg/kg)</v>
          </cell>
          <cell r="C288" t="str">
            <v>mg/kg</v>
          </cell>
        </row>
        <row r="289">
          <cell r="A289" t="str">
            <v>var00887</v>
          </cell>
          <cell r="B289" t="str">
            <v>Tin (tot) (mg/kg)</v>
          </cell>
          <cell r="C289" t="str">
            <v>mg/kg</v>
          </cell>
        </row>
        <row r="290">
          <cell r="A290" t="str">
            <v>var00888</v>
          </cell>
          <cell r="B290" t="str">
            <v>Tributyltin</v>
          </cell>
          <cell r="C290" t="str">
            <v>ng/g</v>
          </cell>
        </row>
        <row r="291">
          <cell r="A291" t="str">
            <v>var00889</v>
          </cell>
          <cell r="B291" t="str">
            <v>Weight (dry)</v>
          </cell>
          <cell r="C291" t="str">
            <v>mg</v>
          </cell>
        </row>
        <row r="292">
          <cell r="A292" t="str">
            <v>var00890</v>
          </cell>
          <cell r="B292" t="str">
            <v>Weight lost (mg1000degC)</v>
          </cell>
          <cell r="C292" t="str">
            <v>mg</v>
          </cell>
        </row>
        <row r="293">
          <cell r="A293" t="str">
            <v>var00891</v>
          </cell>
          <cell r="B293" t="str">
            <v>Weight lost (mg550degC)</v>
          </cell>
          <cell r="C293" t="str">
            <v>mg</v>
          </cell>
        </row>
        <row r="294">
          <cell r="A294" t="str">
            <v>var00892</v>
          </cell>
          <cell r="B294" t="str">
            <v>Total Organic Carbon (percentage)</v>
          </cell>
          <cell r="C294" t="str">
            <v>mg/L</v>
          </cell>
        </row>
        <row r="295">
          <cell r="A295" t="str">
            <v>var00893</v>
          </cell>
          <cell r="B295" t="str">
            <v>Total Coliforms</v>
          </cell>
          <cell r="C295" t="str">
            <v>CFU/100ml</v>
          </cell>
        </row>
        <row r="296">
          <cell r="A296" t="str">
            <v>var00894</v>
          </cell>
          <cell r="B296" t="str">
            <v>Total Nitrogen (mg/kg)</v>
          </cell>
          <cell r="C296" t="str">
            <v>mg/kg</v>
          </cell>
        </row>
        <row r="297">
          <cell r="A297" t="str">
            <v>var00895</v>
          </cell>
          <cell r="B297" t="str">
            <v>Potassium (tot)</v>
          </cell>
          <cell r="C297" t="str">
            <v>mg/L</v>
          </cell>
        </row>
        <row r="298">
          <cell r="A298" t="str">
            <v>var00896</v>
          </cell>
          <cell r="B298" t="str">
            <v>Sodium (tot)</v>
          </cell>
          <cell r="C298" t="str">
            <v>mg/L</v>
          </cell>
        </row>
        <row r="299">
          <cell r="A299" t="str">
            <v>var00897</v>
          </cell>
          <cell r="B299" t="str">
            <v>Strontium (tot)</v>
          </cell>
          <cell r="C299" t="str">
            <v>mg/L</v>
          </cell>
        </row>
        <row r="300">
          <cell r="A300" t="str">
            <v>var00898</v>
          </cell>
          <cell r="B300" t="str">
            <v>Moisture content (dry weight)</v>
          </cell>
          <cell r="C300" t="str">
            <v>%</v>
          </cell>
        </row>
        <row r="301">
          <cell r="A301" t="str">
            <v>var00899</v>
          </cell>
          <cell r="B301" t="str">
            <v>Barium (sol)</v>
          </cell>
          <cell r="C301" t="str">
            <v>mg/L</v>
          </cell>
        </row>
        <row r="302">
          <cell r="A302" t="str">
            <v>var00900</v>
          </cell>
          <cell r="B302" t="str">
            <v>Barium (tot)</v>
          </cell>
          <cell r="C302" t="str">
            <v>mg/L</v>
          </cell>
        </row>
        <row r="303">
          <cell r="A303" t="str">
            <v>var00901</v>
          </cell>
          <cell r="B303" t="str">
            <v>Gallium (sol)</v>
          </cell>
          <cell r="C303" t="str">
            <v>mg/L</v>
          </cell>
        </row>
        <row r="304">
          <cell r="A304" t="str">
            <v>var00902</v>
          </cell>
          <cell r="B304" t="str">
            <v>Gallium (tot)</v>
          </cell>
          <cell r="C304" t="str">
            <v>mg/L</v>
          </cell>
        </row>
        <row r="305">
          <cell r="A305" t="str">
            <v>var00903</v>
          </cell>
          <cell r="B305" t="str">
            <v>Antimony (sol)</v>
          </cell>
          <cell r="C305" t="str">
            <v>mg/L</v>
          </cell>
        </row>
        <row r="306">
          <cell r="A306" t="str">
            <v>var00904</v>
          </cell>
          <cell r="B306" t="str">
            <v>Antimony (tot)</v>
          </cell>
          <cell r="C306" t="str">
            <v>mg/L</v>
          </cell>
        </row>
        <row r="307">
          <cell r="A307" t="str">
            <v>var00905</v>
          </cell>
          <cell r="B307" t="str">
            <v>Thorium (sol)</v>
          </cell>
          <cell r="C307" t="str">
            <v>mg/L</v>
          </cell>
        </row>
        <row r="308">
          <cell r="A308" t="str">
            <v>var00906</v>
          </cell>
          <cell r="B308" t="str">
            <v>Thorium (tot)</v>
          </cell>
          <cell r="C308" t="str">
            <v>mg/L</v>
          </cell>
        </row>
        <row r="309">
          <cell r="A309" t="str">
            <v>var00907</v>
          </cell>
          <cell r="B309" t="str">
            <v>Carbonate Alkalinity as CaCO3</v>
          </cell>
          <cell r="C309" t="str">
            <v>mg/l</v>
          </cell>
        </row>
        <row r="310">
          <cell r="A310" t="str">
            <v>var00908</v>
          </cell>
          <cell r="B310" t="str">
            <v>Hydroxide Alkalinity as CaCO3</v>
          </cell>
          <cell r="C310" t="str">
            <v>mg/l</v>
          </cell>
        </row>
        <row r="311">
          <cell r="A311" t="str">
            <v>var00909</v>
          </cell>
          <cell r="B311" t="str">
            <v>Colour</v>
          </cell>
          <cell r="C311" t="str">
            <v>CU</v>
          </cell>
        </row>
        <row r="312">
          <cell r="A312" t="str">
            <v>var00910</v>
          </cell>
          <cell r="B312" t="str">
            <v>Total Organic Nitrogen</v>
          </cell>
          <cell r="C312" t="str">
            <v>mg/L</v>
          </cell>
        </row>
        <row r="313">
          <cell r="A313" t="str">
            <v>var00911</v>
          </cell>
          <cell r="B313" t="str">
            <v>Tin (tot) (mg/L)</v>
          </cell>
          <cell r="C313" t="str">
            <v>mg/L</v>
          </cell>
        </row>
        <row r="314">
          <cell r="A314" t="str">
            <v>var00912</v>
          </cell>
          <cell r="B314" t="str">
            <v>Boron (tot)</v>
          </cell>
          <cell r="C314" t="str">
            <v>mg/L</v>
          </cell>
        </row>
        <row r="315">
          <cell r="A315" t="str">
            <v>var00913</v>
          </cell>
          <cell r="B315" t="str">
            <v>Beryllium (tot)</v>
          </cell>
          <cell r="C315" t="str">
            <v>mg/L</v>
          </cell>
        </row>
        <row r="316">
          <cell r="A316" t="str">
            <v>var00914</v>
          </cell>
          <cell r="B316" t="str">
            <v>Urea</v>
          </cell>
          <cell r="C316" t="str">
            <v>ug/L</v>
          </cell>
        </row>
        <row r="317">
          <cell r="A317" t="str">
            <v>var00915</v>
          </cell>
          <cell r="B317" t="str">
            <v>Total Organic Carbon (mg/kg)</v>
          </cell>
          <cell r="C317" t="str">
            <v>mg/kg</v>
          </cell>
        </row>
        <row r="318">
          <cell r="A318" t="str">
            <v>var00916</v>
          </cell>
          <cell r="B318" t="str">
            <v>Radon Concentration</v>
          </cell>
          <cell r="C318" t="str">
            <v>Bq/m^3</v>
          </cell>
        </row>
        <row r="319">
          <cell r="A319" t="str">
            <v>var00917</v>
          </cell>
          <cell r="B319" t="str">
            <v>Radon Concentration (Error)</v>
          </cell>
          <cell r="C319" t="str">
            <v>Bq/m^3</v>
          </cell>
        </row>
        <row r="320">
          <cell r="A320" t="str">
            <v>var00918</v>
          </cell>
          <cell r="B320" t="str">
            <v>Water Level (Top of Case)</v>
          </cell>
          <cell r="C320" t="str">
            <v>mtoc</v>
          </cell>
        </row>
        <row r="321">
          <cell r="A321" t="str">
            <v>var00919</v>
          </cell>
          <cell r="B321" t="str">
            <v>Pheopigments</v>
          </cell>
          <cell r="C321" t="str">
            <v>ug/L</v>
          </cell>
        </row>
        <row r="322">
          <cell r="A322" t="str">
            <v>var00920</v>
          </cell>
          <cell r="B322" t="str">
            <v>Chlorophyll</v>
          </cell>
          <cell r="C322" t="str">
            <v>RFU</v>
          </cell>
        </row>
        <row r="323">
          <cell r="A323" t="str">
            <v>var00921</v>
          </cell>
          <cell r="B323" t="str">
            <v xml:space="preserve">Fluorescent Dissolved Organic Matter </v>
          </cell>
          <cell r="C323" t="str">
            <v>ug/L</v>
          </cell>
        </row>
        <row r="324">
          <cell r="A324" t="str">
            <v>var00922</v>
          </cell>
          <cell r="B324" t="str">
            <v>Conductivity (non-Linear Function)</v>
          </cell>
          <cell r="C324" t="str">
            <v>µS/cm</v>
          </cell>
        </row>
        <row r="325">
          <cell r="A325" t="str">
            <v>var00923</v>
          </cell>
          <cell r="B325" t="str">
            <v>Total Algae Phycoerythrin</v>
          </cell>
          <cell r="C325" t="str">
            <v>RFU</v>
          </cell>
        </row>
        <row r="326">
          <cell r="A326" t="str">
            <v>var00924</v>
          </cell>
          <cell r="B326" t="str">
            <v>Wiper Position</v>
          </cell>
          <cell r="C326" t="str">
            <v>volt</v>
          </cell>
        </row>
        <row r="327">
          <cell r="A327" t="str">
            <v>var00925</v>
          </cell>
          <cell r="B327" t="str">
            <v>pH (mV)</v>
          </cell>
          <cell r="C327" t="str">
            <v>mV</v>
          </cell>
        </row>
        <row r="328">
          <cell r="A328" t="str">
            <v>var00926</v>
          </cell>
          <cell r="B328" t="str">
            <v>Vertical Position</v>
          </cell>
          <cell r="C328" t="str">
            <v>m</v>
          </cell>
        </row>
        <row r="329">
          <cell r="A329" t="str">
            <v>var00927</v>
          </cell>
          <cell r="B329" t="str">
            <v>Battery</v>
          </cell>
          <cell r="C329" t="str">
            <v>V</v>
          </cell>
        </row>
        <row r="330">
          <cell r="A330" t="str">
            <v>var00928</v>
          </cell>
          <cell r="B330" t="str">
            <v>Cable Power</v>
          </cell>
          <cell r="C330" t="str">
            <v>V</v>
          </cell>
        </row>
        <row r="331">
          <cell r="A331" t="str">
            <v>var00929</v>
          </cell>
          <cell r="B331" t="str">
            <v>SigmaT Density</v>
          </cell>
          <cell r="C331" t="str">
            <v>kg/m3-1000</v>
          </cell>
        </row>
        <row r="332">
          <cell r="A332" t="str">
            <v>var00930</v>
          </cell>
          <cell r="B332" t="str">
            <v>Chlorophyll Fluorescence</v>
          </cell>
          <cell r="C332" t="str">
            <v>ppb</v>
          </cell>
        </row>
        <row r="333">
          <cell r="A333" t="str">
            <v>var00931</v>
          </cell>
          <cell r="B333" t="str">
            <v>Oxidised Nitrogen</v>
          </cell>
          <cell r="C333" t="str">
            <v>mg/L</v>
          </cell>
        </row>
        <row r="334">
          <cell r="A334" t="str">
            <v>var00932</v>
          </cell>
          <cell r="B334" t="str">
            <v>Water Level (Below Ground Level)</v>
          </cell>
          <cell r="C334" t="str">
            <v>mBGL</v>
          </cell>
        </row>
        <row r="335">
          <cell r="A335" t="str">
            <v>var00933</v>
          </cell>
          <cell r="B335" t="str">
            <v>Nitrous Oxide (ppm)</v>
          </cell>
          <cell r="C335" t="str">
            <v>ppm</v>
          </cell>
        </row>
        <row r="336">
          <cell r="A336" t="str">
            <v>var00934</v>
          </cell>
          <cell r="B336" t="str">
            <v>Methane (ppm)</v>
          </cell>
          <cell r="C336" t="str">
            <v>ppm</v>
          </cell>
        </row>
        <row r="337">
          <cell r="A337" t="str">
            <v>var00935</v>
          </cell>
          <cell r="B337" t="str">
            <v>CH4 saturation</v>
          </cell>
          <cell r="C337" t="str">
            <v>%</v>
          </cell>
        </row>
        <row r="338">
          <cell r="A338" t="str">
            <v>var00936</v>
          </cell>
          <cell r="B338" t="str">
            <v>Bloom Index</v>
          </cell>
          <cell r="C338"/>
        </row>
        <row r="339">
          <cell r="A339" t="str">
            <v>var00937</v>
          </cell>
          <cell r="B339" t="str">
            <v>CO2 saturation</v>
          </cell>
          <cell r="C339" t="str">
            <v>%</v>
          </cell>
        </row>
        <row r="340">
          <cell r="A340" t="str">
            <v>var00938</v>
          </cell>
          <cell r="B340" t="str">
            <v>Chlorophyll-a (median)</v>
          </cell>
          <cell r="C340" t="str">
            <v>µg/l</v>
          </cell>
        </row>
        <row r="341">
          <cell r="A341" t="str">
            <v>var00939</v>
          </cell>
          <cell r="B341" t="str">
            <v>Chlorophyll-a (maximum)</v>
          </cell>
          <cell r="C341" t="str">
            <v>µg/l</v>
          </cell>
        </row>
        <row r="342">
          <cell r="A342" t="str">
            <v>var00940</v>
          </cell>
          <cell r="B342" t="str">
            <v>Chlorophyll-a (minimum)</v>
          </cell>
          <cell r="C342" t="str">
            <v>µg/l</v>
          </cell>
        </row>
        <row r="343">
          <cell r="A343" t="str">
            <v>var00941</v>
          </cell>
          <cell r="B343" t="str">
            <v>Chlorophyll-a (standard deviation)</v>
          </cell>
          <cell r="C343" t="str">
            <v>µg/l</v>
          </cell>
        </row>
        <row r="344">
          <cell r="A344" t="str">
            <v>var00942</v>
          </cell>
          <cell r="B344" t="str">
            <v>Bloom Index (median)</v>
          </cell>
          <cell r="C344"/>
        </row>
        <row r="345">
          <cell r="A345" t="str">
            <v>var00943</v>
          </cell>
          <cell r="B345" t="str">
            <v>Bloom Index (maximum)</v>
          </cell>
          <cell r="C345"/>
        </row>
        <row r="346">
          <cell r="A346" t="str">
            <v>var00944</v>
          </cell>
          <cell r="B346" t="str">
            <v>Bloom Index (minimum)</v>
          </cell>
          <cell r="C346"/>
        </row>
        <row r="347">
          <cell r="A347" t="str">
            <v>var00945</v>
          </cell>
          <cell r="B347" t="str">
            <v>Bloom Index (standard deviation)</v>
          </cell>
          <cell r="C347"/>
        </row>
        <row r="348">
          <cell r="A348" t="str">
            <v>var00946</v>
          </cell>
          <cell r="B348" t="str">
            <v>Backscattering Coefficient</v>
          </cell>
          <cell r="C348" t="str">
            <v>/m</v>
          </cell>
        </row>
        <row r="349">
          <cell r="A349" t="str">
            <v>var00947</v>
          </cell>
          <cell r="B349" t="str">
            <v>Colored Dissolved Organic Matter</v>
          </cell>
          <cell r="C349" t="str">
            <v>/m</v>
          </cell>
        </row>
        <row r="350">
          <cell r="A350" t="str">
            <v>var00948</v>
          </cell>
          <cell r="B350" t="str">
            <v>Green Algae</v>
          </cell>
          <cell r="C350" t="str">
            <v>mg/m3</v>
          </cell>
        </row>
        <row r="351">
          <cell r="A351" t="str">
            <v>var00949</v>
          </cell>
          <cell r="B351" t="str">
            <v>Haptophytes</v>
          </cell>
          <cell r="C351" t="str">
            <v>mg/m3</v>
          </cell>
        </row>
        <row r="352">
          <cell r="A352" t="str">
            <v>var00950</v>
          </cell>
          <cell r="B352" t="str">
            <v>Microplankton</v>
          </cell>
          <cell r="C352" t="str">
            <v>mg/m3</v>
          </cell>
        </row>
        <row r="353">
          <cell r="A353" t="str">
            <v>var00951</v>
          </cell>
          <cell r="B353" t="str">
            <v>Nanoplankton</v>
          </cell>
          <cell r="C353" t="str">
            <v>mg/m3</v>
          </cell>
        </row>
        <row r="354">
          <cell r="A354" t="str">
            <v>var00952</v>
          </cell>
          <cell r="B354" t="str">
            <v>Picoplankton</v>
          </cell>
          <cell r="C354" t="str">
            <v>mg/m3</v>
          </cell>
        </row>
        <row r="355">
          <cell r="A355" t="str">
            <v>var00953</v>
          </cell>
          <cell r="B355" t="str">
            <v>Prochlorococcus</v>
          </cell>
          <cell r="C355" t="str">
            <v>mg/m3</v>
          </cell>
        </row>
        <row r="356">
          <cell r="A356" t="str">
            <v>var00954</v>
          </cell>
          <cell r="B356" t="str">
            <v>Prokaryotes</v>
          </cell>
          <cell r="C356" t="str">
            <v>mg/m3</v>
          </cell>
        </row>
        <row r="357">
          <cell r="A357" t="str">
            <v>var00955</v>
          </cell>
          <cell r="B357" t="str">
            <v>Primary Production</v>
          </cell>
          <cell r="C357" t="str">
            <v>mg/m2/day</v>
          </cell>
        </row>
        <row r="358">
          <cell r="A358" t="str">
            <v>var00956</v>
          </cell>
          <cell r="B358" t="str">
            <v>RS reflectance at 412nm</v>
          </cell>
          <cell r="C358" t="str">
            <v>/sr</v>
          </cell>
        </row>
        <row r="359">
          <cell r="A359" t="str">
            <v>var00957</v>
          </cell>
          <cell r="B359" t="str">
            <v>RS reflectance at 443nm</v>
          </cell>
          <cell r="C359" t="str">
            <v>/sr</v>
          </cell>
        </row>
        <row r="360">
          <cell r="A360" t="str">
            <v>var00958</v>
          </cell>
          <cell r="B360" t="str">
            <v>RS reflectance at 490nm</v>
          </cell>
          <cell r="C360" t="str">
            <v>/sr</v>
          </cell>
        </row>
        <row r="361">
          <cell r="A361" t="str">
            <v>var00959</v>
          </cell>
          <cell r="B361" t="str">
            <v>RS reflectance at 555nm</v>
          </cell>
          <cell r="C361" t="str">
            <v>/sr</v>
          </cell>
        </row>
        <row r="362">
          <cell r="A362" t="str">
            <v>var00960</v>
          </cell>
          <cell r="B362" t="str">
            <v>RS reflectance at 670nm</v>
          </cell>
          <cell r="C362" t="str">
            <v>/sr</v>
          </cell>
        </row>
        <row r="363">
          <cell r="A363" t="str">
            <v>var00961</v>
          </cell>
          <cell r="B363" t="str">
            <v>Total Primary Production of Phyto</v>
          </cell>
          <cell r="C363" t="str">
            <v>mg/m3/day</v>
          </cell>
        </row>
        <row r="364">
          <cell r="A364" t="str">
            <v>var00962</v>
          </cell>
          <cell r="B364" t="str">
            <v>Surface Partial Pressure of CO2</v>
          </cell>
          <cell r="C364" t="str">
            <v>Pa</v>
          </cell>
        </row>
        <row r="365">
          <cell r="A365" t="str">
            <v>var00963</v>
          </cell>
          <cell r="B365" t="str">
            <v>Phytoplankton</v>
          </cell>
          <cell r="C365" t="str">
            <v>mmol C/m^3</v>
          </cell>
        </row>
        <row r="366">
          <cell r="A366" t="str">
            <v>var00964</v>
          </cell>
          <cell r="B366" t="str">
            <v>Net Primary Productivity</v>
          </cell>
          <cell r="C366" t="str">
            <v>mg/m2/day</v>
          </cell>
        </row>
        <row r="367">
          <cell r="A367" t="str">
            <v>var00965</v>
          </cell>
          <cell r="B367" t="str">
            <v>Zooplankton</v>
          </cell>
          <cell r="C367" t="str">
            <v>g/m2</v>
          </cell>
        </row>
        <row r="368">
          <cell r="A368" t="str">
            <v>var00966</v>
          </cell>
          <cell r="B368" t="str">
            <v>Diffuse Attenuation Coefficient at 490nm</v>
          </cell>
          <cell r="C368" t="str">
            <v>/m</v>
          </cell>
        </row>
        <row r="369">
          <cell r="A369" t="str">
            <v>var00967</v>
          </cell>
          <cell r="B369" t="str">
            <v>Suspended particulate matter</v>
          </cell>
          <cell r="C369" t="str">
            <v>g/m3</v>
          </cell>
        </row>
        <row r="370">
          <cell r="A370" t="str">
            <v>var00968</v>
          </cell>
          <cell r="B370" t="str">
            <v>Particulate Inorganic Carbon</v>
          </cell>
          <cell r="C370" t="str">
            <v>mg/L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>
      <selection activeCell="A71" sqref="A71"/>
    </sheetView>
  </sheetViews>
  <sheetFormatPr defaultColWidth="8.77734375" defaultRowHeight="14.4"/>
  <cols>
    <col min="1" max="1" width="52.44140625" bestFit="1" customWidth="1"/>
  </cols>
  <sheetData>
    <row r="1" spans="1:1" ht="18.75" customHeight="1"/>
    <row r="2" spans="1:1" ht="18.75" customHeight="1"/>
    <row r="3" spans="1:1" ht="18.75" customHeight="1">
      <c r="A3" t="s">
        <v>2005</v>
      </c>
    </row>
    <row r="4" spans="1:1" ht="18.75" customHeight="1"/>
    <row r="5" spans="1:1" ht="18.75" customHeight="1">
      <c r="A5" t="s">
        <v>2006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E32B-13DA-DE46-BA4D-0322CCC24E33}">
  <dimension ref="A1:E7"/>
  <sheetViews>
    <sheetView workbookViewId="0">
      <selection activeCell="F3" sqref="F3"/>
    </sheetView>
  </sheetViews>
  <sheetFormatPr defaultColWidth="11.5546875" defaultRowHeight="14.4"/>
  <sheetData>
    <row r="1" spans="1:5">
      <c r="A1" s="178" t="s">
        <v>223</v>
      </c>
      <c r="B1" s="179" t="s">
        <v>224</v>
      </c>
      <c r="C1" s="178" t="s">
        <v>225</v>
      </c>
      <c r="D1" s="178" t="s">
        <v>226</v>
      </c>
      <c r="E1" s="178" t="s">
        <v>239</v>
      </c>
    </row>
    <row r="2" spans="1:5">
      <c r="A2" t="s">
        <v>8965</v>
      </c>
      <c r="B2">
        <v>1</v>
      </c>
      <c r="C2" t="s">
        <v>234</v>
      </c>
      <c r="D2" t="str">
        <f>VLOOKUP(C2,'MASTER KEY'!$A$2:$B3000,2,TRUE)</f>
        <v>Temperature</v>
      </c>
    </row>
    <row r="3" spans="1:5">
      <c r="A3" t="s">
        <v>8966</v>
      </c>
      <c r="B3">
        <v>1</v>
      </c>
      <c r="C3" t="s">
        <v>236</v>
      </c>
      <c r="D3" t="str">
        <f>VLOOKUP(C3,'MASTER KEY'!$A$2:$B3001,2,TRUE)</f>
        <v>Salinity</v>
      </c>
    </row>
    <row r="4" spans="1:5">
      <c r="A4" t="s">
        <v>8967</v>
      </c>
      <c r="B4">
        <v>1</v>
      </c>
      <c r="C4" t="s">
        <v>278</v>
      </c>
      <c r="D4" t="str">
        <f>VLOOKUP(C4,'MASTER KEY'!$A$2:$B3002,2,TRUE)</f>
        <v>Depth</v>
      </c>
    </row>
    <row r="5" spans="1:5">
      <c r="A5" t="s">
        <v>8968</v>
      </c>
      <c r="B5">
        <v>1</v>
      </c>
      <c r="C5" t="s">
        <v>821</v>
      </c>
      <c r="D5" t="str">
        <f>VLOOKUP(C5,'MASTER KEY'!$A$2:$B3003,2,TRUE)</f>
        <v>UCUR (eastward velocity)</v>
      </c>
    </row>
    <row r="6" spans="1:5">
      <c r="A6" t="s">
        <v>8969</v>
      </c>
      <c r="B6">
        <v>1</v>
      </c>
      <c r="C6" t="s">
        <v>823</v>
      </c>
      <c r="D6" t="str">
        <f>VLOOKUP(C6,'MASTER KEY'!$A$2:$B3004,2,TRUE)</f>
        <v>VCUR (northward velocity)</v>
      </c>
    </row>
    <row r="7" spans="1:5">
      <c r="A7" t="s">
        <v>8970</v>
      </c>
      <c r="B7">
        <v>1</v>
      </c>
      <c r="C7" t="s">
        <v>238</v>
      </c>
      <c r="D7" t="str">
        <f>VLOOKUP(C7,'MASTER KEY'!$A$2:$B3005,2,TRUE)</f>
        <v>Current Velocity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zoomScale="264" zoomScaleNormal="264" workbookViewId="0">
      <selection sqref="A1:XFD1"/>
    </sheetView>
  </sheetViews>
  <sheetFormatPr defaultColWidth="8.77734375" defaultRowHeight="14.4"/>
  <cols>
    <col min="1" max="1" width="15.77734375" bestFit="1" customWidth="1"/>
    <col min="2" max="2" width="5.6640625" bestFit="1" customWidth="1"/>
    <col min="3" max="3" width="7.44140625" bestFit="1" customWidth="1"/>
    <col min="4" max="4" width="10.77734375" bestFit="1" customWidth="1"/>
    <col min="5" max="5" width="6.6640625" bestFit="1" customWidth="1"/>
  </cols>
  <sheetData>
    <row r="1" spans="1:5" s="118" customFormat="1" ht="13.8">
      <c r="A1" s="116" t="s">
        <v>223</v>
      </c>
      <c r="B1" s="117" t="s">
        <v>224</v>
      </c>
      <c r="C1" s="116" t="s">
        <v>225</v>
      </c>
      <c r="D1" s="116" t="s">
        <v>226</v>
      </c>
      <c r="E1" s="116" t="s">
        <v>239</v>
      </c>
    </row>
    <row r="2" spans="1:5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F44"/>
  <sheetViews>
    <sheetView zoomScale="120" zoomScaleNormal="120" workbookViewId="0">
      <selection activeCell="C28" sqref="C28"/>
    </sheetView>
  </sheetViews>
  <sheetFormatPr defaultColWidth="8.77734375" defaultRowHeight="14.4"/>
  <cols>
    <col min="1" max="1" width="53" bestFit="1" customWidth="1"/>
    <col min="2" max="2" width="12" style="18" bestFit="1" customWidth="1"/>
    <col min="3" max="3" width="8.6640625" style="6" bestFit="1" customWidth="1"/>
    <col min="4" max="4" width="45.77734375" style="6" bestFit="1" customWidth="1"/>
    <col min="5" max="5" width="9.77734375" style="6" customWidth="1"/>
    <col min="6" max="6" width="13.44140625" bestFit="1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 ht="18.75" customHeight="1">
      <c r="A2" s="115" t="s">
        <v>329</v>
      </c>
      <c r="B2" s="122">
        <f>1/1000</f>
        <v>1E-3</v>
      </c>
      <c r="C2" s="115" t="s">
        <v>330</v>
      </c>
      <c r="D2" s="115" t="str">
        <f>VLOOKUP(C2,'MASTER KEY'!$A$2:$B913,2,FALSE)</f>
        <v>Precipitation</v>
      </c>
      <c r="E2" t="s">
        <v>8564</v>
      </c>
      <c r="F2" s="17" t="s">
        <v>331</v>
      </c>
    </row>
    <row r="3" spans="1:6" ht="18.75" customHeight="1">
      <c r="A3" s="115" t="s">
        <v>332</v>
      </c>
      <c r="B3" s="123">
        <v>1</v>
      </c>
      <c r="C3" s="115" t="s">
        <v>333</v>
      </c>
      <c r="D3" s="115" t="str">
        <f>VLOOKUP(C3,'MASTER KEY'!$A$2:$B914,2,FALSE)</f>
        <v>Air Temperature</v>
      </c>
      <c r="E3" s="51"/>
    </row>
    <row r="4" spans="1:6" ht="18.75" customHeight="1">
      <c r="A4" s="115" t="s">
        <v>334</v>
      </c>
      <c r="B4" s="123">
        <v>1</v>
      </c>
      <c r="C4" s="115" t="s">
        <v>335</v>
      </c>
      <c r="D4" s="115" t="str">
        <f>VLOOKUP(C4,'MASTER KEY'!$A$2:$B915,2,FALSE)</f>
        <v>Wet Bulb Air Temperature</v>
      </c>
      <c r="E4" s="51"/>
    </row>
    <row r="5" spans="1:6" ht="18.75" customHeight="1">
      <c r="A5" s="115" t="s">
        <v>336</v>
      </c>
      <c r="B5" s="123">
        <v>1</v>
      </c>
      <c r="C5" s="115" t="s">
        <v>337</v>
      </c>
      <c r="D5" s="115" t="str">
        <f>VLOOKUP(C5,'MASTER KEY'!$A$2:$B916,2,FALSE)</f>
        <v>Dew Point Temperature</v>
      </c>
      <c r="E5" s="51"/>
    </row>
    <row r="6" spans="1:6" ht="18.75" customHeight="1">
      <c r="A6" s="115" t="s">
        <v>338</v>
      </c>
      <c r="B6" s="123">
        <v>1</v>
      </c>
      <c r="C6" s="115" t="s">
        <v>339</v>
      </c>
      <c r="D6" s="115" t="str">
        <f>VLOOKUP(C6,'MASTER KEY'!$A$2:$B917,2,FALSE)</f>
        <v>Relative Humidity</v>
      </c>
      <c r="E6" s="51"/>
    </row>
    <row r="7" spans="1:6" ht="18.75" customHeight="1">
      <c r="A7" s="115" t="s">
        <v>340</v>
      </c>
      <c r="B7" s="122">
        <f>1/3.6</f>
        <v>0.27777777777777779</v>
      </c>
      <c r="C7" s="115" t="s">
        <v>268</v>
      </c>
      <c r="D7" s="115" t="str">
        <f>VLOOKUP(C7,'MASTER KEY'!$A$2:$B918,2,FALSE)</f>
        <v>Wind Speed</v>
      </c>
      <c r="E7" s="51"/>
    </row>
    <row r="8" spans="1:6" ht="18.75" customHeight="1">
      <c r="A8" s="115" t="s">
        <v>341</v>
      </c>
      <c r="B8" s="123">
        <v>1</v>
      </c>
      <c r="C8" s="115" t="s">
        <v>270</v>
      </c>
      <c r="D8" s="115" t="str">
        <f>VLOOKUP(C8,'MASTER KEY'!$A$2:$B919,2,FALSE)</f>
        <v>Wind Direction</v>
      </c>
      <c r="E8" s="51"/>
    </row>
    <row r="9" spans="1:6" ht="18.75" customHeight="1">
      <c r="A9" s="115" t="s">
        <v>342</v>
      </c>
      <c r="B9" s="122">
        <f>1/3.6</f>
        <v>0.27777777777777779</v>
      </c>
      <c r="C9" s="115" t="s">
        <v>343</v>
      </c>
      <c r="D9" s="115" t="str">
        <f>VLOOKUP(C9,'MASTER KEY'!$A$2:$B920,2,FALSE)</f>
        <v>Wind Speed (max)</v>
      </c>
      <c r="E9" s="51"/>
    </row>
    <row r="10" spans="1:6" ht="18.75" customHeight="1">
      <c r="A10" s="115" t="s">
        <v>344</v>
      </c>
      <c r="B10" s="123">
        <v>1</v>
      </c>
      <c r="C10" s="115" t="s">
        <v>345</v>
      </c>
      <c r="D10" s="115" t="str">
        <f>VLOOKUP(C10,'MASTER KEY'!$A$2:$B921,2,FALSE)</f>
        <v>Cloud Amount of First Group in Eighths</v>
      </c>
      <c r="E10" s="51"/>
    </row>
    <row r="11" spans="1:6" ht="18.75" customHeight="1">
      <c r="A11" s="115" t="s">
        <v>346</v>
      </c>
      <c r="B11" s="123">
        <v>1</v>
      </c>
      <c r="C11" s="115" t="s">
        <v>347</v>
      </c>
      <c r="D11" s="115" t="str">
        <f>VLOOKUP(C11,'MASTER KEY'!$A$2:$B922,2,FALSE)</f>
        <v>Cloud Height of First Group</v>
      </c>
      <c r="E11" s="51"/>
    </row>
    <row r="12" spans="1:6" ht="18.75" customHeight="1">
      <c r="A12" s="115" t="s">
        <v>2033</v>
      </c>
      <c r="B12" s="123">
        <v>1</v>
      </c>
      <c r="C12" s="115" t="s">
        <v>348</v>
      </c>
      <c r="D12" s="115" t="str">
        <f>VLOOKUP(C12,'MASTER KEY'!$A$2:$B923,2,FALSE)</f>
        <v>Cloud Amount of Second Group in Eighths</v>
      </c>
      <c r="E12" s="51"/>
    </row>
    <row r="13" spans="1:6" ht="18.75" customHeight="1">
      <c r="A13" s="115" t="s">
        <v>349</v>
      </c>
      <c r="B13" s="123">
        <v>1</v>
      </c>
      <c r="C13" s="115" t="s">
        <v>350</v>
      </c>
      <c r="D13" s="115" t="str">
        <f>VLOOKUP(C13,'MASTER KEY'!$A$2:$B924,2,FALSE)</f>
        <v>Cloud Height of Second Group</v>
      </c>
      <c r="E13" s="51"/>
    </row>
    <row r="14" spans="1:6" ht="18.75" customHeight="1">
      <c r="A14" s="115" t="s">
        <v>351</v>
      </c>
      <c r="B14" s="123">
        <v>1</v>
      </c>
      <c r="C14" s="115" t="s">
        <v>352</v>
      </c>
      <c r="D14" s="115" t="str">
        <f>VLOOKUP(C14,'MASTER KEY'!$A$2:$B925,2,FALSE)</f>
        <v>Cloud Amount of Third Group in Eighths</v>
      </c>
      <c r="E14" s="51"/>
    </row>
    <row r="15" spans="1:6" ht="18.75" customHeight="1">
      <c r="A15" s="115" t="s">
        <v>353</v>
      </c>
      <c r="B15" s="123">
        <v>1</v>
      </c>
      <c r="C15" s="115" t="s">
        <v>354</v>
      </c>
      <c r="D15" s="115" t="str">
        <f>VLOOKUP(C15,'MASTER KEY'!$A$2:$B926,2,FALSE)</f>
        <v>Cloud Height of Third Group</v>
      </c>
      <c r="E15" s="51"/>
    </row>
    <row r="16" spans="1:6" ht="18.75" customHeight="1">
      <c r="A16" s="115" t="s">
        <v>355</v>
      </c>
      <c r="B16" s="123">
        <v>1</v>
      </c>
      <c r="C16" s="115" t="s">
        <v>356</v>
      </c>
      <c r="D16" s="115" t="str">
        <f>VLOOKUP(C16,'MASTER KEY'!$A$2:$B927,2,FALSE)</f>
        <v>Cloud Amount of Fourth Group in Eighths</v>
      </c>
      <c r="E16" s="51"/>
    </row>
    <row r="17" spans="1:5" ht="18.75" customHeight="1">
      <c r="A17" s="115" t="s">
        <v>357</v>
      </c>
      <c r="B17" s="123">
        <v>1</v>
      </c>
      <c r="C17" s="115" t="s">
        <v>358</v>
      </c>
      <c r="D17" s="115" t="str">
        <f>VLOOKUP(C17,'MASTER KEY'!$A$2:$B928,2,FALSE)</f>
        <v>Cloud Height of Fourth Group</v>
      </c>
      <c r="E17" s="51"/>
    </row>
    <row r="18" spans="1:5" ht="18.75" customHeight="1">
      <c r="A18" s="115" t="s">
        <v>359</v>
      </c>
      <c r="B18" s="123">
        <v>1</v>
      </c>
      <c r="C18" s="115" t="s">
        <v>360</v>
      </c>
      <c r="D18" s="115" t="str">
        <f>VLOOKUP(C18,'MASTER KEY'!$A$2:$B929,2,FALSE)</f>
        <v>Ceilometer Cloud Amount of First Group</v>
      </c>
      <c r="E18" s="51"/>
    </row>
    <row r="19" spans="1:5" ht="18.75" customHeight="1">
      <c r="A19" s="115" t="s">
        <v>361</v>
      </c>
      <c r="B19" s="123">
        <v>1</v>
      </c>
      <c r="C19" s="115" t="s">
        <v>362</v>
      </c>
      <c r="D19" s="115" t="str">
        <f>VLOOKUP(C19,'MASTER KEY'!$A$2:$B930,2,FALSE)</f>
        <v>Ceilometer Cloud Height of First Group</v>
      </c>
      <c r="E19" s="51"/>
    </row>
    <row r="20" spans="1:5" ht="18.75" customHeight="1">
      <c r="A20" s="115" t="s">
        <v>363</v>
      </c>
      <c r="B20" s="123">
        <v>1</v>
      </c>
      <c r="C20" s="115" t="s">
        <v>364</v>
      </c>
      <c r="D20" s="115" t="str">
        <f>VLOOKUP(C20,'MASTER KEY'!$A$2:$B931,2,FALSE)</f>
        <v>Ceilometer Cloud Amount of Second Group</v>
      </c>
      <c r="E20" s="51"/>
    </row>
    <row r="21" spans="1:5" ht="18.75" customHeight="1">
      <c r="A21" s="115" t="s">
        <v>365</v>
      </c>
      <c r="B21" s="123">
        <v>1</v>
      </c>
      <c r="C21" s="115" t="s">
        <v>366</v>
      </c>
      <c r="D21" s="115" t="str">
        <f>VLOOKUP(C21,'MASTER KEY'!$A$2:$B932,2,FALSE)</f>
        <v>Ceilometer Cloud Height of Second Group</v>
      </c>
      <c r="E21" s="51"/>
    </row>
    <row r="22" spans="1:5" ht="18.75" customHeight="1">
      <c r="A22" s="115" t="s">
        <v>367</v>
      </c>
      <c r="B22" s="123">
        <v>1</v>
      </c>
      <c r="C22" s="115" t="s">
        <v>368</v>
      </c>
      <c r="D22" s="115" t="str">
        <f>VLOOKUP(C22,'MASTER KEY'!$A$2:$B933,2,FALSE)</f>
        <v>Ceilometer Cloud Amount of Third Group</v>
      </c>
      <c r="E22" s="51"/>
    </row>
    <row r="23" spans="1:5" ht="18.75" customHeight="1">
      <c r="A23" s="115" t="s">
        <v>369</v>
      </c>
      <c r="B23" s="123">
        <v>1</v>
      </c>
      <c r="C23" s="115" t="s">
        <v>370</v>
      </c>
      <c r="D23" s="115" t="str">
        <f>VLOOKUP(C23,'MASTER KEY'!$A$2:$B934,2,FALSE)</f>
        <v>Ceilometer Cloud Height of Third Group</v>
      </c>
      <c r="E23" s="51"/>
    </row>
    <row r="24" spans="1:5" ht="18.75" customHeight="1">
      <c r="A24" s="115" t="s">
        <v>371</v>
      </c>
      <c r="B24" s="123">
        <v>1</v>
      </c>
      <c r="C24" s="115" t="s">
        <v>372</v>
      </c>
      <c r="D24" s="115" t="str">
        <f>VLOOKUP(C24,'MASTER KEY'!$A$2:$B935,2,FALSE)</f>
        <v>Ceilometer Sky Clear Flag</v>
      </c>
      <c r="E24" s="51"/>
    </row>
    <row r="25" spans="1:5" ht="18.75" customHeight="1">
      <c r="A25" s="115" t="s">
        <v>373</v>
      </c>
      <c r="B25" s="123">
        <v>1</v>
      </c>
      <c r="C25" s="115" t="s">
        <v>374</v>
      </c>
      <c r="D25" s="115" t="str">
        <f>VLOOKUP(C25,'MASTER KEY'!$A$2:$B936,2,FALSE)</f>
        <v>Horizontal Visibility</v>
      </c>
      <c r="E25" s="51"/>
    </row>
    <row r="26" spans="1:5" ht="18.75" customHeight="1">
      <c r="A26" s="115" t="s">
        <v>375</v>
      </c>
      <c r="B26" s="123">
        <v>1</v>
      </c>
      <c r="C26" s="115" t="s">
        <v>376</v>
      </c>
      <c r="D26" s="115" t="str">
        <f>VLOOKUP(C26,'MASTER KEY'!$A$2:$B937,2,FALSE)</f>
        <v>AWS Visibility</v>
      </c>
      <c r="E26" s="51"/>
    </row>
    <row r="27" spans="1:5" ht="18.75" customHeight="1">
      <c r="A27" s="115" t="s">
        <v>377</v>
      </c>
      <c r="B27" s="123">
        <v>1</v>
      </c>
      <c r="C27" s="115" t="s">
        <v>378</v>
      </c>
      <c r="D27" s="115" t="str">
        <f>VLOOKUP(C27,'MASTER KEY'!$A$2:$B938,2,FALSE)</f>
        <v>Present Weather in Code</v>
      </c>
      <c r="E27" s="51"/>
    </row>
    <row r="28" spans="1:5" ht="18.75" customHeight="1">
      <c r="A28" s="115" t="s">
        <v>379</v>
      </c>
      <c r="B28" s="123">
        <v>1</v>
      </c>
      <c r="C28" s="115" t="s">
        <v>380</v>
      </c>
      <c r="D28" s="115" t="str">
        <f>VLOOKUP(C28,'MASTER KEY'!$A$2:$B939,2,FALSE)</f>
        <v>Mean sea level pressure in hPa</v>
      </c>
      <c r="E28" s="51"/>
    </row>
    <row r="29" spans="1:5" ht="18.75" customHeight="1">
      <c r="A29" s="115" t="s">
        <v>381</v>
      </c>
      <c r="B29" s="123">
        <v>1</v>
      </c>
      <c r="C29" s="115" t="s">
        <v>382</v>
      </c>
      <c r="D29" s="115" t="str">
        <f>VLOOKUP(C29,'MASTER KEY'!$A$2:$B940,2,FALSE)</f>
        <v>Station Level Pressure</v>
      </c>
      <c r="E29" s="51"/>
    </row>
    <row r="30" spans="1:5" ht="18.75" customHeight="1">
      <c r="A30" t="s">
        <v>383</v>
      </c>
      <c r="B30" s="123">
        <v>1</v>
      </c>
      <c r="C30" s="115" t="s">
        <v>228</v>
      </c>
      <c r="D30" s="115" t="str">
        <f>VLOOKUP(C30,'MASTER KEY'!$A$2:$B941,2,FALSE)</f>
        <v>Water Surface Height</v>
      </c>
      <c r="E30" s="51"/>
    </row>
    <row r="31" spans="1:5" ht="18.75" customHeight="1">
      <c r="A31" t="s">
        <v>384</v>
      </c>
      <c r="B31" s="123">
        <v>1</v>
      </c>
      <c r="C31" s="115" t="s">
        <v>234</v>
      </c>
      <c r="D31" s="115" t="str">
        <f>VLOOKUP(C31,'MASTER KEY'!$A$2:$B942,2,FALSE)</f>
        <v>Temperature</v>
      </c>
      <c r="E31" s="51"/>
    </row>
    <row r="32" spans="1:5" ht="18.75" customHeight="1">
      <c r="A32" t="s">
        <v>385</v>
      </c>
      <c r="B32" s="123">
        <v>1</v>
      </c>
      <c r="C32" s="115" t="s">
        <v>333</v>
      </c>
      <c r="D32" s="115" t="str">
        <f>VLOOKUP(C32,'MASTER KEY'!$A$2:$B943,2,FALSE)</f>
        <v>Air Temperature</v>
      </c>
      <c r="E32" s="51"/>
    </row>
    <row r="33" spans="1:6" ht="18.75" customHeight="1">
      <c r="A33" t="s">
        <v>386</v>
      </c>
      <c r="B33" s="123">
        <v>1</v>
      </c>
      <c r="C33" s="115" t="s">
        <v>382</v>
      </c>
      <c r="D33" s="115" t="str">
        <f>VLOOKUP(C33,'MASTER KEY'!$A$2:$B944,2,FALSE)</f>
        <v>Station Level Pressure</v>
      </c>
      <c r="E33" s="51"/>
    </row>
    <row r="34" spans="1:6" ht="18.75" customHeight="1">
      <c r="A34" t="s">
        <v>387</v>
      </c>
      <c r="B34" s="123">
        <v>1</v>
      </c>
      <c r="C34" s="115" t="s">
        <v>270</v>
      </c>
      <c r="D34" s="115" t="str">
        <f>VLOOKUP(C34,'MASTER KEY'!$A$2:$B945,2,FALSE)</f>
        <v>Wind Direction</v>
      </c>
      <c r="E34" s="51"/>
    </row>
    <row r="35" spans="1:6" ht="18.75" customHeight="1">
      <c r="A35" t="s">
        <v>388</v>
      </c>
      <c r="B35" s="122">
        <f>1/3.6</f>
        <v>0.27777777777777779</v>
      </c>
      <c r="C35" s="115" t="s">
        <v>268</v>
      </c>
      <c r="D35" s="115" t="str">
        <f>VLOOKUP(C35,'MASTER KEY'!$A$2:$B946,2,FALSE)</f>
        <v>Wind Speed</v>
      </c>
      <c r="E35" s="51"/>
      <c r="F35" t="s">
        <v>8562</v>
      </c>
    </row>
    <row r="36" spans="1:6">
      <c r="A36" s="124"/>
      <c r="B36" s="125"/>
      <c r="C36" s="126"/>
      <c r="D36" s="126"/>
      <c r="E36" s="126"/>
    </row>
    <row r="37" spans="1:6">
      <c r="A37" t="s">
        <v>2076</v>
      </c>
      <c r="B37" s="18">
        <v>1</v>
      </c>
      <c r="C37" s="6" t="s">
        <v>2058</v>
      </c>
      <c r="D37" s="6" t="s">
        <v>2067</v>
      </c>
      <c r="E37" t="s">
        <v>8563</v>
      </c>
    </row>
    <row r="38" spans="1:6">
      <c r="A38" t="s">
        <v>2077</v>
      </c>
      <c r="B38" s="18">
        <v>1</v>
      </c>
      <c r="C38" s="6" t="s">
        <v>2059</v>
      </c>
      <c r="D38" s="6" t="s">
        <v>2068</v>
      </c>
    </row>
    <row r="39" spans="1:6">
      <c r="A39" t="s">
        <v>2078</v>
      </c>
      <c r="B39" s="18">
        <v>1</v>
      </c>
      <c r="C39" s="6" t="s">
        <v>2084</v>
      </c>
      <c r="D39" s="6" t="s">
        <v>2078</v>
      </c>
    </row>
    <row r="40" spans="1:6">
      <c r="A40" t="s">
        <v>2079</v>
      </c>
      <c r="B40" s="18">
        <v>1</v>
      </c>
      <c r="C40" s="6" t="s">
        <v>2085</v>
      </c>
      <c r="D40" s="6" t="s">
        <v>2079</v>
      </c>
    </row>
    <row r="41" spans="1:6">
      <c r="A41" t="s">
        <v>2080</v>
      </c>
      <c r="B41" s="18">
        <v>1</v>
      </c>
      <c r="C41" s="6" t="s">
        <v>1508</v>
      </c>
      <c r="D41" s="6" t="s">
        <v>1509</v>
      </c>
    </row>
    <row r="42" spans="1:6">
      <c r="A42" t="s">
        <v>2081</v>
      </c>
      <c r="B42" s="18">
        <v>1</v>
      </c>
      <c r="C42" s="6" t="s">
        <v>2086</v>
      </c>
      <c r="D42" s="6" t="s">
        <v>2081</v>
      </c>
    </row>
    <row r="43" spans="1:6">
      <c r="A43" t="s">
        <v>2082</v>
      </c>
      <c r="B43" s="18">
        <v>1</v>
      </c>
      <c r="C43" s="6" t="s">
        <v>2070</v>
      </c>
      <c r="D43" s="6" t="s">
        <v>2071</v>
      </c>
    </row>
    <row r="44" spans="1:6">
      <c r="A44" t="s">
        <v>2083</v>
      </c>
      <c r="B44" s="18">
        <v>1</v>
      </c>
      <c r="C44" s="6" t="s">
        <v>339</v>
      </c>
      <c r="D44" s="6" t="s">
        <v>1784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>
      <selection activeCell="M67" sqref="M67"/>
    </sheetView>
  </sheetViews>
  <sheetFormatPr defaultColWidth="8.77734375" defaultRowHeight="14.4"/>
  <cols>
    <col min="1" max="1" width="24.6640625" style="6" bestFit="1" customWidth="1"/>
    <col min="2" max="2" width="13.44140625" style="5" bestFit="1" customWidth="1"/>
    <col min="3" max="3" width="13.44140625" style="6" bestFit="1" customWidth="1"/>
    <col min="4" max="4" width="19.77734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>
      <selection activeCell="AA64" sqref="AA64"/>
    </sheetView>
  </sheetViews>
  <sheetFormatPr defaultColWidth="8.77734375" defaultRowHeight="14.4"/>
  <cols>
    <col min="1" max="1" width="17.77734375" style="6" bestFit="1" customWidth="1"/>
    <col min="2" max="2" width="6" style="5" bestFit="1" customWidth="1"/>
    <col min="3" max="3" width="13.44140625" style="6" bestFit="1" customWidth="1"/>
    <col min="4" max="4" width="19" style="6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F66"/>
  <sheetViews>
    <sheetView topLeftCell="A33" workbookViewId="0">
      <selection activeCell="J52" sqref="J52"/>
    </sheetView>
  </sheetViews>
  <sheetFormatPr defaultColWidth="8.77734375" defaultRowHeight="14.4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777343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6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6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6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6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6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6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6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6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6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6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  <row r="44" spans="1:6">
      <c r="A44" t="s">
        <v>389</v>
      </c>
      <c r="B44" s="4">
        <v>1</v>
      </c>
      <c r="C44" s="2" t="s">
        <v>333</v>
      </c>
      <c r="D44" s="2" t="str">
        <f>VLOOKUP(C44,'MASTER KEY'!$A$2:$B955,2,FALSE)</f>
        <v>Air Temperature</v>
      </c>
      <c r="F44" t="s">
        <v>8989</v>
      </c>
    </row>
    <row r="45" spans="1:6">
      <c r="A45" t="s">
        <v>390</v>
      </c>
      <c r="B45" s="4">
        <v>1</v>
      </c>
      <c r="C45" s="2" t="s">
        <v>234</v>
      </c>
      <c r="D45" s="2" t="str">
        <f>VLOOKUP(C45,'MASTER KEY'!$A$2:$B956,2,FALSE)</f>
        <v>Temperature</v>
      </c>
      <c r="F45" t="s">
        <v>8989</v>
      </c>
    </row>
    <row r="46" spans="1:6">
      <c r="A46" t="s">
        <v>391</v>
      </c>
      <c r="B46" s="4">
        <v>1</v>
      </c>
      <c r="C46" s="2" t="s">
        <v>392</v>
      </c>
      <c r="D46" s="2" t="str">
        <f>VLOOKUP(C46,'MASTER KEY'!$A$2:$B957,2,FALSE)</f>
        <v>Turbidity</v>
      </c>
      <c r="F46" t="s">
        <v>8989</v>
      </c>
    </row>
    <row r="47" spans="1:6">
      <c r="A47" t="s">
        <v>393</v>
      </c>
      <c r="B47" s="4">
        <v>1</v>
      </c>
      <c r="C47" s="2" t="s">
        <v>236</v>
      </c>
      <c r="D47" s="2" t="str">
        <f>VLOOKUP(C47,'MASTER KEY'!$A$2:$B958,2,FALSE)</f>
        <v>Salinity</v>
      </c>
      <c r="F47" t="s">
        <v>8989</v>
      </c>
    </row>
    <row r="48" spans="1:6">
      <c r="A48" t="s">
        <v>394</v>
      </c>
      <c r="B48" s="4">
        <v>1</v>
      </c>
      <c r="C48" s="2" t="s">
        <v>395</v>
      </c>
      <c r="D48" s="2" t="str">
        <f>VLOOKUP(C48,'MASTER KEY'!$A$2:$B959,2,FALSE)</f>
        <v>Dissolved Oxygen</v>
      </c>
      <c r="F48" t="s">
        <v>8989</v>
      </c>
    </row>
    <row r="49" spans="1:6">
      <c r="A49" t="s">
        <v>396</v>
      </c>
      <c r="B49" s="4">
        <v>1</v>
      </c>
      <c r="C49" s="2" t="s">
        <v>397</v>
      </c>
      <c r="D49" s="2" t="str">
        <f>VLOOKUP(C49,'MASTER KEY'!$A$2:$B960,2,FALSE)</f>
        <v>O2 Saturation</v>
      </c>
      <c r="F49" t="s">
        <v>8989</v>
      </c>
    </row>
    <row r="50" spans="1:6">
      <c r="A50" t="s">
        <v>398</v>
      </c>
      <c r="B50" s="4">
        <v>1</v>
      </c>
      <c r="C50" s="2" t="s">
        <v>399</v>
      </c>
      <c r="D50" s="2" t="str">
        <f>VLOOKUP(C50,'MASTER KEY'!$A$2:$B961,2,FALSE)</f>
        <v>pH</v>
      </c>
      <c r="F50" t="s">
        <v>8989</v>
      </c>
    </row>
    <row r="51" spans="1:6">
      <c r="A51" t="s">
        <v>400</v>
      </c>
      <c r="B51" s="4">
        <v>1</v>
      </c>
      <c r="C51" s="2" t="s">
        <v>278</v>
      </c>
      <c r="D51" s="2" t="str">
        <f>VLOOKUP(C51,'MASTER KEY'!$A$2:$B962,2,FALSE)</f>
        <v>Depth</v>
      </c>
      <c r="F51" t="s">
        <v>8989</v>
      </c>
    </row>
    <row r="52" spans="1:6">
      <c r="A52" t="s">
        <v>401</v>
      </c>
      <c r="B52" s="4">
        <v>1</v>
      </c>
      <c r="C52" s="2" t="s">
        <v>402</v>
      </c>
      <c r="D52" s="2" t="str">
        <f>VLOOKUP(C52,'MASTER KEY'!$A$2:$B963,2,FALSE)</f>
        <v>Tilt</v>
      </c>
      <c r="F52" t="s">
        <v>8989</v>
      </c>
    </row>
    <row r="53" spans="1:6">
      <c r="A53" t="s">
        <v>403</v>
      </c>
      <c r="B53" s="4">
        <v>1</v>
      </c>
      <c r="C53" s="2" t="s">
        <v>404</v>
      </c>
      <c r="D53" s="2" t="str">
        <f>VLOOKUP(C53,'MASTER KEY'!$A$2:$B964,2,FALSE)</f>
        <v>Spectral Radiative Flux (WL - 410W)</v>
      </c>
      <c r="F53" t="s">
        <v>8989</v>
      </c>
    </row>
    <row r="54" spans="1:6">
      <c r="A54" t="s">
        <v>405</v>
      </c>
      <c r="B54" s="4">
        <v>1</v>
      </c>
      <c r="C54" s="2" t="s">
        <v>406</v>
      </c>
      <c r="D54" s="2" t="str">
        <f>VLOOKUP(C54,'MASTER KEY'!$A$2:$B965,2,FALSE)</f>
        <v>Spectral Radiative Flux (WL - 440W)</v>
      </c>
      <c r="F54" t="s">
        <v>8989</v>
      </c>
    </row>
    <row r="55" spans="1:6">
      <c r="A55" t="s">
        <v>407</v>
      </c>
      <c r="B55" s="4">
        <v>1</v>
      </c>
      <c r="C55" s="2" t="s">
        <v>408</v>
      </c>
      <c r="D55" s="2" t="str">
        <f>VLOOKUP(C55,'MASTER KEY'!$A$2:$B966,2,FALSE)</f>
        <v>Spectral Radiative Flux (WL - 490W)</v>
      </c>
      <c r="F55" t="s">
        <v>8989</v>
      </c>
    </row>
    <row r="56" spans="1:6">
      <c r="A56" t="s">
        <v>409</v>
      </c>
      <c r="B56" s="4">
        <v>1</v>
      </c>
      <c r="C56" s="2" t="s">
        <v>410</v>
      </c>
      <c r="D56" s="2" t="str">
        <f>VLOOKUP(C56,'MASTER KEY'!$A$2:$B967,2,FALSE)</f>
        <v>Spectral Radiative Flux (WL - 510W)</v>
      </c>
      <c r="F56" t="s">
        <v>8989</v>
      </c>
    </row>
    <row r="57" spans="1:6">
      <c r="A57" t="s">
        <v>411</v>
      </c>
      <c r="B57" s="4">
        <v>1</v>
      </c>
      <c r="C57" s="2" t="s">
        <v>412</v>
      </c>
      <c r="D57" s="2" t="str">
        <f>VLOOKUP(C57,'MASTER KEY'!$A$2:$B968,2,FALSE)</f>
        <v>Spectral Radiative Flux (WL - 550W)</v>
      </c>
      <c r="F57" t="s">
        <v>8989</v>
      </c>
    </row>
    <row r="58" spans="1:6">
      <c r="A58" t="s">
        <v>413</v>
      </c>
      <c r="B58" s="4">
        <v>1</v>
      </c>
      <c r="C58" s="2" t="s">
        <v>414</v>
      </c>
      <c r="D58" s="2" t="str">
        <f>VLOOKUP(C58,'MASTER KEY'!$A$2:$B969,2,FALSE)</f>
        <v>Spectral Radiative Flux (WL - 590W)</v>
      </c>
      <c r="F58" t="s">
        <v>8989</v>
      </c>
    </row>
    <row r="59" spans="1:6">
      <c r="A59" t="s">
        <v>416</v>
      </c>
      <c r="B59" s="4">
        <v>1</v>
      </c>
      <c r="C59" s="2" t="s">
        <v>417</v>
      </c>
      <c r="D59" s="2" t="str">
        <f>VLOOKUP(C59,'MASTER KEY'!$A$2:$B970,2,FALSE)</f>
        <v>Spectral Radiative Flux (WL - 635W)</v>
      </c>
      <c r="F59" t="s">
        <v>8989</v>
      </c>
    </row>
    <row r="60" spans="1:6">
      <c r="A60" t="s">
        <v>418</v>
      </c>
      <c r="B60" s="4">
        <v>1</v>
      </c>
      <c r="C60" s="2" t="s">
        <v>419</v>
      </c>
      <c r="D60" s="2" t="str">
        <f>VLOOKUP(C60,'MASTER KEY'!$A$2:$B971,2,FALSE)</f>
        <v>Spectral Radiative Flux (WL - 660W)</v>
      </c>
      <c r="F60" t="s">
        <v>8989</v>
      </c>
    </row>
    <row r="61" spans="1:6">
      <c r="A61" t="s">
        <v>420</v>
      </c>
      <c r="B61" s="4">
        <v>1</v>
      </c>
      <c r="C61" s="2" t="s">
        <v>421</v>
      </c>
      <c r="D61" s="2" t="str">
        <f>VLOOKUP(C61,'MASTER KEY'!$A$2:$B972,2,FALSE)</f>
        <v>Spectral Radiative Flux (WL - 700W)</v>
      </c>
      <c r="F61" t="s">
        <v>8989</v>
      </c>
    </row>
    <row r="62" spans="1:6">
      <c r="A62" t="s">
        <v>422</v>
      </c>
      <c r="B62" s="4">
        <v>1</v>
      </c>
      <c r="C62" s="2" t="s">
        <v>423</v>
      </c>
      <c r="D62" s="2" t="str">
        <f>VLOOKUP(C62,'MASTER KEY'!$A$2:$B973,2,FALSE)</f>
        <v>Photosynthetically Active Photon Flux</v>
      </c>
      <c r="F62" t="s">
        <v>8989</v>
      </c>
    </row>
    <row r="63" spans="1:6">
      <c r="A63" t="s">
        <v>2007</v>
      </c>
      <c r="B63" s="4">
        <v>1</v>
      </c>
      <c r="C63" s="2" t="s">
        <v>424</v>
      </c>
      <c r="D63" s="2" t="str">
        <f>VLOOKUP(C63,'MASTER KEY'!$A$2:$B974,2,FALSE)</f>
        <v>Surface Photosynthetically Active Photon Flux</v>
      </c>
      <c r="E63" s="7" t="s">
        <v>425</v>
      </c>
      <c r="F63" t="s">
        <v>8989</v>
      </c>
    </row>
    <row r="64" spans="1:6">
      <c r="A64" t="s">
        <v>426</v>
      </c>
      <c r="B64" s="4">
        <v>1</v>
      </c>
      <c r="C64" s="2" t="s">
        <v>427</v>
      </c>
      <c r="D64" s="2" t="str">
        <f>VLOOKUP(C64,'MASTER KEY'!$A$2:$B975,2,FALSE)</f>
        <v>Specific Conductivity</v>
      </c>
      <c r="F64" t="s">
        <v>8989</v>
      </c>
    </row>
    <row r="65" spans="1:6">
      <c r="A65" t="s">
        <v>428</v>
      </c>
      <c r="B65" s="4">
        <v>1</v>
      </c>
      <c r="C65" s="2" t="s">
        <v>397</v>
      </c>
      <c r="D65" s="2" t="str">
        <f>VLOOKUP(C65,'MASTER KEY'!$A$2:$B976,2,FALSE)</f>
        <v>O2 Saturation</v>
      </c>
      <c r="F65" t="s">
        <v>8989</v>
      </c>
    </row>
    <row r="66" spans="1:6">
      <c r="F66" t="s">
        <v>8989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46"/>
  <sheetViews>
    <sheetView topLeftCell="A27" zoomScale="79" zoomScaleNormal="140" workbookViewId="0">
      <selection activeCell="L27" sqref="L27"/>
    </sheetView>
  </sheetViews>
  <sheetFormatPr defaultColWidth="8.77734375" defaultRowHeight="14.4"/>
  <cols>
    <col min="1" max="1" width="16.6640625" style="37" bestFit="1" customWidth="1"/>
    <col min="2" max="2" width="13.44140625" style="5" bestFit="1" customWidth="1"/>
    <col min="3" max="3" width="13.44140625" style="6" bestFit="1" customWidth="1"/>
    <col min="4" max="4" width="23.6640625" style="6" bestFit="1" customWidth="1"/>
    <col min="5" max="5" width="15.33203125" style="6" bestFit="1" customWidth="1"/>
    <col min="6" max="6" width="13.44140625" bestFit="1" customWidth="1"/>
    <col min="7" max="7" width="13.44140625" customWidth="1"/>
    <col min="8" max="8" width="13.44140625" style="138" bestFit="1" customWidth="1"/>
    <col min="9" max="9" width="16.6640625" style="139" bestFit="1" customWidth="1"/>
    <col min="10" max="10" width="13.44140625" style="139" bestFit="1" customWidth="1"/>
  </cols>
  <sheetData>
    <row r="1" spans="1:10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918</v>
      </c>
      <c r="F1" s="119" t="s">
        <v>239</v>
      </c>
      <c r="G1" s="119"/>
      <c r="H1" s="134"/>
      <c r="I1" s="134"/>
      <c r="J1" s="134"/>
    </row>
    <row r="2" spans="1:10" ht="18.75" customHeight="1">
      <c r="A2" s="132" t="s">
        <v>919</v>
      </c>
      <c r="B2" s="130">
        <v>1</v>
      </c>
      <c r="C2" s="131" t="s">
        <v>920</v>
      </c>
      <c r="D2" s="131" t="str">
        <f>VLOOKUP(C2,'MASTER KEY'!$A$2:$B913,2,FALSE)</f>
        <v>Copper</v>
      </c>
      <c r="E2" s="131" t="str">
        <f>VLOOKUP(C2,'MASTER KEY'!$A$2:$C913,3,FALSE)</f>
        <v>mg/L</v>
      </c>
      <c r="F2" t="s">
        <v>8566</v>
      </c>
      <c r="H2" s="135" t="s">
        <v>920</v>
      </c>
      <c r="I2" s="136" t="s">
        <v>919</v>
      </c>
      <c r="J2" s="137" t="s">
        <v>921</v>
      </c>
    </row>
    <row r="3" spans="1:10" ht="18.75" customHeight="1">
      <c r="A3" s="132" t="s">
        <v>922</v>
      </c>
      <c r="B3" s="130">
        <v>1</v>
      </c>
      <c r="C3" s="131" t="s">
        <v>923</v>
      </c>
      <c r="D3" s="131" t="str">
        <f>VLOOKUP(C3,'MASTER KEY'!$A$2:$B914,2,FALSE)</f>
        <v>Lead</v>
      </c>
      <c r="E3" s="131" t="str">
        <f>VLOOKUP(C3,'MASTER KEY'!$A$2:$C914,3,FALSE)</f>
        <v>mg/L</v>
      </c>
      <c r="H3" s="135" t="s">
        <v>923</v>
      </c>
      <c r="I3" s="136" t="s">
        <v>922</v>
      </c>
      <c r="J3" s="137" t="s">
        <v>921</v>
      </c>
    </row>
    <row r="4" spans="1:10" ht="18.75" customHeight="1">
      <c r="A4" s="132" t="s">
        <v>924</v>
      </c>
      <c r="B4" s="130">
        <v>1</v>
      </c>
      <c r="C4" s="131" t="s">
        <v>925</v>
      </c>
      <c r="D4" s="131" t="str">
        <f>VLOOKUP(C4,'MASTER KEY'!$A$2:$B915,2,FALSE)</f>
        <v>Nickel</v>
      </c>
      <c r="E4" s="131" t="str">
        <f>VLOOKUP(C4,'MASTER KEY'!$A$2:$C915,3,FALSE)</f>
        <v>mg/L</v>
      </c>
      <c r="H4" s="135" t="s">
        <v>925</v>
      </c>
      <c r="I4" s="136" t="s">
        <v>924</v>
      </c>
      <c r="J4" s="137" t="s">
        <v>921</v>
      </c>
    </row>
    <row r="5" spans="1:10" ht="18.75" customHeight="1">
      <c r="A5" s="132" t="s">
        <v>926</v>
      </c>
      <c r="B5" s="130">
        <v>1</v>
      </c>
      <c r="C5" s="131" t="s">
        <v>927</v>
      </c>
      <c r="D5" s="131" t="str">
        <f>VLOOKUP(C5,'MASTER KEY'!$A$2:$B916,2,FALSE)</f>
        <v>Silver</v>
      </c>
      <c r="E5" s="131" t="str">
        <f>VLOOKUP(C5,'MASTER KEY'!$A$2:$C916,3,FALSE)</f>
        <v>mg/L</v>
      </c>
      <c r="H5" s="135" t="s">
        <v>927</v>
      </c>
      <c r="I5" s="136" t="s">
        <v>926</v>
      </c>
      <c r="J5" s="137" t="s">
        <v>921</v>
      </c>
    </row>
    <row r="6" spans="1:10" ht="18.75" customHeight="1">
      <c r="A6" s="132" t="s">
        <v>928</v>
      </c>
      <c r="B6" s="130">
        <v>1</v>
      </c>
      <c r="C6" s="131" t="s">
        <v>929</v>
      </c>
      <c r="D6" s="131" t="str">
        <f>VLOOKUP(C6,'MASTER KEY'!$A$2:$B917,2,FALSE)</f>
        <v>Zinc</v>
      </c>
      <c r="E6" s="131" t="str">
        <f>VLOOKUP(C6,'MASTER KEY'!$A$2:$C917,3,FALSE)</f>
        <v>mg/L</v>
      </c>
      <c r="H6" s="135" t="s">
        <v>929</v>
      </c>
      <c r="I6" s="136" t="s">
        <v>928</v>
      </c>
      <c r="J6" s="137" t="s">
        <v>921</v>
      </c>
    </row>
    <row r="7" spans="1:10" ht="18.75" customHeight="1">
      <c r="A7" s="132" t="s">
        <v>930</v>
      </c>
      <c r="B7" s="133">
        <f>1/1000</f>
        <v>1E-3</v>
      </c>
      <c r="C7" s="131" t="s">
        <v>459</v>
      </c>
      <c r="D7" s="131" t="str">
        <f>VLOOKUP(C7,'MASTER KEY'!$A$2:$B918,2,FALSE)</f>
        <v>Ammonium</v>
      </c>
      <c r="E7" s="131" t="str">
        <f>VLOOKUP(C7,'MASTER KEY'!$A$2:$C918,3,FALSE)</f>
        <v>mg/L</v>
      </c>
      <c r="H7" s="135" t="s">
        <v>931</v>
      </c>
      <c r="I7" s="136" t="s">
        <v>930</v>
      </c>
      <c r="J7" s="137" t="s">
        <v>932</v>
      </c>
    </row>
    <row r="8" spans="1:10" ht="18.75" customHeight="1">
      <c r="A8" s="132" t="s">
        <v>933</v>
      </c>
      <c r="B8" s="133">
        <f>1/1000</f>
        <v>1E-3</v>
      </c>
      <c r="C8" s="131" t="s">
        <v>468</v>
      </c>
      <c r="D8" s="131" t="str">
        <f>VLOOKUP(C8,'MASTER KEY'!$A$2:$B919,2,FALSE)</f>
        <v>Filterable Reactive Phosphate</v>
      </c>
      <c r="E8" s="131" t="str">
        <f>VLOOKUP(C8,'MASTER KEY'!$A$2:$C919,3,FALSE)</f>
        <v>mg/L</v>
      </c>
      <c r="H8" s="135" t="s">
        <v>934</v>
      </c>
      <c r="I8" s="136" t="s">
        <v>933</v>
      </c>
      <c r="J8" s="137" t="s">
        <v>932</v>
      </c>
    </row>
    <row r="9" spans="1:10" ht="18.75" customHeight="1">
      <c r="A9" s="132" t="s">
        <v>705</v>
      </c>
      <c r="B9" s="133">
        <f>1/1000</f>
        <v>1E-3</v>
      </c>
      <c r="C9" s="131" t="s">
        <v>453</v>
      </c>
      <c r="D9" s="131" t="str">
        <f>VLOOKUP(C9,'MASTER KEY'!$A$2:$B920,2,FALSE)</f>
        <v>Nitrate</v>
      </c>
      <c r="E9" s="131" t="str">
        <f>VLOOKUP(C9,'MASTER KEY'!$A$2:$C920,3,FALSE)</f>
        <v>mg/L</v>
      </c>
      <c r="H9" s="135" t="s">
        <v>935</v>
      </c>
      <c r="I9" s="136" t="s">
        <v>705</v>
      </c>
      <c r="J9" s="137" t="s">
        <v>932</v>
      </c>
    </row>
    <row r="10" spans="1:10" ht="18.75" customHeight="1">
      <c r="A10" s="132" t="s">
        <v>936</v>
      </c>
      <c r="B10" s="133">
        <f>1/1000</f>
        <v>1E-3</v>
      </c>
      <c r="C10" s="131" t="s">
        <v>463</v>
      </c>
      <c r="D10" s="131" t="str">
        <f>VLOOKUP(C10,'MASTER KEY'!$A$2:$B921,2,FALSE)</f>
        <v>Total Phosphorus</v>
      </c>
      <c r="E10" s="131" t="str">
        <f>VLOOKUP(C10,'MASTER KEY'!$A$2:$C921,3,FALSE)</f>
        <v>mg/L</v>
      </c>
      <c r="H10" s="135" t="s">
        <v>937</v>
      </c>
      <c r="I10" s="136" t="s">
        <v>936</v>
      </c>
      <c r="J10" s="137" t="s">
        <v>932</v>
      </c>
    </row>
    <row r="11" spans="1:10" ht="18.75" customHeight="1">
      <c r="A11" s="132" t="s">
        <v>938</v>
      </c>
      <c r="B11" s="133">
        <f>1/1000</f>
        <v>1E-3</v>
      </c>
      <c r="C11" s="131" t="s">
        <v>457</v>
      </c>
      <c r="D11" s="131" t="str">
        <f>VLOOKUP(C11,'MASTER KEY'!$A$2:$B922,2,FALSE)</f>
        <v>Total Nitrogen</v>
      </c>
      <c r="E11" s="131" t="str">
        <f>VLOOKUP(C11,'MASTER KEY'!$A$2:$C922,3,FALSE)</f>
        <v>mg/L</v>
      </c>
      <c r="H11" s="135" t="s">
        <v>939</v>
      </c>
      <c r="I11" s="136" t="s">
        <v>938</v>
      </c>
      <c r="J11" s="137" t="s">
        <v>932</v>
      </c>
    </row>
    <row r="12" spans="1:10" ht="18.75" customHeight="1">
      <c r="A12" s="132" t="s">
        <v>940</v>
      </c>
      <c r="B12" s="130">
        <v>1</v>
      </c>
      <c r="C12" s="131" t="s">
        <v>434</v>
      </c>
      <c r="D12" s="131" t="str">
        <f>VLOOKUP(C12,'MASTER KEY'!$A$2:$B923,2,FALSE)</f>
        <v>Dissolved Organic Carbon</v>
      </c>
      <c r="E12" s="131" t="str">
        <f>VLOOKUP(C12,'MASTER KEY'!$A$2:$C923,3,FALSE)</f>
        <v>mg/L</v>
      </c>
      <c r="H12" s="135" t="s">
        <v>941</v>
      </c>
      <c r="I12" s="136" t="s">
        <v>940</v>
      </c>
      <c r="J12" s="137" t="s">
        <v>921</v>
      </c>
    </row>
    <row r="13" spans="1:10" ht="18.75" customHeight="1">
      <c r="A13" s="132" t="s">
        <v>942</v>
      </c>
      <c r="B13" s="130">
        <v>1</v>
      </c>
      <c r="C13" s="131" t="s">
        <v>504</v>
      </c>
      <c r="D13" s="131" t="e">
        <f>VLOOKUP(C13,'MASTER KEY'!$A$2:$B924,2,FALSE)</f>
        <v>#N/A</v>
      </c>
      <c r="E13" s="131" t="e">
        <f>VLOOKUP(C13,'MASTER KEY'!$A$2:$C924,3,FALSE)</f>
        <v>#N/A</v>
      </c>
      <c r="H13" s="135" t="s">
        <v>943</v>
      </c>
      <c r="I13" s="136" t="s">
        <v>942</v>
      </c>
      <c r="J13" s="137" t="s">
        <v>932</v>
      </c>
    </row>
    <row r="14" spans="1:10" ht="18.75" customHeight="1">
      <c r="A14" s="132" t="s">
        <v>944</v>
      </c>
      <c r="B14" s="130">
        <v>1</v>
      </c>
      <c r="C14" s="131" t="s">
        <v>504</v>
      </c>
      <c r="D14" s="131" t="e">
        <f>VLOOKUP(C14,'MASTER KEY'!$A$2:$B925,2,FALSE)</f>
        <v>#N/A</v>
      </c>
      <c r="E14" s="131" t="e">
        <f>VLOOKUP(C14,'MASTER KEY'!$A$2:$C925,3,FALSE)</f>
        <v>#N/A</v>
      </c>
      <c r="H14" s="135" t="s">
        <v>945</v>
      </c>
      <c r="I14" s="136" t="s">
        <v>944</v>
      </c>
      <c r="J14" s="137" t="s">
        <v>932</v>
      </c>
    </row>
    <row r="15" spans="1:10" ht="18.75" customHeight="1">
      <c r="A15" s="132" t="s">
        <v>946</v>
      </c>
      <c r="B15" s="130">
        <v>1</v>
      </c>
      <c r="C15" s="131" t="s">
        <v>504</v>
      </c>
      <c r="D15" s="131" t="e">
        <f>VLOOKUP(C15,'MASTER KEY'!$A$2:$B926,2,FALSE)</f>
        <v>#N/A</v>
      </c>
      <c r="E15" s="131" t="e">
        <f>VLOOKUP(C15,'MASTER KEY'!$A$2:$C926,3,FALSE)</f>
        <v>#N/A</v>
      </c>
      <c r="H15" s="135" t="s">
        <v>947</v>
      </c>
      <c r="I15" s="136" t="s">
        <v>946</v>
      </c>
      <c r="J15" s="137" t="s">
        <v>932</v>
      </c>
    </row>
    <row r="16" spans="1:10" ht="18.75" customHeight="1">
      <c r="A16" s="132" t="s">
        <v>948</v>
      </c>
      <c r="B16" s="130">
        <v>1</v>
      </c>
      <c r="C16" s="131" t="s">
        <v>438</v>
      </c>
      <c r="D16" s="131" t="str">
        <f>VLOOKUP(C16,'MASTER KEY'!$A$2:$B927,2,FALSE)</f>
        <v>Chlorophyll-a</v>
      </c>
      <c r="E16" s="131" t="str">
        <f>VLOOKUP(C16,'MASTER KEY'!$A$2:$C927,3,FALSE)</f>
        <v>µg/l</v>
      </c>
      <c r="H16" s="135" t="s">
        <v>949</v>
      </c>
      <c r="I16" s="136" t="s">
        <v>948</v>
      </c>
      <c r="J16" s="137" t="s">
        <v>932</v>
      </c>
    </row>
    <row r="17" spans="1:10" ht="18.75" customHeight="1">
      <c r="A17" s="132" t="s">
        <v>950</v>
      </c>
      <c r="B17" s="130">
        <v>1</v>
      </c>
      <c r="C17" s="131" t="s">
        <v>951</v>
      </c>
      <c r="D17" s="131" t="str">
        <f>VLOOKUP(C17,'MASTER KEY'!$A$2:$B928,2,FALSE)</f>
        <v>Phaeophytin-a</v>
      </c>
      <c r="E17" s="131" t="str">
        <f>VLOOKUP(C17,'MASTER KEY'!$A$2:$C928,3,FALSE)</f>
        <v>ug/l</v>
      </c>
      <c r="H17" s="135" t="s">
        <v>952</v>
      </c>
      <c r="I17" s="136" t="s">
        <v>950</v>
      </c>
      <c r="J17" s="137" t="s">
        <v>932</v>
      </c>
    </row>
    <row r="18" spans="1:10" ht="18.75" customHeight="1">
      <c r="A18" s="132" t="s">
        <v>742</v>
      </c>
      <c r="B18" s="130">
        <v>1</v>
      </c>
      <c r="C18" s="131" t="s">
        <v>474</v>
      </c>
      <c r="D18" s="131" t="str">
        <f>VLOOKUP(C18,'MASTER KEY'!$A$2:$B929,2,FALSE)</f>
        <v>Total Suspended Solids</v>
      </c>
      <c r="E18" s="131" t="str">
        <f>VLOOKUP(C18,'MASTER KEY'!$A$2:$C929,3,FALSE)</f>
        <v>mg/L</v>
      </c>
      <c r="H18" s="135" t="s">
        <v>953</v>
      </c>
      <c r="I18" s="136" t="s">
        <v>742</v>
      </c>
      <c r="J18" s="137" t="s">
        <v>921</v>
      </c>
    </row>
    <row r="19" spans="1:10" ht="18.75" customHeight="1">
      <c r="A19" s="132" t="s">
        <v>954</v>
      </c>
      <c r="B19" s="130">
        <v>1</v>
      </c>
      <c r="C19" s="131" t="s">
        <v>931</v>
      </c>
      <c r="D19" s="131" t="str">
        <f>VLOOKUP(C19,'MASTER KEY'!$A$2:$B930,2,FALSE)</f>
        <v>Filtered Copper</v>
      </c>
      <c r="E19" s="131" t="str">
        <f>VLOOKUP(C19,'MASTER KEY'!$A$2:$C930,3,FALSE)</f>
        <v>ug/L</v>
      </c>
      <c r="H19" s="135" t="s">
        <v>955</v>
      </c>
      <c r="I19" s="136" t="s">
        <v>954</v>
      </c>
      <c r="J19" s="137" t="s">
        <v>932</v>
      </c>
    </row>
    <row r="20" spans="1:10" ht="18.75" customHeight="1">
      <c r="A20" s="132" t="s">
        <v>956</v>
      </c>
      <c r="B20" s="130">
        <v>1</v>
      </c>
      <c r="C20" s="131" t="s">
        <v>934</v>
      </c>
      <c r="D20" s="131" t="str">
        <f>VLOOKUP(C20,'MASTER KEY'!$A$2:$B931,2,FALSE)</f>
        <v>Benzene</v>
      </c>
      <c r="E20" s="131" t="str">
        <f>VLOOKUP(C20,'MASTER KEY'!$A$2:$C931,3,FALSE)</f>
        <v>ug/L</v>
      </c>
      <c r="H20" s="135" t="s">
        <v>957</v>
      </c>
      <c r="I20" s="136" t="s">
        <v>956</v>
      </c>
      <c r="J20" s="137" t="s">
        <v>932</v>
      </c>
    </row>
    <row r="21" spans="1:10" ht="18.75" customHeight="1">
      <c r="A21" s="132" t="s">
        <v>958</v>
      </c>
      <c r="B21" s="130">
        <v>1</v>
      </c>
      <c r="C21" s="131" t="s">
        <v>935</v>
      </c>
      <c r="D21" s="131" t="str">
        <f>VLOOKUP(C21,'MASTER KEY'!$A$2:$B932,2,FALSE)</f>
        <v>Toluene</v>
      </c>
      <c r="E21" s="131" t="str">
        <f>VLOOKUP(C21,'MASTER KEY'!$A$2:$C932,3,FALSE)</f>
        <v>ug/L</v>
      </c>
      <c r="H21" s="135" t="s">
        <v>959</v>
      </c>
      <c r="I21" s="136" t="s">
        <v>958</v>
      </c>
      <c r="J21" s="137" t="s">
        <v>932</v>
      </c>
    </row>
    <row r="22" spans="1:10" ht="18.75" customHeight="1">
      <c r="A22" s="132" t="s">
        <v>960</v>
      </c>
      <c r="B22" s="130">
        <v>1</v>
      </c>
      <c r="C22" s="131" t="s">
        <v>937</v>
      </c>
      <c r="D22" s="131" t="str">
        <f>VLOOKUP(C22,'MASTER KEY'!$A$2:$B933,2,FALSE)</f>
        <v>Ethylbenzene</v>
      </c>
      <c r="E22" s="131" t="str">
        <f>VLOOKUP(C22,'MASTER KEY'!$A$2:$C933,3,FALSE)</f>
        <v>ug/L</v>
      </c>
      <c r="H22" s="135" t="s">
        <v>961</v>
      </c>
      <c r="I22" s="136" t="s">
        <v>960</v>
      </c>
      <c r="J22" s="137" t="s">
        <v>932</v>
      </c>
    </row>
    <row r="23" spans="1:10" ht="18.75" customHeight="1">
      <c r="A23" s="132" t="s">
        <v>962</v>
      </c>
      <c r="B23" s="130">
        <v>1</v>
      </c>
      <c r="C23" s="131" t="s">
        <v>939</v>
      </c>
      <c r="D23" s="131" t="str">
        <f>VLOOKUP(C23,'MASTER KEY'!$A$2:$B934,2,FALSE)</f>
        <v>Xylene</v>
      </c>
      <c r="E23" s="131" t="str">
        <f>VLOOKUP(C23,'MASTER KEY'!$A$2:$C934,3,FALSE)</f>
        <v>ug/L</v>
      </c>
      <c r="H23" s="135" t="s">
        <v>963</v>
      </c>
      <c r="I23" s="136" t="s">
        <v>962</v>
      </c>
      <c r="J23" s="137" t="s">
        <v>932</v>
      </c>
    </row>
    <row r="24" spans="1:10" ht="18.75" customHeight="1">
      <c r="A24" s="132" t="s">
        <v>964</v>
      </c>
      <c r="B24" s="130">
        <v>1</v>
      </c>
      <c r="C24" s="131" t="s">
        <v>941</v>
      </c>
      <c r="D24" s="131" t="str">
        <f>VLOOKUP(C24,'MASTER KEY'!$A$2:$B935,2,FALSE)</f>
        <v>m_p-Xylene</v>
      </c>
      <c r="E24" s="131" t="str">
        <f>VLOOKUP(C24,'MASTER KEY'!$A$2:$C935,3,FALSE)</f>
        <v>ug/L</v>
      </c>
      <c r="H24" s="135" t="s">
        <v>965</v>
      </c>
      <c r="I24" s="136" t="s">
        <v>964</v>
      </c>
      <c r="J24" s="137" t="s">
        <v>932</v>
      </c>
    </row>
    <row r="25" spans="1:10" ht="18.75" customHeight="1">
      <c r="A25" s="132" t="s">
        <v>966</v>
      </c>
      <c r="B25" s="130">
        <v>1</v>
      </c>
      <c r="C25" s="131" t="s">
        <v>943</v>
      </c>
      <c r="D25" s="131" t="str">
        <f>VLOOKUP(C25,'MASTER KEY'!$A$2:$B936,2,FALSE)</f>
        <v>Total BTEX</v>
      </c>
      <c r="E25" s="131" t="str">
        <f>VLOOKUP(C25,'MASTER KEY'!$A$2:$C936,3,FALSE)</f>
        <v>ug/L</v>
      </c>
      <c r="H25" s="135" t="s">
        <v>967</v>
      </c>
      <c r="I25" s="136" t="s">
        <v>966</v>
      </c>
      <c r="J25" s="137" t="s">
        <v>932</v>
      </c>
    </row>
    <row r="26" spans="1:10" ht="18.75" customHeight="1">
      <c r="A26" s="132" t="s">
        <v>968</v>
      </c>
      <c r="B26" s="130">
        <v>1</v>
      </c>
      <c r="C26" s="131" t="s">
        <v>945</v>
      </c>
      <c r="D26" s="131" t="str">
        <f>VLOOKUP(C26,'MASTER KEY'!$A$2:$B937,2,FALSE)</f>
        <v>TPH C6 - C9</v>
      </c>
      <c r="E26" s="131" t="str">
        <f>VLOOKUP(C26,'MASTER KEY'!$A$2:$C937,3,FALSE)</f>
        <v>ug/L</v>
      </c>
      <c r="H26" s="135" t="s">
        <v>969</v>
      </c>
      <c r="I26" s="136" t="s">
        <v>968</v>
      </c>
      <c r="J26" s="137" t="s">
        <v>932</v>
      </c>
    </row>
    <row r="27" spans="1:10" ht="18.75" customHeight="1">
      <c r="A27" s="132" t="s">
        <v>970</v>
      </c>
      <c r="B27" s="130">
        <v>1</v>
      </c>
      <c r="C27" s="131" t="s">
        <v>947</v>
      </c>
      <c r="D27" s="131" t="str">
        <f>VLOOKUP(C27,'MASTER KEY'!$A$2:$B938,2,FALSE)</f>
        <v>TPH C10 - C14</v>
      </c>
      <c r="E27" s="131" t="str">
        <f>VLOOKUP(C27,'MASTER KEY'!$A$2:$C938,3,FALSE)</f>
        <v>ug/L</v>
      </c>
      <c r="H27" s="135" t="s">
        <v>971</v>
      </c>
      <c r="I27" s="136" t="s">
        <v>970</v>
      </c>
      <c r="J27" s="137" t="s">
        <v>932</v>
      </c>
    </row>
    <row r="28" spans="1:10" ht="18.75" customHeight="1">
      <c r="A28" s="132" t="s">
        <v>972</v>
      </c>
      <c r="B28" s="130">
        <v>1</v>
      </c>
      <c r="C28" s="131" t="s">
        <v>949</v>
      </c>
      <c r="D28" s="131" t="str">
        <f>VLOOKUP(C28,'MASTER KEY'!$A$2:$B939,2,FALSE)</f>
        <v>TPH C15 - C28</v>
      </c>
      <c r="E28" s="131" t="str">
        <f>VLOOKUP(C28,'MASTER KEY'!$A$2:$C939,3,FALSE)</f>
        <v>ug/L</v>
      </c>
      <c r="H28" s="135" t="s">
        <v>973</v>
      </c>
      <c r="I28" s="136" t="s">
        <v>972</v>
      </c>
      <c r="J28" s="137" t="s">
        <v>932</v>
      </c>
    </row>
    <row r="29" spans="1:10" ht="18.75" customHeight="1">
      <c r="A29" s="132" t="s">
        <v>974</v>
      </c>
      <c r="B29" s="130">
        <v>1</v>
      </c>
      <c r="C29" s="131" t="s">
        <v>952</v>
      </c>
      <c r="D29" s="131" t="str">
        <f>VLOOKUP(C29,'MASTER KEY'!$A$2:$B940,2,FALSE)</f>
        <v>TPH C29 - C36</v>
      </c>
      <c r="E29" s="131" t="str">
        <f>VLOOKUP(C29,'MASTER KEY'!$A$2:$C940,3,FALSE)</f>
        <v>ug/L</v>
      </c>
      <c r="H29" s="135" t="s">
        <v>975</v>
      </c>
      <c r="I29" s="136" t="s">
        <v>974</v>
      </c>
      <c r="J29" s="137" t="s">
        <v>932</v>
      </c>
    </row>
    <row r="30" spans="1:10" ht="18.75" customHeight="1">
      <c r="A30" s="132" t="s">
        <v>976</v>
      </c>
      <c r="B30" s="130">
        <v>1</v>
      </c>
      <c r="C30" s="131" t="s">
        <v>953</v>
      </c>
      <c r="D30" s="131" t="str">
        <f>VLOOKUP(C30,'MASTER KEY'!$A$2:$B941,2,FALSE)</f>
        <v>Total TPH</v>
      </c>
      <c r="E30" s="131" t="str">
        <f>VLOOKUP(C30,'MASTER KEY'!$A$2:$C941,3,FALSE)</f>
        <v>ug/L</v>
      </c>
      <c r="H30" s="135" t="s">
        <v>977</v>
      </c>
      <c r="I30" s="136" t="s">
        <v>976</v>
      </c>
      <c r="J30" s="137" t="s">
        <v>932</v>
      </c>
    </row>
    <row r="31" spans="1:10" ht="18.75" customHeight="1">
      <c r="A31" s="132" t="s">
        <v>978</v>
      </c>
      <c r="B31" s="130">
        <v>1</v>
      </c>
      <c r="C31" s="131" t="s">
        <v>430</v>
      </c>
      <c r="D31" s="131" t="str">
        <f>VLOOKUP(C31,'MASTER KEY'!$A$2:$B942,2,FALSE)</f>
        <v>Total Alkalinity</v>
      </c>
      <c r="E31" s="131" t="str">
        <f>VLOOKUP(C31,'MASTER KEY'!$A$2:$C942,3,FALSE)</f>
        <v>mg/L</v>
      </c>
      <c r="H31" s="135" t="s">
        <v>979</v>
      </c>
      <c r="I31" s="136" t="s">
        <v>978</v>
      </c>
      <c r="J31" s="137" t="s">
        <v>921</v>
      </c>
    </row>
    <row r="32" spans="1:10" ht="18.75" customHeight="1">
      <c r="A32" s="132" t="s">
        <v>980</v>
      </c>
      <c r="B32" s="130">
        <v>1</v>
      </c>
      <c r="C32" s="131" t="s">
        <v>955</v>
      </c>
      <c r="D32" s="131" t="str">
        <f>VLOOKUP(C32,'MASTER KEY'!$A$2:$B943,2,FALSE)</f>
        <v>TRH C6-C10</v>
      </c>
      <c r="E32" s="131" t="str">
        <f>VLOOKUP(C32,'MASTER KEY'!$A$2:$C943,3,FALSE)</f>
        <v>ug/L</v>
      </c>
      <c r="H32" s="135" t="s">
        <v>981</v>
      </c>
      <c r="I32" s="136" t="s">
        <v>980</v>
      </c>
      <c r="J32" s="137" t="s">
        <v>932</v>
      </c>
    </row>
    <row r="33" spans="1:10" ht="18.75" customHeight="1">
      <c r="A33" s="132" t="s">
        <v>982</v>
      </c>
      <c r="B33" s="130">
        <v>1</v>
      </c>
      <c r="C33" s="131" t="s">
        <v>957</v>
      </c>
      <c r="D33" s="131" t="str">
        <f>VLOOKUP(C33,'MASTER KEY'!$A$2:$B944,2,FALSE)</f>
        <v>TRH gtC10-C16</v>
      </c>
      <c r="E33" s="131" t="str">
        <f>VLOOKUP(C33,'MASTER KEY'!$A$2:$C944,3,FALSE)</f>
        <v>ug/L</v>
      </c>
      <c r="H33" s="135" t="s">
        <v>983</v>
      </c>
      <c r="I33" s="136" t="s">
        <v>982</v>
      </c>
      <c r="J33" s="137" t="s">
        <v>932</v>
      </c>
    </row>
    <row r="34" spans="1:10" ht="18.75" customHeight="1">
      <c r="A34" s="132" t="s">
        <v>984</v>
      </c>
      <c r="B34" s="130">
        <v>1</v>
      </c>
      <c r="C34" s="131" t="s">
        <v>959</v>
      </c>
      <c r="D34" s="131" t="str">
        <f>VLOOKUP(C34,'MASTER KEY'!$A$2:$B945,2,FALSE)</f>
        <v>TRH gtC16-C34</v>
      </c>
      <c r="E34" s="131" t="str">
        <f>VLOOKUP(C34,'MASTER KEY'!$A$2:$C945,3,FALSE)</f>
        <v>ug/L</v>
      </c>
      <c r="H34" s="135" t="s">
        <v>985</v>
      </c>
      <c r="I34" s="136" t="s">
        <v>984</v>
      </c>
      <c r="J34" s="137" t="s">
        <v>932</v>
      </c>
    </row>
    <row r="35" spans="1:10" ht="18.75" customHeight="1">
      <c r="A35" s="132" t="s">
        <v>986</v>
      </c>
      <c r="B35" s="130">
        <v>1</v>
      </c>
      <c r="C35" s="131" t="s">
        <v>961</v>
      </c>
      <c r="D35" s="131" t="str">
        <f>VLOOKUP(C35,'MASTER KEY'!$A$2:$B946,2,FALSE)</f>
        <v>TRH gtC34-C40</v>
      </c>
      <c r="E35" s="131" t="str">
        <f>VLOOKUP(C35,'MASTER KEY'!$A$2:$C946,3,FALSE)</f>
        <v>ug/L</v>
      </c>
      <c r="H35" s="135" t="s">
        <v>987</v>
      </c>
      <c r="I35" s="136" t="s">
        <v>986</v>
      </c>
      <c r="J35" s="137" t="s">
        <v>932</v>
      </c>
    </row>
    <row r="36" spans="1:10" ht="18.75" customHeight="1">
      <c r="A36" s="132" t="s">
        <v>988</v>
      </c>
      <c r="B36" s="130">
        <v>1</v>
      </c>
      <c r="C36" s="131" t="s">
        <v>963</v>
      </c>
      <c r="D36" s="131" t="str">
        <f>VLOOKUP(C36,'MASTER KEY'!$A$2:$B947,2,FALSE)</f>
        <v>Total TRHs</v>
      </c>
      <c r="E36" s="131" t="str">
        <f>VLOOKUP(C36,'MASTER KEY'!$A$2:$C947,3,FALSE)</f>
        <v>ug/L</v>
      </c>
      <c r="H36" s="135" t="s">
        <v>989</v>
      </c>
      <c r="I36" s="136" t="s">
        <v>988</v>
      </c>
      <c r="J36" s="137" t="s">
        <v>932</v>
      </c>
    </row>
    <row r="39" spans="1:10">
      <c r="A39" t="s">
        <v>240</v>
      </c>
      <c r="B39" s="4">
        <v>1</v>
      </c>
      <c r="C39" s="2" t="s">
        <v>228</v>
      </c>
      <c r="D39" t="str">
        <f>VLOOKUP(C39,'MASTER KEY'!$A$2:$B947,2,FALSE)</f>
        <v>Water Surface Height</v>
      </c>
      <c r="F39" t="s">
        <v>8576</v>
      </c>
    </row>
    <row r="40" spans="1:10">
      <c r="A40" t="s">
        <v>227</v>
      </c>
      <c r="B40" s="4">
        <v>1</v>
      </c>
      <c r="C40" s="2" t="s">
        <v>241</v>
      </c>
      <c r="D40" t="e">
        <f>VLOOKUP(C40,'MASTER KEY'!$A$2:$B948,2,FALSE)</f>
        <v>#N/A</v>
      </c>
    </row>
    <row r="41" spans="1:10">
      <c r="A41" t="s">
        <v>229</v>
      </c>
      <c r="B41" s="4">
        <v>1</v>
      </c>
      <c r="C41" s="2" t="s">
        <v>230</v>
      </c>
      <c r="D41" t="str">
        <f>VLOOKUP(C41,'MASTER KEY'!$A$2:$B949,2,FALSE)</f>
        <v>Current Velocity (x component)</v>
      </c>
    </row>
    <row r="42" spans="1:10">
      <c r="A42" t="s">
        <v>231</v>
      </c>
      <c r="B42" s="4">
        <v>1</v>
      </c>
      <c r="C42" s="2" t="s">
        <v>232</v>
      </c>
      <c r="D42" t="str">
        <f>VLOOKUP(C42,'MASTER KEY'!$A$2:$B950,2,FALSE)</f>
        <v>Current Velocity (y component)</v>
      </c>
    </row>
    <row r="43" spans="1:10">
      <c r="A43" t="s">
        <v>233</v>
      </c>
      <c r="B43" s="4">
        <v>1</v>
      </c>
      <c r="C43" s="2" t="s">
        <v>234</v>
      </c>
      <c r="D43" t="str">
        <f>VLOOKUP(C43,'MASTER KEY'!$A$2:$B951,2,FALSE)</f>
        <v>Temperature</v>
      </c>
    </row>
    <row r="44" spans="1:10">
      <c r="A44" t="s">
        <v>235</v>
      </c>
      <c r="B44" s="4">
        <v>1</v>
      </c>
      <c r="C44" s="2" t="s">
        <v>236</v>
      </c>
      <c r="D44" t="str">
        <f>VLOOKUP(C44,'MASTER KEY'!$A$2:$B952,2,FALSE)</f>
        <v>Salinity</v>
      </c>
    </row>
    <row r="45" spans="1:10">
      <c r="A45" t="s">
        <v>237</v>
      </c>
      <c r="B45" s="4">
        <v>1</v>
      </c>
      <c r="C45" s="2" t="s">
        <v>238</v>
      </c>
      <c r="D45" t="str">
        <f>VLOOKUP(C45,'MASTER KEY'!$A$2:$B953,2,FALSE)</f>
        <v>Current Velocity</v>
      </c>
    </row>
    <row r="46" spans="1:10">
      <c r="A46"/>
      <c r="D4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101"/>
  <sheetViews>
    <sheetView topLeftCell="A68" workbookViewId="0">
      <selection activeCell="E3" sqref="E3"/>
    </sheetView>
  </sheetViews>
  <sheetFormatPr defaultColWidth="8.77734375" defaultRowHeight="14.4"/>
  <cols>
    <col min="1" max="1" width="23.33203125" bestFit="1" customWidth="1"/>
    <col min="2" max="2" width="13.44140625" style="5" bestFit="1" customWidth="1"/>
    <col min="3" max="3" width="13.44140625" bestFit="1" customWidth="1"/>
    <col min="4" max="4" width="28" bestFit="1" customWidth="1"/>
    <col min="5" max="7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  <c r="E2" t="s">
        <v>8984</v>
      </c>
    </row>
    <row r="3" spans="1:5" ht="18.75" customHeight="1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5" ht="18.75" customHeight="1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5" ht="18.75" customHeight="1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5" ht="18.75" customHeight="1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5" ht="18.75" customHeight="1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5" ht="18.75" customHeight="1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5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5" ht="18.75" customHeight="1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5" ht="18.75" customHeight="1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5" ht="18.75" customHeight="1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5" ht="18.75" customHeight="1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5" ht="18.75" customHeight="1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5" ht="18.75" customHeight="1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5" ht="18.75" customHeight="1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  <row r="76" spans="1:7">
      <c r="A76" t="s">
        <v>1286</v>
      </c>
      <c r="B76" s="4">
        <v>1</v>
      </c>
      <c r="C76" s="2" t="s">
        <v>234</v>
      </c>
      <c r="D76" s="2" t="str">
        <f>VLOOKUP(C76,'MASTER KEY'!$A$2:$B987,2,FALSE)</f>
        <v>Temperature</v>
      </c>
      <c r="E76" t="s">
        <v>8573</v>
      </c>
    </row>
    <row r="77" spans="1:7">
      <c r="A77" t="s">
        <v>1283</v>
      </c>
      <c r="B77" s="4">
        <v>1</v>
      </c>
      <c r="C77" s="2" t="s">
        <v>969</v>
      </c>
      <c r="D77" s="2" t="str">
        <f>VLOOKUP(C77,'MASTER KEY'!$A$2:$B988,2,FALSE)</f>
        <v>Picoplankton Fraction</v>
      </c>
    </row>
    <row r="80" spans="1:7">
      <c r="A80" t="s">
        <v>501</v>
      </c>
      <c r="B80" s="4">
        <v>1</v>
      </c>
      <c r="C80" s="2" t="s">
        <v>502</v>
      </c>
      <c r="D80" t="str">
        <f>VLOOKUP(C80,'MASTER KEY'!$A$2:$B991,2,FALSE)</f>
        <v>PRESSURE</v>
      </c>
      <c r="E80" t="s">
        <v>8574</v>
      </c>
    </row>
    <row r="81" spans="1:4">
      <c r="A81" t="s">
        <v>503</v>
      </c>
      <c r="B81" s="4">
        <v>1</v>
      </c>
      <c r="C81" t="s">
        <v>504</v>
      </c>
      <c r="D81" t="e">
        <f>VLOOKUP(C81,'MASTER KEY'!$A$2:$B992,2,FALSE)</f>
        <v>#N/A</v>
      </c>
    </row>
    <row r="82" spans="1:4">
      <c r="A82" t="s">
        <v>233</v>
      </c>
      <c r="B82" s="4">
        <v>1</v>
      </c>
      <c r="C82" s="2" t="s">
        <v>234</v>
      </c>
      <c r="D82" t="str">
        <f>VLOOKUP(C82,'MASTER KEY'!$A$2:$B993,2,FALSE)</f>
        <v>Temperature</v>
      </c>
    </row>
    <row r="83" spans="1:4">
      <c r="A83" t="s">
        <v>505</v>
      </c>
      <c r="B83" s="4">
        <v>1</v>
      </c>
      <c r="C83" t="s">
        <v>504</v>
      </c>
      <c r="D83" t="e">
        <f>VLOOKUP(C83,'MASTER KEY'!$A$2:$B994,2,FALSE)</f>
        <v>#N/A</v>
      </c>
    </row>
    <row r="84" spans="1:4">
      <c r="A84" t="s">
        <v>506</v>
      </c>
      <c r="B84" s="4">
        <v>1</v>
      </c>
      <c r="C84" s="2" t="s">
        <v>236</v>
      </c>
      <c r="D84" t="str">
        <f>VLOOKUP(C84,'MASTER KEY'!$A$2:$B995,2,FALSE)</f>
        <v>Salinity</v>
      </c>
    </row>
    <row r="85" spans="1:4">
      <c r="A85" t="s">
        <v>507</v>
      </c>
      <c r="B85" s="4">
        <v>1</v>
      </c>
      <c r="C85" t="s">
        <v>504</v>
      </c>
      <c r="D85" t="e">
        <f>VLOOKUP(C85,'MASTER KEY'!$A$2:$B996,2,FALSE)</f>
        <v>#N/A</v>
      </c>
    </row>
    <row r="86" spans="1:4">
      <c r="A86" t="s">
        <v>508</v>
      </c>
      <c r="B86" s="14">
        <f>32/1000</f>
        <v>3.2000000000000001E-2</v>
      </c>
      <c r="C86" s="2" t="s">
        <v>395</v>
      </c>
      <c r="D86" t="str">
        <f>VLOOKUP(C86,'MASTER KEY'!$A$2:$B997,2,FALSE)</f>
        <v>Dissolved Oxygen</v>
      </c>
    </row>
    <row r="87" spans="1:4">
      <c r="A87" t="s">
        <v>509</v>
      </c>
      <c r="B87" s="4">
        <v>1</v>
      </c>
      <c r="C87" t="s">
        <v>504</v>
      </c>
      <c r="D87" t="e">
        <f>VLOOKUP(C87,'MASTER KEY'!$A$2:$B998,2,FALSE)</f>
        <v>#N/A</v>
      </c>
    </row>
    <row r="88" spans="1:4">
      <c r="A88" t="s">
        <v>510</v>
      </c>
      <c r="B88" s="4">
        <v>1</v>
      </c>
      <c r="C88" s="2" t="s">
        <v>392</v>
      </c>
      <c r="D88" t="str">
        <f>VLOOKUP(C88,'MASTER KEY'!$A$2:$B999,2,FALSE)</f>
        <v>Turbidity</v>
      </c>
    </row>
    <row r="89" spans="1:4">
      <c r="A89" t="s">
        <v>511</v>
      </c>
      <c r="B89" s="4">
        <v>1</v>
      </c>
      <c r="C89" t="s">
        <v>504</v>
      </c>
      <c r="D89" t="e">
        <f>VLOOKUP(C89,'MASTER KEY'!$A$2:$B1000,2,FALSE)</f>
        <v>#N/A</v>
      </c>
    </row>
    <row r="90" spans="1:4">
      <c r="A90" t="s">
        <v>512</v>
      </c>
      <c r="B90" s="4">
        <v>1</v>
      </c>
      <c r="C90" t="s">
        <v>504</v>
      </c>
      <c r="D90" t="e">
        <f>VLOOKUP(C90,'MASTER KEY'!$A$2:$B1001,2,FALSE)</f>
        <v>#N/A</v>
      </c>
    </row>
    <row r="91" spans="1:4">
      <c r="A91" t="s">
        <v>513</v>
      </c>
      <c r="B91" s="4">
        <v>1</v>
      </c>
      <c r="C91" t="s">
        <v>504</v>
      </c>
      <c r="D91" t="e">
        <f>VLOOKUP(C91,'MASTER KEY'!$A$2:$B1002,2,FALSE)</f>
        <v>#N/A</v>
      </c>
    </row>
    <row r="92" spans="1:4">
      <c r="A92" t="s">
        <v>514</v>
      </c>
      <c r="B92" s="4">
        <v>1</v>
      </c>
      <c r="C92" t="s">
        <v>504</v>
      </c>
      <c r="D92" t="e">
        <f>VLOOKUP(C92,'MASTER KEY'!$A$2:$B1003,2,FALSE)</f>
        <v>#N/A</v>
      </c>
    </row>
    <row r="93" spans="1:4">
      <c r="A93" t="s">
        <v>515</v>
      </c>
      <c r="B93" s="4">
        <v>1</v>
      </c>
      <c r="C93" t="s">
        <v>504</v>
      </c>
      <c r="D93" t="e">
        <f>VLOOKUP(C93,'MASTER KEY'!$A$2:$B1004,2,FALSE)</f>
        <v>#N/A</v>
      </c>
    </row>
    <row r="94" spans="1:4">
      <c r="A94" t="s">
        <v>516</v>
      </c>
      <c r="B94" s="4">
        <v>1</v>
      </c>
      <c r="C94" s="2" t="s">
        <v>438</v>
      </c>
      <c r="D94" t="str">
        <f>VLOOKUP(C94,'MASTER KEY'!$A$2:$B1005,2,FALSE)</f>
        <v>Chlorophyll-a</v>
      </c>
    </row>
    <row r="95" spans="1:4">
      <c r="A95" t="s">
        <v>517</v>
      </c>
      <c r="B95" s="4">
        <v>1</v>
      </c>
      <c r="C95" t="s">
        <v>504</v>
      </c>
      <c r="D95" t="e">
        <f>VLOOKUP(C95,'MASTER KEY'!$A$2:$B1006,2,FALSE)</f>
        <v>#N/A</v>
      </c>
    </row>
    <row r="96" spans="1:4">
      <c r="A96" t="s">
        <v>518</v>
      </c>
      <c r="B96" s="4">
        <v>1</v>
      </c>
      <c r="C96" s="2" t="s">
        <v>427</v>
      </c>
      <c r="D96" t="str">
        <f>VLOOKUP(C96,'MASTER KEY'!$A$2:$B1007,2,FALSE)</f>
        <v>Specific Conductivity</v>
      </c>
    </row>
    <row r="97" spans="1:4">
      <c r="A97" t="s">
        <v>519</v>
      </c>
      <c r="B97" s="4">
        <v>1</v>
      </c>
      <c r="C97" t="s">
        <v>504</v>
      </c>
      <c r="D97" t="e">
        <f>VLOOKUP(C97,'MASTER KEY'!$A$2:$B1008,2,FALSE)</f>
        <v>#N/A</v>
      </c>
    </row>
    <row r="98" spans="1:4">
      <c r="A98" t="s">
        <v>520</v>
      </c>
      <c r="B98" s="4">
        <v>1</v>
      </c>
      <c r="C98" s="2" t="s">
        <v>504</v>
      </c>
      <c r="D98" t="e">
        <f>VLOOKUP(C98,'MASTER KEY'!$A$2:$B1009,2,FALSE)</f>
        <v>#N/A</v>
      </c>
    </row>
    <row r="99" spans="1:4">
      <c r="A99" t="s">
        <v>521</v>
      </c>
      <c r="B99" s="4">
        <v>1</v>
      </c>
      <c r="C99" t="s">
        <v>504</v>
      </c>
      <c r="D99" t="e">
        <f>VLOOKUP(C99,'MASTER KEY'!$A$2:$B1010,2,FALSE)</f>
        <v>#N/A</v>
      </c>
    </row>
    <row r="100" spans="1:4">
      <c r="A100" t="s">
        <v>522</v>
      </c>
      <c r="B100" s="4">
        <v>1</v>
      </c>
      <c r="C100" s="2" t="s">
        <v>523</v>
      </c>
      <c r="D100" t="str">
        <f>VLOOKUP(C100,'MASTER KEY'!$A$2:$B1011,2,FALSE)</f>
        <v>Density</v>
      </c>
    </row>
    <row r="101" spans="1:4">
      <c r="A101" t="s">
        <v>524</v>
      </c>
      <c r="B101" s="4">
        <v>1</v>
      </c>
      <c r="C101" t="s">
        <v>504</v>
      </c>
      <c r="D101" t="e">
        <f>VLOOKUP(C101,'MASTER KEY'!$A$2:$B1012,2,FALSE)</f>
        <v>#N/A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>
      <selection activeCell="C69" sqref="C69"/>
    </sheetView>
  </sheetViews>
  <sheetFormatPr defaultColWidth="8.77734375" defaultRowHeight="14.4"/>
  <cols>
    <col min="1" max="1" width="15.6640625" bestFit="1" customWidth="1"/>
    <col min="2" max="2" width="13.44140625" style="5" bestFit="1" customWidth="1"/>
    <col min="3" max="3" width="13.4414062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topLeftCell="A96" workbookViewId="0">
      <selection activeCell="N35" sqref="N35"/>
    </sheetView>
  </sheetViews>
  <sheetFormatPr defaultColWidth="8.77734375" defaultRowHeight="14.4"/>
  <cols>
    <col min="1" max="1" width="25.109375" bestFit="1" customWidth="1"/>
    <col min="2" max="2" width="13.44140625" style="5" bestFit="1" customWidth="1"/>
    <col min="3" max="3" width="13.44140625" style="6" bestFit="1" customWidth="1"/>
    <col min="4" max="4" width="23.33203125" style="6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2744"/>
  <sheetViews>
    <sheetView zoomScale="55" zoomScaleNormal="55" workbookViewId="0">
      <pane ySplit="1" topLeftCell="A2332" activePane="bottomLeft" state="frozen"/>
      <selection pane="bottomLeft" activeCell="C361" sqref="C361:C362"/>
    </sheetView>
  </sheetViews>
  <sheetFormatPr defaultColWidth="8.77734375" defaultRowHeight="14.4"/>
  <cols>
    <col min="1" max="1" width="17.33203125" style="6" customWidth="1"/>
    <col min="2" max="2" width="42.77734375" style="6" bestFit="1" customWidth="1"/>
    <col min="3" max="3" width="13.109375" style="6" customWidth="1"/>
    <col min="4" max="4" width="15.77734375" style="6" customWidth="1"/>
    <col min="5" max="5" width="13.109375" style="6" customWidth="1"/>
    <col min="6" max="6" width="34.6640625" style="6" bestFit="1" customWidth="1"/>
    <col min="7" max="7" width="15.6640625" customWidth="1"/>
    <col min="8" max="8" width="14.88671875" style="6" customWidth="1"/>
    <col min="9" max="9" width="7.44140625" style="12" customWidth="1"/>
    <col min="10" max="10" width="12.33203125" style="12" customWidth="1"/>
    <col min="11" max="11" width="25.109375" style="6" customWidth="1"/>
    <col min="12" max="12" width="60" bestFit="1" customWidth="1"/>
    <col min="22" max="22" width="8.664062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1287</v>
      </c>
      <c r="E1" s="28" t="s">
        <v>1288</v>
      </c>
      <c r="F1" s="28" t="s">
        <v>1289</v>
      </c>
      <c r="G1" s="28" t="s">
        <v>1290</v>
      </c>
      <c r="H1" s="28" t="s">
        <v>1291</v>
      </c>
      <c r="I1" s="29" t="s">
        <v>1292</v>
      </c>
      <c r="J1" s="38" t="s">
        <v>1293</v>
      </c>
      <c r="K1" s="28" t="s">
        <v>1294</v>
      </c>
      <c r="L1" s="28" t="s">
        <v>1295</v>
      </c>
    </row>
    <row r="2" spans="1:12" ht="18.75" customHeight="1">
      <c r="A2" s="2" t="s">
        <v>1296</v>
      </c>
      <c r="B2" s="2" t="s">
        <v>1297</v>
      </c>
      <c r="C2" s="2" t="s">
        <v>997</v>
      </c>
      <c r="D2" s="2" t="s">
        <v>1298</v>
      </c>
      <c r="E2" s="2" t="s">
        <v>997</v>
      </c>
      <c r="F2" s="2" t="s">
        <v>1299</v>
      </c>
      <c r="H2" s="2" t="s">
        <v>1151</v>
      </c>
      <c r="K2" s="2" t="s">
        <v>1300</v>
      </c>
    </row>
    <row r="3" spans="1:12" ht="18.75" customHeight="1">
      <c r="A3" s="2" t="s">
        <v>1301</v>
      </c>
      <c r="B3" s="2" t="s">
        <v>1302</v>
      </c>
      <c r="C3" s="2" t="s">
        <v>997</v>
      </c>
      <c r="D3" s="2" t="s">
        <v>1303</v>
      </c>
      <c r="E3" s="2" t="s">
        <v>997</v>
      </c>
      <c r="F3" s="2" t="s">
        <v>1304</v>
      </c>
      <c r="H3" s="2" t="s">
        <v>1151</v>
      </c>
      <c r="K3" s="2" t="s">
        <v>1300</v>
      </c>
    </row>
    <row r="4" spans="1:12" ht="18.75" customHeight="1">
      <c r="A4" s="2" t="s">
        <v>1305</v>
      </c>
      <c r="B4" s="2" t="s">
        <v>1306</v>
      </c>
      <c r="C4" s="2" t="s">
        <v>1000</v>
      </c>
      <c r="D4" s="2" t="s">
        <v>1306</v>
      </c>
      <c r="E4" s="2" t="s">
        <v>1000</v>
      </c>
      <c r="F4" s="2" t="s">
        <v>1307</v>
      </c>
      <c r="H4" s="2" t="s">
        <v>1151</v>
      </c>
      <c r="K4" s="2" t="s">
        <v>1308</v>
      </c>
    </row>
    <row r="5" spans="1:12" ht="18.75" customHeight="1">
      <c r="A5" s="2" t="s">
        <v>702</v>
      </c>
      <c r="B5" s="2" t="s">
        <v>1309</v>
      </c>
      <c r="C5" s="2" t="s">
        <v>921</v>
      </c>
      <c r="D5" s="2" t="s">
        <v>1001</v>
      </c>
      <c r="E5" s="2" t="s">
        <v>921</v>
      </c>
      <c r="F5" s="2" t="s">
        <v>1310</v>
      </c>
      <c r="H5" s="2" t="s">
        <v>1151</v>
      </c>
      <c r="K5" s="2" t="s">
        <v>1308</v>
      </c>
    </row>
    <row r="6" spans="1:12" ht="18.75" customHeight="1">
      <c r="A6" s="2" t="s">
        <v>710</v>
      </c>
      <c r="B6" s="2" t="s">
        <v>1311</v>
      </c>
      <c r="C6" s="2" t="s">
        <v>921</v>
      </c>
      <c r="D6" s="2" t="s">
        <v>1003</v>
      </c>
      <c r="E6" s="2" t="s">
        <v>921</v>
      </c>
      <c r="F6" s="2" t="s">
        <v>1312</v>
      </c>
      <c r="H6" s="2" t="s">
        <v>1151</v>
      </c>
      <c r="K6" s="2" t="s">
        <v>1308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1313</v>
      </c>
      <c r="E7" s="2" t="s">
        <v>1004</v>
      </c>
      <c r="F7" s="2" t="s">
        <v>1314</v>
      </c>
      <c r="G7" s="2" t="s">
        <v>1315</v>
      </c>
      <c r="H7" s="2" t="s">
        <v>1316</v>
      </c>
      <c r="I7" s="39" t="s">
        <v>1317</v>
      </c>
      <c r="J7" s="39">
        <v>1</v>
      </c>
      <c r="K7" s="2" t="s">
        <v>1318</v>
      </c>
    </row>
    <row r="8" spans="1:12" ht="18.75" customHeight="1">
      <c r="A8" s="2" t="s">
        <v>234</v>
      </c>
      <c r="B8" s="2" t="s">
        <v>322</v>
      </c>
      <c r="C8" s="2" t="s">
        <v>1266</v>
      </c>
      <c r="D8" s="2" t="s">
        <v>1319</v>
      </c>
      <c r="E8" s="2" t="s">
        <v>1005</v>
      </c>
      <c r="F8" s="2" t="s">
        <v>1320</v>
      </c>
      <c r="G8" s="2" t="s">
        <v>1321</v>
      </c>
      <c r="H8" s="2" t="s">
        <v>1322</v>
      </c>
      <c r="I8" s="39" t="s">
        <v>1323</v>
      </c>
      <c r="J8" s="40">
        <v>-273.14999999999998</v>
      </c>
      <c r="K8" s="2" t="s">
        <v>1318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1324</v>
      </c>
      <c r="G9" s="2" t="s">
        <v>1325</v>
      </c>
      <c r="H9" s="2" t="s">
        <v>1151</v>
      </c>
      <c r="K9" s="2" t="s">
        <v>1326</v>
      </c>
    </row>
    <row r="10" spans="1:12" ht="18.75" customHeight="1">
      <c r="A10" s="2" t="s">
        <v>457</v>
      </c>
      <c r="B10" s="2" t="s">
        <v>1327</v>
      </c>
      <c r="C10" s="2" t="s">
        <v>921</v>
      </c>
      <c r="D10" s="2" t="s">
        <v>735</v>
      </c>
      <c r="E10" s="2" t="s">
        <v>921</v>
      </c>
      <c r="F10" s="2" t="s">
        <v>1328</v>
      </c>
      <c r="G10" s="2" t="s">
        <v>1329</v>
      </c>
      <c r="H10" s="2" t="s">
        <v>1151</v>
      </c>
      <c r="K10" s="2" t="s">
        <v>1308</v>
      </c>
    </row>
    <row r="11" spans="1:12" ht="18.75" customHeight="1">
      <c r="A11" s="2" t="s">
        <v>463</v>
      </c>
      <c r="B11" s="2" t="s">
        <v>1330</v>
      </c>
      <c r="C11" s="2" t="s">
        <v>921</v>
      </c>
      <c r="D11" s="2" t="s">
        <v>739</v>
      </c>
      <c r="E11" s="2" t="s">
        <v>921</v>
      </c>
      <c r="F11" s="2" t="s">
        <v>1331</v>
      </c>
      <c r="G11" s="2" t="s">
        <v>1332</v>
      </c>
      <c r="H11" s="2" t="s">
        <v>1151</v>
      </c>
      <c r="K11" s="2" t="s">
        <v>1308</v>
      </c>
    </row>
    <row r="12" spans="1:12" ht="18.75" customHeight="1">
      <c r="A12" s="2" t="s">
        <v>1333</v>
      </c>
      <c r="B12" s="2" t="s">
        <v>1334</v>
      </c>
      <c r="C12" s="2" t="s">
        <v>921</v>
      </c>
      <c r="D12" s="2" t="s">
        <v>1335</v>
      </c>
      <c r="E12" s="2" t="s">
        <v>921</v>
      </c>
      <c r="F12" s="2" t="s">
        <v>1336</v>
      </c>
      <c r="H12" s="2" t="s">
        <v>1151</v>
      </c>
      <c r="K12" s="2" t="s">
        <v>1308</v>
      </c>
    </row>
    <row r="13" spans="1:12" ht="18.75" customHeight="1">
      <c r="A13" s="2" t="s">
        <v>474</v>
      </c>
      <c r="B13" s="2" t="s">
        <v>1337</v>
      </c>
      <c r="C13" s="2" t="s">
        <v>921</v>
      </c>
      <c r="D13" s="2" t="s">
        <v>742</v>
      </c>
      <c r="E13" s="2" t="s">
        <v>921</v>
      </c>
      <c r="F13" s="2" t="s">
        <v>1338</v>
      </c>
      <c r="G13" s="2" t="s">
        <v>1339</v>
      </c>
      <c r="H13" s="2" t="s">
        <v>1151</v>
      </c>
      <c r="K13" s="2" t="s">
        <v>1308</v>
      </c>
    </row>
    <row r="14" spans="1:12" ht="18.75" customHeight="1">
      <c r="A14" s="2" t="s">
        <v>392</v>
      </c>
      <c r="B14" s="2" t="s">
        <v>1340</v>
      </c>
      <c r="C14" s="2" t="s">
        <v>1013</v>
      </c>
      <c r="D14" s="2" t="s">
        <v>1341</v>
      </c>
      <c r="E14" s="2" t="s">
        <v>1013</v>
      </c>
      <c r="F14" s="2" t="s">
        <v>1342</v>
      </c>
      <c r="H14" s="2" t="s">
        <v>1343</v>
      </c>
      <c r="I14" s="39" t="s">
        <v>1013</v>
      </c>
      <c r="J14" s="39">
        <v>1</v>
      </c>
      <c r="K14" s="2" t="s">
        <v>1344</v>
      </c>
    </row>
    <row r="15" spans="1:12" ht="18.75" customHeight="1">
      <c r="A15" s="2" t="s">
        <v>438</v>
      </c>
      <c r="B15" s="2" t="s">
        <v>1345</v>
      </c>
      <c r="C15" s="2" t="s">
        <v>1278</v>
      </c>
      <c r="D15" s="2" t="s">
        <v>1346</v>
      </c>
      <c r="E15" s="2" t="s">
        <v>1015</v>
      </c>
      <c r="F15" s="2" t="s">
        <v>1347</v>
      </c>
      <c r="G15" s="2" t="s">
        <v>1348</v>
      </c>
      <c r="H15" s="2" t="s">
        <v>1151</v>
      </c>
      <c r="K15" s="2" t="s">
        <v>1308</v>
      </c>
    </row>
    <row r="16" spans="1:12" ht="18.75" customHeight="1">
      <c r="A16" s="2" t="s">
        <v>1349</v>
      </c>
      <c r="B16" s="2" t="s">
        <v>1350</v>
      </c>
      <c r="C16" s="2" t="s">
        <v>921</v>
      </c>
      <c r="D16" s="2" t="s">
        <v>1351</v>
      </c>
      <c r="E16" s="2" t="s">
        <v>921</v>
      </c>
      <c r="F16" s="2" t="s">
        <v>1352</v>
      </c>
      <c r="H16" s="2" t="s">
        <v>1151</v>
      </c>
      <c r="K16" s="2" t="s">
        <v>1308</v>
      </c>
    </row>
    <row r="17" spans="1:11" ht="18.75" customHeight="1">
      <c r="A17" s="2" t="s">
        <v>1353</v>
      </c>
      <c r="B17" s="2" t="s">
        <v>1354</v>
      </c>
      <c r="C17" s="2" t="s">
        <v>1018</v>
      </c>
      <c r="D17" s="2" t="s">
        <v>1355</v>
      </c>
      <c r="E17" s="2" t="s">
        <v>1018</v>
      </c>
      <c r="F17" s="2" t="s">
        <v>1356</v>
      </c>
      <c r="H17" s="2" t="s">
        <v>1151</v>
      </c>
      <c r="K17" s="2" t="s">
        <v>1357</v>
      </c>
    </row>
    <row r="18" spans="1:11" ht="18.75" customHeight="1">
      <c r="A18" s="2" t="s">
        <v>1358</v>
      </c>
      <c r="B18" s="2" t="s">
        <v>1359</v>
      </c>
      <c r="C18" s="2" t="s">
        <v>921</v>
      </c>
      <c r="D18" s="2" t="s">
        <v>1360</v>
      </c>
      <c r="E18" s="2" t="s">
        <v>921</v>
      </c>
      <c r="F18" s="2" t="s">
        <v>1361</v>
      </c>
      <c r="H18" s="2" t="s">
        <v>1151</v>
      </c>
      <c r="K18" s="2" t="s">
        <v>1308</v>
      </c>
    </row>
    <row r="19" spans="1:11" ht="18.75" customHeight="1">
      <c r="A19" s="2" t="s">
        <v>1362</v>
      </c>
      <c r="B19" s="2" t="s">
        <v>1363</v>
      </c>
      <c r="C19" s="2" t="s">
        <v>1018</v>
      </c>
      <c r="D19" s="2" t="s">
        <v>1364</v>
      </c>
      <c r="E19" s="2" t="s">
        <v>1018</v>
      </c>
      <c r="F19" s="2" t="s">
        <v>1365</v>
      </c>
      <c r="H19" s="2" t="s">
        <v>1151</v>
      </c>
      <c r="K19" s="2" t="s">
        <v>1357</v>
      </c>
    </row>
    <row r="20" spans="1:11" ht="18.75" customHeight="1">
      <c r="A20" s="2" t="s">
        <v>1366</v>
      </c>
      <c r="B20" s="2" t="s">
        <v>1367</v>
      </c>
      <c r="C20" s="2" t="s">
        <v>921</v>
      </c>
      <c r="D20" s="2" t="s">
        <v>1368</v>
      </c>
      <c r="E20" s="2" t="s">
        <v>921</v>
      </c>
      <c r="F20" s="2" t="s">
        <v>1369</v>
      </c>
      <c r="H20" s="2" t="s">
        <v>1151</v>
      </c>
      <c r="K20" s="2" t="s">
        <v>1308</v>
      </c>
    </row>
    <row r="21" spans="1:11" ht="18.75" customHeight="1">
      <c r="A21" s="2" t="s">
        <v>1370</v>
      </c>
      <c r="B21" s="2" t="s">
        <v>1371</v>
      </c>
      <c r="C21" s="2" t="s">
        <v>1018</v>
      </c>
      <c r="D21" s="2" t="s">
        <v>1372</v>
      </c>
      <c r="E21" s="2" t="s">
        <v>1018</v>
      </c>
      <c r="F21" s="2" t="s">
        <v>1373</v>
      </c>
      <c r="H21" s="2" t="s">
        <v>1151</v>
      </c>
      <c r="K21" s="2" t="s">
        <v>1357</v>
      </c>
    </row>
    <row r="22" spans="1:11" ht="18.75" customHeight="1">
      <c r="A22" s="2" t="s">
        <v>1374</v>
      </c>
      <c r="B22" s="2" t="s">
        <v>1375</v>
      </c>
      <c r="C22" s="2" t="s">
        <v>1024</v>
      </c>
      <c r="D22" s="2" t="s">
        <v>1376</v>
      </c>
      <c r="E22" s="2" t="s">
        <v>1024</v>
      </c>
      <c r="F22" s="2" t="s">
        <v>1377</v>
      </c>
      <c r="H22" s="2" t="s">
        <v>1151</v>
      </c>
      <c r="K22" s="2" t="s">
        <v>1326</v>
      </c>
    </row>
    <row r="23" spans="1:11" ht="18.75" customHeight="1">
      <c r="A23" s="2" t="s">
        <v>395</v>
      </c>
      <c r="B23" s="2" t="s">
        <v>1378</v>
      </c>
      <c r="C23" s="2" t="s">
        <v>921</v>
      </c>
      <c r="D23" s="2" t="s">
        <v>1379</v>
      </c>
      <c r="E23" s="2" t="s">
        <v>921</v>
      </c>
      <c r="F23" s="2" t="s">
        <v>1380</v>
      </c>
      <c r="H23" s="2" t="s">
        <v>1151</v>
      </c>
      <c r="K23" s="2" t="s">
        <v>1318</v>
      </c>
    </row>
    <row r="24" spans="1:11" ht="18.75" customHeight="1">
      <c r="A24" s="2" t="s">
        <v>472</v>
      </c>
      <c r="B24" s="2" t="s">
        <v>1381</v>
      </c>
      <c r="C24" s="2" t="s">
        <v>921</v>
      </c>
      <c r="D24" s="2" t="s">
        <v>1382</v>
      </c>
      <c r="E24" s="2" t="s">
        <v>921</v>
      </c>
      <c r="F24" s="2" t="s">
        <v>1383</v>
      </c>
      <c r="H24" s="2" t="s">
        <v>1151</v>
      </c>
      <c r="K24" s="2" t="s">
        <v>1308</v>
      </c>
    </row>
    <row r="25" spans="1:11" ht="18.75" customHeight="1">
      <c r="A25" s="2" t="s">
        <v>459</v>
      </c>
      <c r="B25" s="2" t="s">
        <v>1384</v>
      </c>
      <c r="C25" s="2" t="s">
        <v>921</v>
      </c>
      <c r="D25" s="2" t="s">
        <v>1385</v>
      </c>
      <c r="E25" s="2" t="s">
        <v>921</v>
      </c>
      <c r="F25" s="2" t="s">
        <v>1386</v>
      </c>
      <c r="G25" s="2" t="s">
        <v>1387</v>
      </c>
      <c r="H25" s="2" t="s">
        <v>1151</v>
      </c>
      <c r="K25" s="2" t="s">
        <v>1308</v>
      </c>
    </row>
    <row r="26" spans="1:11" ht="18.75" customHeight="1">
      <c r="A26" s="2" t="s">
        <v>453</v>
      </c>
      <c r="B26" s="2" t="s">
        <v>1388</v>
      </c>
      <c r="C26" s="2" t="s">
        <v>921</v>
      </c>
      <c r="D26" s="2" t="s">
        <v>1389</v>
      </c>
      <c r="E26" s="2" t="s">
        <v>921</v>
      </c>
      <c r="F26" s="2" t="s">
        <v>1390</v>
      </c>
      <c r="G26" s="2" t="s">
        <v>1391</v>
      </c>
      <c r="H26" s="2" t="s">
        <v>1151</v>
      </c>
      <c r="K26" s="2" t="s">
        <v>1308</v>
      </c>
    </row>
    <row r="27" spans="1:11" ht="18.75" customHeight="1">
      <c r="A27" s="2" t="s">
        <v>468</v>
      </c>
      <c r="B27" s="2" t="s">
        <v>1392</v>
      </c>
      <c r="C27" s="2" t="s">
        <v>921</v>
      </c>
      <c r="D27" s="2" t="s">
        <v>1393</v>
      </c>
      <c r="E27" s="2" t="s">
        <v>921</v>
      </c>
      <c r="F27" s="2" t="s">
        <v>1394</v>
      </c>
      <c r="G27" s="2" t="s">
        <v>1395</v>
      </c>
      <c r="H27" s="2" t="s">
        <v>1151</v>
      </c>
      <c r="K27" s="2" t="s">
        <v>1308</v>
      </c>
    </row>
    <row r="28" spans="1:11" ht="18.75" customHeight="1">
      <c r="A28" s="2" t="s">
        <v>1396</v>
      </c>
      <c r="B28" s="2" t="s">
        <v>1397</v>
      </c>
      <c r="C28" s="2" t="s">
        <v>921</v>
      </c>
      <c r="D28" s="2" t="s">
        <v>1398</v>
      </c>
      <c r="E28" s="2" t="s">
        <v>921</v>
      </c>
      <c r="F28" s="2" t="s">
        <v>1399</v>
      </c>
      <c r="H28" s="2" t="s">
        <v>1151</v>
      </c>
      <c r="K28" s="2" t="s">
        <v>1308</v>
      </c>
    </row>
    <row r="29" spans="1:11" ht="18.75" customHeight="1">
      <c r="A29" s="2" t="s">
        <v>434</v>
      </c>
      <c r="B29" s="2" t="s">
        <v>1400</v>
      </c>
      <c r="C29" s="2" t="s">
        <v>921</v>
      </c>
      <c r="D29" s="2" t="s">
        <v>1401</v>
      </c>
      <c r="E29" s="2" t="s">
        <v>921</v>
      </c>
      <c r="F29" s="2" t="s">
        <v>1402</v>
      </c>
      <c r="H29" s="2" t="s">
        <v>1151</v>
      </c>
      <c r="K29" s="2" t="s">
        <v>1308</v>
      </c>
    </row>
    <row r="30" spans="1:11" ht="18.75" customHeight="1">
      <c r="A30" s="2" t="s">
        <v>1403</v>
      </c>
      <c r="B30" s="2" t="s">
        <v>1404</v>
      </c>
      <c r="C30" s="2" t="s">
        <v>921</v>
      </c>
      <c r="D30" s="2" t="s">
        <v>1405</v>
      </c>
      <c r="E30" s="2" t="s">
        <v>921</v>
      </c>
      <c r="F30" s="2" t="s">
        <v>1406</v>
      </c>
      <c r="H30" s="2" t="s">
        <v>1151</v>
      </c>
      <c r="K30" s="2" t="s">
        <v>1308</v>
      </c>
    </row>
    <row r="31" spans="1:11" ht="18.75" customHeight="1">
      <c r="A31" s="2" t="s">
        <v>436</v>
      </c>
      <c r="B31" s="2" t="s">
        <v>1407</v>
      </c>
      <c r="C31" s="2" t="s">
        <v>921</v>
      </c>
      <c r="D31" s="2" t="s">
        <v>713</v>
      </c>
      <c r="E31" s="2" t="s">
        <v>921</v>
      </c>
      <c r="F31" s="2" t="s">
        <v>1408</v>
      </c>
      <c r="H31" s="2" t="s">
        <v>1151</v>
      </c>
      <c r="K31" s="2" t="s">
        <v>1308</v>
      </c>
    </row>
    <row r="32" spans="1:11" ht="18.75" customHeight="1">
      <c r="A32" s="2" t="s">
        <v>451</v>
      </c>
      <c r="B32" s="2" t="s">
        <v>1409</v>
      </c>
      <c r="C32" s="2" t="s">
        <v>921</v>
      </c>
      <c r="D32" s="2" t="s">
        <v>1410</v>
      </c>
      <c r="E32" s="2" t="s">
        <v>921</v>
      </c>
      <c r="F32" s="2" t="s">
        <v>1411</v>
      </c>
      <c r="G32" s="2" t="s">
        <v>1412</v>
      </c>
      <c r="H32" s="2" t="s">
        <v>1151</v>
      </c>
      <c r="K32" s="2" t="s">
        <v>1308</v>
      </c>
    </row>
    <row r="33" spans="1:22" ht="18.75" customHeight="1">
      <c r="A33" s="2" t="s">
        <v>1413</v>
      </c>
      <c r="B33" s="2" t="s">
        <v>1414</v>
      </c>
      <c r="C33" s="2" t="s">
        <v>921</v>
      </c>
      <c r="D33" s="2" t="s">
        <v>1415</v>
      </c>
      <c r="E33" s="2" t="s">
        <v>921</v>
      </c>
      <c r="F33" s="2" t="s">
        <v>1416</v>
      </c>
      <c r="G33" s="2" t="s">
        <v>1417</v>
      </c>
      <c r="H33" s="2" t="s">
        <v>1151</v>
      </c>
      <c r="K33" s="2" t="s">
        <v>1308</v>
      </c>
    </row>
    <row r="34" spans="1:22" ht="18.75" customHeight="1">
      <c r="A34" s="2" t="s">
        <v>1418</v>
      </c>
      <c r="B34" s="2" t="s">
        <v>1419</v>
      </c>
      <c r="C34" s="2" t="s">
        <v>921</v>
      </c>
      <c r="D34" s="2" t="s">
        <v>1420</v>
      </c>
      <c r="E34" s="2" t="s">
        <v>921</v>
      </c>
      <c r="F34" s="2" t="s">
        <v>1421</v>
      </c>
      <c r="H34" s="2" t="s">
        <v>1151</v>
      </c>
      <c r="K34" s="2" t="s">
        <v>1308</v>
      </c>
    </row>
    <row r="35" spans="1:22" ht="18.75" customHeight="1">
      <c r="A35" s="2" t="s">
        <v>1422</v>
      </c>
      <c r="B35" s="2" t="s">
        <v>1423</v>
      </c>
      <c r="C35" s="2" t="s">
        <v>921</v>
      </c>
      <c r="D35" s="2" t="s">
        <v>1424</v>
      </c>
      <c r="E35" s="2" t="s">
        <v>921</v>
      </c>
      <c r="F35" s="2" t="s">
        <v>1425</v>
      </c>
      <c r="G35" s="2" t="s">
        <v>1426</v>
      </c>
      <c r="H35" s="2" t="s">
        <v>1151</v>
      </c>
      <c r="K35" s="2" t="s">
        <v>1308</v>
      </c>
    </row>
    <row r="36" spans="1:22" ht="18.75" customHeight="1">
      <c r="A36" s="2" t="s">
        <v>1427</v>
      </c>
      <c r="B36" s="2" t="s">
        <v>1428</v>
      </c>
      <c r="C36" s="2" t="s">
        <v>921</v>
      </c>
      <c r="D36" s="2" t="s">
        <v>1429</v>
      </c>
      <c r="E36" s="2" t="s">
        <v>921</v>
      </c>
      <c r="F36" s="2" t="s">
        <v>1430</v>
      </c>
      <c r="G36" s="2" t="s">
        <v>1431</v>
      </c>
      <c r="H36" s="2" t="s">
        <v>1151</v>
      </c>
      <c r="K36" s="2" t="s">
        <v>1308</v>
      </c>
    </row>
    <row r="37" spans="1:22" ht="18.75" customHeight="1">
      <c r="A37" s="2" t="s">
        <v>1432</v>
      </c>
      <c r="B37" s="2" t="s">
        <v>1433</v>
      </c>
      <c r="C37" s="2" t="s">
        <v>921</v>
      </c>
      <c r="D37" s="2" t="s">
        <v>1434</v>
      </c>
      <c r="E37" s="2" t="s">
        <v>921</v>
      </c>
      <c r="F37" s="2" t="s">
        <v>1435</v>
      </c>
      <c r="H37" s="2" t="s">
        <v>1151</v>
      </c>
      <c r="K37" s="2" t="s">
        <v>1308</v>
      </c>
    </row>
    <row r="38" spans="1:22" ht="18.75" customHeight="1">
      <c r="A38" s="2" t="s">
        <v>1436</v>
      </c>
      <c r="B38" s="2" t="s">
        <v>1437</v>
      </c>
      <c r="C38" s="2" t="s">
        <v>1041</v>
      </c>
      <c r="D38" s="2" t="s">
        <v>1438</v>
      </c>
      <c r="E38" s="2" t="s">
        <v>1041</v>
      </c>
      <c r="F38" s="2" t="s">
        <v>1439</v>
      </c>
      <c r="G38" s="2" t="s">
        <v>1440</v>
      </c>
      <c r="H38" s="2" t="s">
        <v>1151</v>
      </c>
      <c r="K38" s="2" t="s">
        <v>1441</v>
      </c>
    </row>
    <row r="39" spans="1:22" ht="18.75" customHeight="1">
      <c r="A39" s="2" t="s">
        <v>1442</v>
      </c>
      <c r="B39" s="2" t="s">
        <v>1443</v>
      </c>
      <c r="C39" s="2" t="s">
        <v>1041</v>
      </c>
      <c r="D39" s="2" t="s">
        <v>1444</v>
      </c>
      <c r="E39" s="2" t="s">
        <v>1041</v>
      </c>
      <c r="F39" s="2" t="s">
        <v>1445</v>
      </c>
      <c r="H39" s="2" t="s">
        <v>1151</v>
      </c>
      <c r="K39" s="2" t="s">
        <v>1441</v>
      </c>
    </row>
    <row r="40" spans="1:22" ht="18.75" customHeight="1">
      <c r="A40" s="2" t="s">
        <v>1446</v>
      </c>
      <c r="B40" s="2" t="s">
        <v>1447</v>
      </c>
      <c r="C40" s="2" t="s">
        <v>1041</v>
      </c>
      <c r="D40" s="2" t="s">
        <v>1448</v>
      </c>
      <c r="E40" s="2" t="s">
        <v>1041</v>
      </c>
      <c r="F40" s="2" t="s">
        <v>1449</v>
      </c>
      <c r="H40" s="2" t="s">
        <v>1151</v>
      </c>
      <c r="K40" s="2" t="s">
        <v>1441</v>
      </c>
    </row>
    <row r="41" spans="1:22" ht="18.75" customHeight="1">
      <c r="A41" s="2" t="s">
        <v>1450</v>
      </c>
      <c r="B41" s="2" t="s">
        <v>1451</v>
      </c>
      <c r="C41" s="2" t="s">
        <v>1041</v>
      </c>
      <c r="D41" s="2" t="s">
        <v>1452</v>
      </c>
      <c r="E41" s="2" t="s">
        <v>1041</v>
      </c>
      <c r="F41" s="2" t="s">
        <v>1453</v>
      </c>
      <c r="H41" s="2" t="s">
        <v>1151</v>
      </c>
      <c r="K41" s="2" t="s">
        <v>1441</v>
      </c>
    </row>
    <row r="42" spans="1:22" ht="18.75" customHeight="1">
      <c r="A42" s="2" t="s">
        <v>1454</v>
      </c>
      <c r="B42" s="2" t="s">
        <v>1455</v>
      </c>
      <c r="C42" s="2" t="s">
        <v>1041</v>
      </c>
      <c r="D42" s="2" t="s">
        <v>1456</v>
      </c>
      <c r="E42" s="2" t="s">
        <v>1041</v>
      </c>
      <c r="F42" s="2" t="s">
        <v>1457</v>
      </c>
      <c r="H42" s="2" t="s">
        <v>1151</v>
      </c>
      <c r="K42" s="2" t="s">
        <v>1458</v>
      </c>
    </row>
    <row r="43" spans="1:22" ht="18.75" customHeight="1">
      <c r="A43" s="2" t="s">
        <v>1459</v>
      </c>
      <c r="B43" s="2" t="s">
        <v>1460</v>
      </c>
      <c r="C43" s="2" t="s">
        <v>1047</v>
      </c>
      <c r="D43" s="2" t="s">
        <v>1461</v>
      </c>
      <c r="E43" s="2" t="s">
        <v>1047</v>
      </c>
      <c r="F43" s="2" t="s">
        <v>1462</v>
      </c>
      <c r="H43" s="2" t="s">
        <v>1151</v>
      </c>
      <c r="K43" s="2" t="s">
        <v>1458</v>
      </c>
    </row>
    <row r="44" spans="1:22" ht="18.75" customHeight="1">
      <c r="A44" s="2" t="s">
        <v>1463</v>
      </c>
      <c r="B44" s="2" t="s">
        <v>1464</v>
      </c>
      <c r="C44" s="2" t="s">
        <v>1049</v>
      </c>
      <c r="D44" s="2" t="s">
        <v>1465</v>
      </c>
      <c r="E44" s="2" t="s">
        <v>1049</v>
      </c>
      <c r="F44" s="2" t="s">
        <v>1466</v>
      </c>
      <c r="H44" s="2" t="s">
        <v>1151</v>
      </c>
      <c r="K44" s="2" t="s">
        <v>1458</v>
      </c>
      <c r="V44" s="28"/>
    </row>
    <row r="45" spans="1:22" ht="18.75" customHeight="1">
      <c r="A45" s="2" t="s">
        <v>1467</v>
      </c>
      <c r="B45" s="2" t="s">
        <v>1468</v>
      </c>
      <c r="C45" s="2" t="s">
        <v>1051</v>
      </c>
      <c r="D45" s="2" t="s">
        <v>1469</v>
      </c>
      <c r="E45" s="2" t="s">
        <v>1051</v>
      </c>
      <c r="F45" s="2" t="s">
        <v>1470</v>
      </c>
      <c r="H45" s="2" t="s">
        <v>1151</v>
      </c>
      <c r="K45" s="2" t="s">
        <v>1458</v>
      </c>
      <c r="V45" s="28"/>
    </row>
    <row r="46" spans="1:22" ht="18.75" customHeight="1">
      <c r="A46" s="2" t="s">
        <v>1471</v>
      </c>
      <c r="B46" s="2" t="s">
        <v>1468</v>
      </c>
      <c r="C46" s="2" t="s">
        <v>1051</v>
      </c>
      <c r="D46" s="2" t="s">
        <v>1469</v>
      </c>
      <c r="E46" s="2" t="s">
        <v>1051</v>
      </c>
      <c r="F46" s="2" t="s">
        <v>1470</v>
      </c>
      <c r="H46" s="2" t="s">
        <v>1151</v>
      </c>
      <c r="K46" s="2" t="s">
        <v>1458</v>
      </c>
      <c r="V46" s="28"/>
    </row>
    <row r="47" spans="1:22" ht="18.75" customHeight="1">
      <c r="A47" s="2" t="s">
        <v>1472</v>
      </c>
      <c r="B47" s="2" t="s">
        <v>1468</v>
      </c>
      <c r="C47" s="2" t="s">
        <v>1051</v>
      </c>
      <c r="D47" s="2" t="s">
        <v>1469</v>
      </c>
      <c r="E47" s="2" t="s">
        <v>1051</v>
      </c>
      <c r="F47" s="2" t="s">
        <v>1470</v>
      </c>
      <c r="H47" s="2" t="s">
        <v>1151</v>
      </c>
      <c r="K47" s="2" t="s">
        <v>1458</v>
      </c>
      <c r="V47" s="28"/>
    </row>
    <row r="48" spans="1:22" ht="18.75" customHeight="1">
      <c r="A48" s="2" t="s">
        <v>1473</v>
      </c>
      <c r="B48" s="2" t="s">
        <v>1474</v>
      </c>
      <c r="C48" s="2" t="s">
        <v>1055</v>
      </c>
      <c r="D48" s="2" t="s">
        <v>1475</v>
      </c>
      <c r="E48" s="2" t="s">
        <v>1055</v>
      </c>
      <c r="F48" s="2" t="s">
        <v>1476</v>
      </c>
      <c r="H48" s="2" t="s">
        <v>1151</v>
      </c>
      <c r="K48" s="2" t="s">
        <v>1308</v>
      </c>
      <c r="V48" s="28"/>
    </row>
    <row r="49" spans="1:22" ht="18.75" customHeight="1">
      <c r="A49" s="2" t="s">
        <v>1477</v>
      </c>
      <c r="B49" s="2" t="s">
        <v>1478</v>
      </c>
      <c r="C49" s="2" t="s">
        <v>1057</v>
      </c>
      <c r="E49" s="2" t="s">
        <v>1057</v>
      </c>
      <c r="F49" s="2" t="s">
        <v>1479</v>
      </c>
      <c r="H49" s="2" t="s">
        <v>1151</v>
      </c>
      <c r="K49" s="2" t="s">
        <v>1308</v>
      </c>
      <c r="V49" s="28"/>
    </row>
    <row r="50" spans="1:22" ht="18.75" customHeight="1">
      <c r="A50" s="2" t="s">
        <v>1480</v>
      </c>
      <c r="B50" s="2" t="s">
        <v>1481</v>
      </c>
      <c r="C50" s="2" t="s">
        <v>1059</v>
      </c>
      <c r="E50" s="2" t="s">
        <v>1059</v>
      </c>
      <c r="F50" s="2" t="s">
        <v>1482</v>
      </c>
      <c r="H50" s="2" t="s">
        <v>1151</v>
      </c>
      <c r="K50" s="2" t="s">
        <v>1308</v>
      </c>
      <c r="V50" s="28"/>
    </row>
    <row r="51" spans="1:22" ht="18.75" customHeight="1">
      <c r="A51" s="2" t="s">
        <v>1483</v>
      </c>
      <c r="B51" s="2" t="s">
        <v>1484</v>
      </c>
      <c r="C51" s="2" t="s">
        <v>1059</v>
      </c>
      <c r="E51" s="2" t="s">
        <v>1059</v>
      </c>
      <c r="F51" s="2" t="s">
        <v>1485</v>
      </c>
      <c r="H51" s="2" t="s">
        <v>1151</v>
      </c>
      <c r="K51" s="2" t="s">
        <v>1308</v>
      </c>
      <c r="V51" s="28"/>
    </row>
    <row r="52" spans="1:22" ht="18.75" customHeight="1">
      <c r="A52" s="2" t="s">
        <v>1486</v>
      </c>
      <c r="B52" s="2" t="s">
        <v>1487</v>
      </c>
      <c r="C52" s="2" t="s">
        <v>1062</v>
      </c>
      <c r="E52" s="2" t="s">
        <v>1062</v>
      </c>
      <c r="F52" s="2" t="s">
        <v>1488</v>
      </c>
      <c r="H52" s="2" t="s">
        <v>1151</v>
      </c>
      <c r="K52" s="2" t="s">
        <v>1308</v>
      </c>
      <c r="V52" s="29"/>
    </row>
    <row r="53" spans="1:22" ht="18.75" customHeight="1">
      <c r="A53" s="2" t="s">
        <v>1489</v>
      </c>
      <c r="B53" s="2" t="s">
        <v>1490</v>
      </c>
      <c r="C53" s="2" t="s">
        <v>1057</v>
      </c>
      <c r="E53" s="2" t="s">
        <v>1057</v>
      </c>
      <c r="F53" s="2" t="s">
        <v>1491</v>
      </c>
      <c r="H53" s="2" t="s">
        <v>1151</v>
      </c>
      <c r="K53" s="2" t="s">
        <v>1308</v>
      </c>
      <c r="V53" s="38"/>
    </row>
    <row r="54" spans="1:22" ht="18.75" customHeight="1">
      <c r="A54" s="2" t="s">
        <v>1492</v>
      </c>
      <c r="B54" s="2" t="s">
        <v>1493</v>
      </c>
      <c r="C54" s="2" t="s">
        <v>1057</v>
      </c>
      <c r="D54" s="2" t="s">
        <v>1494</v>
      </c>
      <c r="E54" s="2" t="s">
        <v>1057</v>
      </c>
      <c r="F54" s="2" t="s">
        <v>1495</v>
      </c>
      <c r="H54" s="2" t="s">
        <v>1151</v>
      </c>
      <c r="K54" s="2" t="s">
        <v>1308</v>
      </c>
      <c r="V54" s="28"/>
    </row>
    <row r="55" spans="1:22" ht="18.75" customHeight="1">
      <c r="A55" s="2" t="s">
        <v>1496</v>
      </c>
      <c r="B55" s="2" t="s">
        <v>1497</v>
      </c>
      <c r="C55" s="2" t="s">
        <v>1059</v>
      </c>
      <c r="E55" s="2" t="s">
        <v>1059</v>
      </c>
      <c r="F55" s="2" t="s">
        <v>1498</v>
      </c>
      <c r="H55" s="2" t="s">
        <v>1151</v>
      </c>
      <c r="K55" s="2" t="s">
        <v>1308</v>
      </c>
      <c r="V55" s="28"/>
    </row>
    <row r="56" spans="1:22" ht="18.75" customHeight="1">
      <c r="A56" s="2" t="s">
        <v>1499</v>
      </c>
      <c r="B56" s="2" t="s">
        <v>1500</v>
      </c>
      <c r="C56" s="2" t="s">
        <v>1059</v>
      </c>
      <c r="E56" s="2" t="s">
        <v>1059</v>
      </c>
      <c r="F56" s="2" t="s">
        <v>1501</v>
      </c>
      <c r="H56" s="2" t="s">
        <v>1151</v>
      </c>
      <c r="K56" s="2" t="s">
        <v>1308</v>
      </c>
    </row>
    <row r="57" spans="1:22" ht="18.75" customHeight="1">
      <c r="A57" s="2" t="s">
        <v>1502</v>
      </c>
      <c r="B57" s="2" t="s">
        <v>1503</v>
      </c>
      <c r="C57" s="2" t="s">
        <v>1062</v>
      </c>
      <c r="E57" s="2" t="s">
        <v>1062</v>
      </c>
      <c r="F57" s="2" t="s">
        <v>1504</v>
      </c>
      <c r="H57" s="2" t="s">
        <v>1151</v>
      </c>
      <c r="K57" s="2" t="s">
        <v>1308</v>
      </c>
    </row>
    <row r="58" spans="1:22" ht="18.75" customHeight="1">
      <c r="A58" s="2" t="s">
        <v>1505</v>
      </c>
      <c r="B58" s="2" t="s">
        <v>1506</v>
      </c>
      <c r="C58" s="2" t="s">
        <v>1062</v>
      </c>
      <c r="E58" s="2" t="s">
        <v>1062</v>
      </c>
      <c r="F58" s="2" t="s">
        <v>1507</v>
      </c>
      <c r="H58" s="2" t="s">
        <v>1151</v>
      </c>
      <c r="K58" s="2" t="s">
        <v>1308</v>
      </c>
    </row>
    <row r="59" spans="1:22" ht="18.75" customHeight="1">
      <c r="A59" s="2" t="s">
        <v>1508</v>
      </c>
      <c r="B59" s="2" t="s">
        <v>1509</v>
      </c>
      <c r="C59" s="2" t="s">
        <v>1069</v>
      </c>
      <c r="D59" s="2" t="s">
        <v>1510</v>
      </c>
      <c r="E59" s="2" t="s">
        <v>1069</v>
      </c>
      <c r="F59" s="2" t="s">
        <v>1511</v>
      </c>
      <c r="G59" s="2" t="s">
        <v>1512</v>
      </c>
      <c r="H59" s="2" t="s">
        <v>1513</v>
      </c>
      <c r="I59" s="39" t="s">
        <v>1514</v>
      </c>
      <c r="J59" s="39">
        <v>1</v>
      </c>
      <c r="K59" s="2" t="s">
        <v>697</v>
      </c>
      <c r="L59" s="2" t="s">
        <v>1515</v>
      </c>
    </row>
    <row r="60" spans="1:22" ht="18.75" customHeight="1">
      <c r="A60" s="2" t="s">
        <v>1516</v>
      </c>
      <c r="B60" s="2" t="s">
        <v>1517</v>
      </c>
      <c r="C60" s="2" t="s">
        <v>1071</v>
      </c>
      <c r="E60" s="2" t="s">
        <v>1071</v>
      </c>
      <c r="F60" s="2" t="s">
        <v>1518</v>
      </c>
      <c r="H60" s="2" t="s">
        <v>1151</v>
      </c>
      <c r="K60" s="2" t="s">
        <v>1458</v>
      </c>
    </row>
    <row r="61" spans="1:22" ht="18.75" customHeight="1">
      <c r="A61" s="2" t="s">
        <v>1519</v>
      </c>
      <c r="B61" s="2" t="s">
        <v>1520</v>
      </c>
      <c r="C61" s="2" t="s">
        <v>1071</v>
      </c>
      <c r="E61" s="2" t="s">
        <v>1071</v>
      </c>
      <c r="F61" s="2" t="s">
        <v>1521</v>
      </c>
      <c r="H61" s="2" t="s">
        <v>1151</v>
      </c>
      <c r="K61" s="2" t="s">
        <v>1458</v>
      </c>
    </row>
    <row r="62" spans="1:22" ht="18.75" customHeight="1">
      <c r="A62" s="2" t="s">
        <v>1522</v>
      </c>
      <c r="B62" s="2" t="s">
        <v>1523</v>
      </c>
      <c r="C62" s="2" t="s">
        <v>1057</v>
      </c>
      <c r="E62" s="2" t="s">
        <v>1057</v>
      </c>
      <c r="F62" s="2" t="s">
        <v>1524</v>
      </c>
      <c r="H62" s="2" t="s">
        <v>1151</v>
      </c>
      <c r="K62" s="2" t="s">
        <v>1458</v>
      </c>
    </row>
    <row r="63" spans="1:22" ht="18.75" customHeight="1">
      <c r="A63" s="2" t="s">
        <v>1525</v>
      </c>
      <c r="B63" s="2" t="s">
        <v>1526</v>
      </c>
      <c r="C63" s="2" t="s">
        <v>1075</v>
      </c>
      <c r="E63" s="2" t="s">
        <v>1075</v>
      </c>
      <c r="F63" s="2" t="s">
        <v>1527</v>
      </c>
      <c r="H63" s="2" t="s">
        <v>1151</v>
      </c>
      <c r="K63" s="2" t="s">
        <v>1458</v>
      </c>
    </row>
    <row r="64" spans="1:22" ht="18.75" customHeight="1">
      <c r="A64" s="2" t="s">
        <v>1528</v>
      </c>
      <c r="B64" s="2" t="s">
        <v>1529</v>
      </c>
      <c r="C64" s="2" t="s">
        <v>1057</v>
      </c>
      <c r="E64" s="2" t="s">
        <v>1057</v>
      </c>
      <c r="F64" s="2" t="s">
        <v>1530</v>
      </c>
      <c r="H64" s="2" t="s">
        <v>1151</v>
      </c>
      <c r="K64" s="2" t="s">
        <v>1458</v>
      </c>
    </row>
    <row r="65" spans="1:11" ht="18.75" customHeight="1">
      <c r="A65" s="2" t="s">
        <v>1531</v>
      </c>
      <c r="B65" s="2" t="s">
        <v>1532</v>
      </c>
      <c r="C65" s="2" t="s">
        <v>1057</v>
      </c>
      <c r="E65" s="2" t="s">
        <v>1057</v>
      </c>
      <c r="F65" s="2" t="s">
        <v>1533</v>
      </c>
      <c r="H65" s="2" t="s">
        <v>1151</v>
      </c>
      <c r="K65" s="2" t="s">
        <v>1458</v>
      </c>
    </row>
    <row r="66" spans="1:11" ht="18.75" customHeight="1">
      <c r="A66" s="2" t="s">
        <v>1534</v>
      </c>
      <c r="B66" s="2" t="s">
        <v>1535</v>
      </c>
      <c r="C66" s="2" t="s">
        <v>1007</v>
      </c>
      <c r="E66" s="2" t="s">
        <v>1007</v>
      </c>
      <c r="F66" s="2" t="s">
        <v>1536</v>
      </c>
      <c r="H66" s="2" t="s">
        <v>1151</v>
      </c>
      <c r="K66" s="2" t="s">
        <v>1458</v>
      </c>
    </row>
    <row r="67" spans="1:11" ht="18.75" customHeight="1">
      <c r="A67" s="2" t="s">
        <v>1537</v>
      </c>
      <c r="B67" s="2" t="s">
        <v>1538</v>
      </c>
      <c r="C67" s="2" t="s">
        <v>1055</v>
      </c>
      <c r="E67" s="2" t="s">
        <v>1055</v>
      </c>
      <c r="F67" s="2" t="s">
        <v>1539</v>
      </c>
      <c r="H67" s="2" t="s">
        <v>1151</v>
      </c>
      <c r="K67" s="2" t="s">
        <v>1458</v>
      </c>
    </row>
    <row r="68" spans="1:11" ht="18.75" customHeight="1">
      <c r="A68" s="2" t="s">
        <v>1540</v>
      </c>
      <c r="B68" s="2" t="s">
        <v>1541</v>
      </c>
      <c r="C68" s="2" t="s">
        <v>1081</v>
      </c>
      <c r="E68" s="2" t="s">
        <v>1081</v>
      </c>
      <c r="F68" s="2" t="s">
        <v>1542</v>
      </c>
      <c r="H68" s="2" t="s">
        <v>1151</v>
      </c>
      <c r="K68" s="2" t="s">
        <v>1357</v>
      </c>
    </row>
    <row r="69" spans="1:11" ht="18.75" customHeight="1">
      <c r="A69" s="2" t="s">
        <v>1543</v>
      </c>
      <c r="B69" s="2" t="s">
        <v>1544</v>
      </c>
      <c r="C69" s="2" t="s">
        <v>1083</v>
      </c>
      <c r="E69" s="2" t="s">
        <v>1083</v>
      </c>
      <c r="F69" s="2" t="s">
        <v>1545</v>
      </c>
      <c r="H69" s="2" t="s">
        <v>1151</v>
      </c>
      <c r="K69" s="2" t="s">
        <v>1357</v>
      </c>
    </row>
    <row r="70" spans="1:11" ht="18.75" customHeight="1">
      <c r="A70" s="2" t="s">
        <v>1546</v>
      </c>
      <c r="B70" s="2" t="s">
        <v>1547</v>
      </c>
      <c r="C70" s="2" t="s">
        <v>1081</v>
      </c>
      <c r="E70" s="2" t="s">
        <v>1081</v>
      </c>
      <c r="F70" s="2" t="s">
        <v>1548</v>
      </c>
      <c r="H70" s="2" t="s">
        <v>1151</v>
      </c>
      <c r="K70" s="2" t="s">
        <v>1357</v>
      </c>
    </row>
    <row r="71" spans="1:11" ht="18.75" customHeight="1">
      <c r="A71" s="2" t="s">
        <v>1549</v>
      </c>
      <c r="B71" s="2" t="s">
        <v>1550</v>
      </c>
      <c r="C71" s="2" t="s">
        <v>1083</v>
      </c>
      <c r="E71" s="2" t="s">
        <v>1083</v>
      </c>
      <c r="F71" s="2" t="s">
        <v>1551</v>
      </c>
      <c r="H71" s="2" t="s">
        <v>1151</v>
      </c>
      <c r="K71" s="2" t="s">
        <v>1357</v>
      </c>
    </row>
    <row r="72" spans="1:11" ht="18.75" customHeight="1">
      <c r="A72" s="2" t="s">
        <v>1552</v>
      </c>
      <c r="B72" s="2" t="s">
        <v>1553</v>
      </c>
      <c r="C72" s="2" t="s">
        <v>1081</v>
      </c>
      <c r="E72" s="2" t="s">
        <v>1081</v>
      </c>
      <c r="F72" s="2" t="s">
        <v>1554</v>
      </c>
      <c r="H72" s="2" t="s">
        <v>1151</v>
      </c>
      <c r="K72" s="2" t="s">
        <v>1357</v>
      </c>
    </row>
    <row r="73" spans="1:11" ht="18.75" customHeight="1">
      <c r="A73" s="2" t="s">
        <v>1555</v>
      </c>
      <c r="B73" s="2" t="s">
        <v>1556</v>
      </c>
      <c r="C73" s="2" t="s">
        <v>1083</v>
      </c>
      <c r="E73" s="2" t="s">
        <v>1083</v>
      </c>
      <c r="F73" s="2" t="s">
        <v>1557</v>
      </c>
      <c r="H73" s="2" t="s">
        <v>1151</v>
      </c>
      <c r="K73" s="2" t="s">
        <v>1357</v>
      </c>
    </row>
    <row r="74" spans="1:11" ht="18.75" customHeight="1">
      <c r="A74" s="2" t="s">
        <v>1558</v>
      </c>
      <c r="B74" s="2" t="s">
        <v>1559</v>
      </c>
      <c r="C74" s="2" t="s">
        <v>1018</v>
      </c>
      <c r="E74" s="2" t="s">
        <v>1018</v>
      </c>
      <c r="F74" s="2" t="s">
        <v>1560</v>
      </c>
      <c r="H74" s="2" t="s">
        <v>1151</v>
      </c>
      <c r="K74" s="2" t="s">
        <v>1357</v>
      </c>
    </row>
    <row r="75" spans="1:11" ht="18.75" customHeight="1">
      <c r="A75" s="2" t="s">
        <v>1561</v>
      </c>
      <c r="B75" s="2" t="s">
        <v>1562</v>
      </c>
      <c r="C75" s="2" t="s">
        <v>1090</v>
      </c>
      <c r="E75" s="2" t="s">
        <v>1090</v>
      </c>
      <c r="F75" s="2" t="s">
        <v>1563</v>
      </c>
      <c r="H75" s="2" t="s">
        <v>1151</v>
      </c>
      <c r="K75" s="2" t="s">
        <v>1357</v>
      </c>
    </row>
    <row r="76" spans="1:11" ht="18.75" customHeight="1">
      <c r="A76" s="2" t="s">
        <v>1564</v>
      </c>
      <c r="B76" s="2" t="s">
        <v>1565</v>
      </c>
      <c r="C76" s="2" t="s">
        <v>1092</v>
      </c>
      <c r="E76" s="2" t="s">
        <v>1092</v>
      </c>
      <c r="F76" s="2" t="s">
        <v>1566</v>
      </c>
      <c r="H76" s="2" t="s">
        <v>1151</v>
      </c>
      <c r="K76" s="2" t="s">
        <v>1357</v>
      </c>
    </row>
    <row r="77" spans="1:11" ht="18.75" customHeight="1">
      <c r="A77" s="2" t="s">
        <v>1567</v>
      </c>
      <c r="B77" s="2" t="s">
        <v>1568</v>
      </c>
      <c r="C77" s="2" t="s">
        <v>1094</v>
      </c>
      <c r="E77" s="2" t="s">
        <v>1094</v>
      </c>
      <c r="F77" s="2" t="s">
        <v>1569</v>
      </c>
      <c r="H77" s="2" t="s">
        <v>1151</v>
      </c>
      <c r="K77" s="2" t="s">
        <v>1357</v>
      </c>
    </row>
    <row r="78" spans="1:11" ht="18.75" customHeight="1">
      <c r="A78" s="2" t="s">
        <v>1570</v>
      </c>
      <c r="B78" s="2" t="s">
        <v>1571</v>
      </c>
      <c r="C78" s="2" t="s">
        <v>1094</v>
      </c>
      <c r="E78" s="2" t="s">
        <v>1094</v>
      </c>
      <c r="F78" s="2" t="s">
        <v>1572</v>
      </c>
      <c r="H78" s="2" t="s">
        <v>1151</v>
      </c>
      <c r="K78" s="2" t="s">
        <v>1357</v>
      </c>
    </row>
    <row r="79" spans="1:11" ht="18.75" customHeight="1">
      <c r="A79" s="2" t="s">
        <v>1573</v>
      </c>
      <c r="B79" s="2" t="s">
        <v>1574</v>
      </c>
      <c r="C79" s="2" t="s">
        <v>1094</v>
      </c>
      <c r="E79" s="2" t="s">
        <v>1094</v>
      </c>
      <c r="F79" s="2" t="s">
        <v>1575</v>
      </c>
      <c r="H79" s="2" t="s">
        <v>1151</v>
      </c>
      <c r="K79" s="2" t="s">
        <v>1357</v>
      </c>
    </row>
    <row r="80" spans="1:11" ht="18.75" customHeight="1">
      <c r="A80" s="2" t="s">
        <v>1576</v>
      </c>
      <c r="B80" s="2" t="s">
        <v>1577</v>
      </c>
      <c r="C80" s="2" t="s">
        <v>1083</v>
      </c>
      <c r="E80" s="2" t="s">
        <v>1083</v>
      </c>
      <c r="F80" s="2" t="s">
        <v>1578</v>
      </c>
      <c r="H80" s="2" t="s">
        <v>1151</v>
      </c>
      <c r="K80" s="2" t="s">
        <v>1357</v>
      </c>
    </row>
    <row r="81" spans="1:11" ht="18.75" customHeight="1">
      <c r="A81" s="2" t="s">
        <v>1579</v>
      </c>
      <c r="B81" s="2" t="s">
        <v>1580</v>
      </c>
      <c r="C81" s="2" t="s">
        <v>1092</v>
      </c>
      <c r="E81" s="2" t="s">
        <v>1092</v>
      </c>
      <c r="F81" s="2" t="s">
        <v>1581</v>
      </c>
      <c r="H81" s="2" t="s">
        <v>1151</v>
      </c>
      <c r="K81" s="2" t="s">
        <v>1357</v>
      </c>
    </row>
    <row r="82" spans="1:11" ht="18.75" customHeight="1">
      <c r="A82" s="2" t="s">
        <v>1582</v>
      </c>
      <c r="B82" s="2" t="s">
        <v>1583</v>
      </c>
      <c r="C82" s="2" t="s">
        <v>1007</v>
      </c>
      <c r="E82" s="2" t="s">
        <v>1007</v>
      </c>
      <c r="F82" s="2" t="s">
        <v>1584</v>
      </c>
      <c r="H82" s="2" t="s">
        <v>1151</v>
      </c>
      <c r="K82" s="2" t="s">
        <v>1357</v>
      </c>
    </row>
    <row r="83" spans="1:11" ht="18.75" customHeight="1">
      <c r="A83" s="2" t="s">
        <v>1585</v>
      </c>
      <c r="B83" s="2" t="s">
        <v>1586</v>
      </c>
      <c r="C83" s="2" t="s">
        <v>1092</v>
      </c>
      <c r="E83" s="2" t="s">
        <v>1092</v>
      </c>
      <c r="F83" s="2" t="s">
        <v>1587</v>
      </c>
      <c r="H83" s="2" t="s">
        <v>1151</v>
      </c>
      <c r="K83" s="2" t="s">
        <v>1357</v>
      </c>
    </row>
    <row r="84" spans="1:11" ht="18.75" customHeight="1">
      <c r="A84" s="2" t="s">
        <v>1588</v>
      </c>
      <c r="B84" s="2" t="s">
        <v>1589</v>
      </c>
      <c r="C84" s="2" t="s">
        <v>1090</v>
      </c>
      <c r="E84" s="2" t="s">
        <v>1090</v>
      </c>
      <c r="F84" s="2" t="s">
        <v>1590</v>
      </c>
      <c r="H84" s="2" t="s">
        <v>1151</v>
      </c>
      <c r="K84" s="2" t="s">
        <v>1326</v>
      </c>
    </row>
    <row r="85" spans="1:11" ht="18.75" customHeight="1">
      <c r="A85" s="2" t="s">
        <v>397</v>
      </c>
      <c r="B85" s="2" t="s">
        <v>1591</v>
      </c>
      <c r="C85" s="2" t="s">
        <v>1103</v>
      </c>
      <c r="E85" s="2" t="s">
        <v>1103</v>
      </c>
      <c r="F85" s="2" t="s">
        <v>1592</v>
      </c>
      <c r="H85" s="2" t="s">
        <v>1151</v>
      </c>
      <c r="K85" s="2" t="s">
        <v>1318</v>
      </c>
    </row>
    <row r="86" spans="1:11" ht="18.75" customHeight="1">
      <c r="A86" s="2" t="s">
        <v>1593</v>
      </c>
      <c r="B86" s="2" t="s">
        <v>1594</v>
      </c>
      <c r="C86" s="2" t="s">
        <v>1055</v>
      </c>
      <c r="E86" s="2" t="s">
        <v>1055</v>
      </c>
      <c r="F86" s="2" t="s">
        <v>1595</v>
      </c>
      <c r="H86" s="2" t="s">
        <v>1151</v>
      </c>
      <c r="K86" s="2" t="s">
        <v>1318</v>
      </c>
    </row>
    <row r="87" spans="1:11" ht="18.75" customHeight="1">
      <c r="A87" s="2" t="s">
        <v>1596</v>
      </c>
      <c r="B87" s="2" t="s">
        <v>1597</v>
      </c>
      <c r="C87" s="2" t="s">
        <v>1106</v>
      </c>
      <c r="E87" s="2" t="s">
        <v>1106</v>
      </c>
      <c r="F87" s="2" t="s">
        <v>1598</v>
      </c>
      <c r="H87" s="2" t="s">
        <v>1151</v>
      </c>
      <c r="K87" s="2" t="s">
        <v>1318</v>
      </c>
    </row>
    <row r="88" spans="1:11" ht="18.75" customHeight="1">
      <c r="A88" s="2" t="s">
        <v>1599</v>
      </c>
      <c r="B88" s="2" t="s">
        <v>1600</v>
      </c>
      <c r="C88" s="2" t="s">
        <v>1106</v>
      </c>
      <c r="E88" s="2" t="s">
        <v>1106</v>
      </c>
      <c r="F88" s="2" t="s">
        <v>1601</v>
      </c>
      <c r="H88" s="2" t="s">
        <v>1151</v>
      </c>
      <c r="K88" s="2" t="s">
        <v>1318</v>
      </c>
    </row>
    <row r="89" spans="1:11" ht="18.75" customHeight="1">
      <c r="A89" s="2" t="s">
        <v>1602</v>
      </c>
      <c r="B89" s="2" t="s">
        <v>1603</v>
      </c>
      <c r="C89" s="2" t="s">
        <v>1109</v>
      </c>
      <c r="E89" s="2" t="s">
        <v>1109</v>
      </c>
      <c r="F89" s="2" t="s">
        <v>1604</v>
      </c>
      <c r="H89" s="2" t="s">
        <v>1151</v>
      </c>
      <c r="K89" s="2" t="s">
        <v>1308</v>
      </c>
    </row>
    <row r="90" spans="1:11" ht="18.75" customHeight="1">
      <c r="A90" s="2" t="s">
        <v>1605</v>
      </c>
      <c r="B90" s="2" t="s">
        <v>1606</v>
      </c>
      <c r="C90" s="2" t="s">
        <v>1111</v>
      </c>
      <c r="E90" s="2" t="s">
        <v>1111</v>
      </c>
      <c r="F90" s="2" t="s">
        <v>1607</v>
      </c>
      <c r="H90" s="2" t="s">
        <v>1151</v>
      </c>
      <c r="K90" s="2" t="s">
        <v>1308</v>
      </c>
    </row>
    <row r="91" spans="1:11" ht="18.75" customHeight="1">
      <c r="A91" s="2" t="s">
        <v>1608</v>
      </c>
      <c r="B91" s="2" t="s">
        <v>1609</v>
      </c>
      <c r="C91" s="2" t="s">
        <v>1111</v>
      </c>
      <c r="E91" s="2" t="s">
        <v>1111</v>
      </c>
      <c r="F91" s="2" t="s">
        <v>1610</v>
      </c>
      <c r="H91" s="2" t="s">
        <v>1151</v>
      </c>
      <c r="K91" s="2" t="s">
        <v>1308</v>
      </c>
    </row>
    <row r="92" spans="1:11" ht="18.75" customHeight="1">
      <c r="A92" s="2" t="s">
        <v>1611</v>
      </c>
      <c r="B92" s="2" t="s">
        <v>1612</v>
      </c>
      <c r="C92" s="2" t="s">
        <v>1111</v>
      </c>
      <c r="E92" s="2" t="s">
        <v>1111</v>
      </c>
      <c r="F92" s="2" t="s">
        <v>1613</v>
      </c>
      <c r="H92" s="2" t="s">
        <v>1151</v>
      </c>
      <c r="K92" s="2" t="s">
        <v>1308</v>
      </c>
    </row>
    <row r="93" spans="1:11" ht="18.75" customHeight="1">
      <c r="A93" s="2" t="s">
        <v>1614</v>
      </c>
      <c r="B93" s="2" t="s">
        <v>1615</v>
      </c>
      <c r="C93" s="2" t="s">
        <v>1111</v>
      </c>
      <c r="E93" s="2" t="s">
        <v>1111</v>
      </c>
      <c r="F93" s="2" t="s">
        <v>1616</v>
      </c>
      <c r="H93" s="2" t="s">
        <v>1151</v>
      </c>
      <c r="K93" s="2" t="s">
        <v>1308</v>
      </c>
    </row>
    <row r="94" spans="1:11" ht="18.75" customHeight="1">
      <c r="A94" s="2" t="s">
        <v>1617</v>
      </c>
      <c r="B94" s="2" t="s">
        <v>1618</v>
      </c>
      <c r="C94" s="2" t="s">
        <v>1116</v>
      </c>
      <c r="E94" s="2" t="s">
        <v>1116</v>
      </c>
      <c r="F94" s="2" t="s">
        <v>1619</v>
      </c>
      <c r="H94" s="2" t="s">
        <v>1151</v>
      </c>
      <c r="K94" s="2" t="s">
        <v>1308</v>
      </c>
    </row>
    <row r="95" spans="1:11" ht="18.75" customHeight="1">
      <c r="A95" s="2" t="s">
        <v>1620</v>
      </c>
      <c r="B95" s="2" t="s">
        <v>1621</v>
      </c>
      <c r="C95" s="2" t="s">
        <v>1118</v>
      </c>
      <c r="E95" s="2" t="s">
        <v>1118</v>
      </c>
      <c r="F95" s="2" t="s">
        <v>1622</v>
      </c>
      <c r="H95" s="2" t="s">
        <v>1151</v>
      </c>
      <c r="K95" s="2" t="s">
        <v>1308</v>
      </c>
    </row>
    <row r="96" spans="1:11" ht="18.75" customHeight="1">
      <c r="A96" s="2" t="s">
        <v>1623</v>
      </c>
      <c r="B96" s="2" t="s">
        <v>1624</v>
      </c>
      <c r="C96" s="2" t="s">
        <v>1120</v>
      </c>
      <c r="E96" s="2" t="s">
        <v>1120</v>
      </c>
      <c r="F96" s="2" t="s">
        <v>1625</v>
      </c>
      <c r="H96" s="2" t="s">
        <v>1151</v>
      </c>
      <c r="K96" s="2" t="s">
        <v>1308</v>
      </c>
    </row>
    <row r="97" spans="1:11" ht="18.75" customHeight="1">
      <c r="A97" s="2" t="s">
        <v>1626</v>
      </c>
      <c r="B97" s="2" t="s">
        <v>1627</v>
      </c>
      <c r="C97" s="2" t="s">
        <v>1120</v>
      </c>
      <c r="E97" s="2" t="s">
        <v>1120</v>
      </c>
      <c r="F97" s="2" t="s">
        <v>1628</v>
      </c>
      <c r="H97" s="2" t="s">
        <v>1151</v>
      </c>
      <c r="K97" s="2" t="s">
        <v>1308</v>
      </c>
    </row>
    <row r="98" spans="1:11" ht="18.75" customHeight="1">
      <c r="A98" s="2" t="s">
        <v>1629</v>
      </c>
      <c r="B98" s="2" t="s">
        <v>1630</v>
      </c>
      <c r="C98" s="2" t="s">
        <v>1118</v>
      </c>
      <c r="E98" s="2" t="s">
        <v>1118</v>
      </c>
      <c r="F98" s="2" t="s">
        <v>1631</v>
      </c>
      <c r="H98" s="2" t="s">
        <v>1151</v>
      </c>
      <c r="K98" s="2" t="s">
        <v>1308</v>
      </c>
    </row>
    <row r="99" spans="1:11" ht="18.75" customHeight="1">
      <c r="A99" s="2" t="s">
        <v>1632</v>
      </c>
      <c r="B99" s="2" t="s">
        <v>1633</v>
      </c>
      <c r="C99" s="2" t="s">
        <v>1120</v>
      </c>
      <c r="E99" s="2" t="s">
        <v>1120</v>
      </c>
      <c r="F99" s="2" t="s">
        <v>1634</v>
      </c>
      <c r="H99" s="2" t="s">
        <v>1151</v>
      </c>
      <c r="K99" s="2" t="s">
        <v>1308</v>
      </c>
    </row>
    <row r="100" spans="1:11" ht="18.75" customHeight="1">
      <c r="A100" s="2" t="s">
        <v>1635</v>
      </c>
      <c r="B100" s="2" t="s">
        <v>1636</v>
      </c>
      <c r="C100" s="2" t="s">
        <v>1071</v>
      </c>
      <c r="E100" s="2" t="s">
        <v>1071</v>
      </c>
      <c r="F100" s="2" t="s">
        <v>1637</v>
      </c>
      <c r="H100" s="2" t="s">
        <v>1151</v>
      </c>
      <c r="K100" s="2" t="s">
        <v>1308</v>
      </c>
    </row>
    <row r="101" spans="1:11" ht="18.75" customHeight="1">
      <c r="A101" s="2" t="s">
        <v>1638</v>
      </c>
      <c r="B101" s="2" t="s">
        <v>1639</v>
      </c>
      <c r="C101" s="2" t="s">
        <v>1111</v>
      </c>
      <c r="E101" s="2" t="s">
        <v>1111</v>
      </c>
      <c r="F101" s="2" t="s">
        <v>1640</v>
      </c>
      <c r="H101" s="2" t="s">
        <v>1151</v>
      </c>
      <c r="K101" s="2" t="s">
        <v>1308</v>
      </c>
    </row>
    <row r="102" spans="1:11" ht="18.75" customHeight="1">
      <c r="A102" s="2" t="s">
        <v>1641</v>
      </c>
      <c r="B102" s="2" t="s">
        <v>1642</v>
      </c>
      <c r="C102" s="2" t="s">
        <v>1118</v>
      </c>
      <c r="E102" s="2" t="s">
        <v>1118</v>
      </c>
      <c r="F102" s="2" t="s">
        <v>1643</v>
      </c>
      <c r="H102" s="2" t="s">
        <v>1151</v>
      </c>
      <c r="K102" s="2" t="s">
        <v>1308</v>
      </c>
    </row>
    <row r="103" spans="1:11" ht="18.75" customHeight="1">
      <c r="A103" s="2" t="s">
        <v>1644</v>
      </c>
      <c r="B103" s="2" t="s">
        <v>1645</v>
      </c>
      <c r="C103" s="2" t="s">
        <v>1094</v>
      </c>
      <c r="E103" s="2" t="s">
        <v>1094</v>
      </c>
      <c r="F103" s="2" t="s">
        <v>1646</v>
      </c>
      <c r="H103" s="2" t="s">
        <v>1151</v>
      </c>
      <c r="K103" s="2" t="s">
        <v>1357</v>
      </c>
    </row>
    <row r="104" spans="1:11" ht="18.75" customHeight="1">
      <c r="A104" s="2" t="s">
        <v>1647</v>
      </c>
      <c r="B104" s="2" t="s">
        <v>1648</v>
      </c>
      <c r="C104" s="2" t="s">
        <v>1129</v>
      </c>
      <c r="E104" s="2" t="s">
        <v>1129</v>
      </c>
      <c r="F104" s="2" t="s">
        <v>1649</v>
      </c>
      <c r="H104" s="2" t="s">
        <v>1151</v>
      </c>
      <c r="K104" s="2" t="s">
        <v>1318</v>
      </c>
    </row>
    <row r="105" spans="1:11" ht="18.75" customHeight="1">
      <c r="A105" s="2" t="s">
        <v>1650</v>
      </c>
      <c r="B105" s="2" t="s">
        <v>1651</v>
      </c>
      <c r="C105" s="2" t="s">
        <v>1057</v>
      </c>
      <c r="E105" s="2" t="s">
        <v>1057</v>
      </c>
      <c r="F105" s="2" t="s">
        <v>1652</v>
      </c>
      <c r="H105" s="2" t="s">
        <v>1151</v>
      </c>
      <c r="K105" s="2" t="s">
        <v>1357</v>
      </c>
    </row>
    <row r="106" spans="1:11" ht="18.75" customHeight="1">
      <c r="A106" s="2" t="s">
        <v>1653</v>
      </c>
      <c r="B106" s="2" t="s">
        <v>1654</v>
      </c>
      <c r="C106" s="2" t="s">
        <v>1059</v>
      </c>
      <c r="E106" s="2" t="s">
        <v>1059</v>
      </c>
      <c r="F106" s="2" t="s">
        <v>1655</v>
      </c>
      <c r="H106" s="2" t="s">
        <v>1151</v>
      </c>
      <c r="K106" s="2" t="s">
        <v>1357</v>
      </c>
    </row>
    <row r="107" spans="1:11" ht="18.75" customHeight="1">
      <c r="A107" s="2" t="s">
        <v>1656</v>
      </c>
      <c r="B107" s="2" t="s">
        <v>1657</v>
      </c>
      <c r="C107" s="2" t="s">
        <v>1062</v>
      </c>
      <c r="E107" s="2" t="s">
        <v>1062</v>
      </c>
      <c r="F107" s="2" t="s">
        <v>1658</v>
      </c>
      <c r="H107" s="2" t="s">
        <v>1151</v>
      </c>
      <c r="K107" s="2" t="s">
        <v>1357</v>
      </c>
    </row>
    <row r="108" spans="1:11" ht="18.75" customHeight="1">
      <c r="A108" s="2" t="s">
        <v>1659</v>
      </c>
      <c r="B108" s="2" t="s">
        <v>1660</v>
      </c>
      <c r="C108" s="2" t="s">
        <v>1134</v>
      </c>
      <c r="E108" s="2" t="s">
        <v>1134</v>
      </c>
      <c r="F108" s="2" t="s">
        <v>1661</v>
      </c>
      <c r="H108" s="2" t="s">
        <v>1151</v>
      </c>
      <c r="K108" s="2" t="s">
        <v>1308</v>
      </c>
    </row>
    <row r="109" spans="1:11" ht="18.75" customHeight="1">
      <c r="A109" s="2" t="s">
        <v>1662</v>
      </c>
      <c r="B109" s="2" t="s">
        <v>1663</v>
      </c>
      <c r="C109" s="2" t="s">
        <v>1134</v>
      </c>
      <c r="E109" s="2" t="s">
        <v>1134</v>
      </c>
      <c r="F109" s="2" t="s">
        <v>1664</v>
      </c>
      <c r="H109" s="2" t="s">
        <v>1151</v>
      </c>
      <c r="K109" s="2" t="s">
        <v>1308</v>
      </c>
    </row>
    <row r="110" spans="1:11" ht="18.75" customHeight="1">
      <c r="A110" s="2" t="s">
        <v>1665</v>
      </c>
      <c r="B110" s="2" t="s">
        <v>1666</v>
      </c>
      <c r="C110" s="2" t="s">
        <v>1116</v>
      </c>
      <c r="E110" s="2" t="s">
        <v>1116</v>
      </c>
      <c r="F110" s="2" t="s">
        <v>1667</v>
      </c>
      <c r="H110" s="2" t="s">
        <v>1151</v>
      </c>
      <c r="K110" s="2" t="s">
        <v>1308</v>
      </c>
    </row>
    <row r="111" spans="1:11" ht="18.75" customHeight="1">
      <c r="A111" s="2" t="s">
        <v>1668</v>
      </c>
      <c r="B111" s="2" t="s">
        <v>1669</v>
      </c>
      <c r="C111" s="2" t="s">
        <v>1116</v>
      </c>
      <c r="E111" s="2" t="s">
        <v>1116</v>
      </c>
      <c r="F111" s="2" t="s">
        <v>1670</v>
      </c>
      <c r="H111" s="2" t="s">
        <v>1151</v>
      </c>
      <c r="K111" s="2" t="s">
        <v>1308</v>
      </c>
    </row>
    <row r="112" spans="1:11" ht="18.75" customHeight="1">
      <c r="A112" s="2" t="s">
        <v>1671</v>
      </c>
      <c r="B112" s="2" t="s">
        <v>1672</v>
      </c>
      <c r="C112" s="2" t="s">
        <v>1120</v>
      </c>
      <c r="E112" s="2" t="s">
        <v>1120</v>
      </c>
      <c r="F112" s="2" t="s">
        <v>1673</v>
      </c>
      <c r="H112" s="2" t="s">
        <v>1151</v>
      </c>
      <c r="K112" s="2" t="s">
        <v>1308</v>
      </c>
    </row>
    <row r="113" spans="1:11" ht="18.75" customHeight="1">
      <c r="A113" s="2" t="s">
        <v>1674</v>
      </c>
      <c r="B113" s="2" t="s">
        <v>1675</v>
      </c>
      <c r="C113" s="2" t="s">
        <v>1120</v>
      </c>
      <c r="E113" s="2" t="s">
        <v>1120</v>
      </c>
      <c r="F113" s="2" t="s">
        <v>1676</v>
      </c>
      <c r="H113" s="2" t="s">
        <v>1151</v>
      </c>
      <c r="K113" s="2" t="s">
        <v>1308</v>
      </c>
    </row>
    <row r="114" spans="1:11" ht="18.75" customHeight="1">
      <c r="A114" s="2" t="s">
        <v>1677</v>
      </c>
      <c r="B114" s="2" t="s">
        <v>1678</v>
      </c>
      <c r="C114" s="2" t="s">
        <v>1134</v>
      </c>
      <c r="E114" s="2" t="s">
        <v>1134</v>
      </c>
      <c r="F114" s="2" t="s">
        <v>1679</v>
      </c>
      <c r="H114" s="2" t="s">
        <v>1151</v>
      </c>
      <c r="K114" s="2" t="s">
        <v>1308</v>
      </c>
    </row>
    <row r="115" spans="1:11" ht="18.75" customHeight="1">
      <c r="A115" s="2" t="s">
        <v>1680</v>
      </c>
      <c r="B115" s="2" t="s">
        <v>1681</v>
      </c>
      <c r="C115" s="2" t="s">
        <v>1116</v>
      </c>
      <c r="E115" s="2" t="s">
        <v>1116</v>
      </c>
      <c r="F115" s="2" t="s">
        <v>1682</v>
      </c>
      <c r="H115" s="2" t="s">
        <v>1151</v>
      </c>
      <c r="K115" s="2" t="s">
        <v>1308</v>
      </c>
    </row>
    <row r="116" spans="1:11" ht="18.75" customHeight="1">
      <c r="A116" s="2" t="s">
        <v>1683</v>
      </c>
      <c r="B116" s="2" t="s">
        <v>1684</v>
      </c>
      <c r="C116" s="2" t="s">
        <v>1120</v>
      </c>
      <c r="E116" s="2" t="s">
        <v>1120</v>
      </c>
      <c r="F116" s="2" t="s">
        <v>1685</v>
      </c>
      <c r="H116" s="2" t="s">
        <v>1151</v>
      </c>
      <c r="K116" s="2" t="s">
        <v>1308</v>
      </c>
    </row>
    <row r="117" spans="1:11" ht="18.75" customHeight="1">
      <c r="A117" s="2" t="s">
        <v>1686</v>
      </c>
      <c r="B117" s="2" t="s">
        <v>1687</v>
      </c>
      <c r="C117" s="2" t="s">
        <v>1071</v>
      </c>
      <c r="E117" s="2" t="s">
        <v>1071</v>
      </c>
      <c r="F117" s="2" t="s">
        <v>1688</v>
      </c>
      <c r="H117" s="2" t="s">
        <v>1151</v>
      </c>
      <c r="K117" s="2" t="s">
        <v>1308</v>
      </c>
    </row>
    <row r="118" spans="1:11" ht="18.75" customHeight="1">
      <c r="A118" s="2" t="s">
        <v>1689</v>
      </c>
      <c r="B118" s="2" t="s">
        <v>1690</v>
      </c>
      <c r="C118" s="2" t="s">
        <v>1111</v>
      </c>
      <c r="E118" s="2" t="s">
        <v>1111</v>
      </c>
      <c r="F118" s="2" t="s">
        <v>1691</v>
      </c>
      <c r="H118" s="2" t="s">
        <v>1151</v>
      </c>
      <c r="K118" s="2" t="s">
        <v>1308</v>
      </c>
    </row>
    <row r="119" spans="1:11" ht="18.75" customHeight="1">
      <c r="A119" s="2" t="s">
        <v>1692</v>
      </c>
      <c r="B119" s="2" t="s">
        <v>1693</v>
      </c>
      <c r="C119" s="2" t="s">
        <v>1118</v>
      </c>
      <c r="E119" s="2" t="s">
        <v>1118</v>
      </c>
      <c r="F119" s="2" t="s">
        <v>1694</v>
      </c>
      <c r="H119" s="2" t="s">
        <v>1151</v>
      </c>
      <c r="K119" s="2" t="s">
        <v>1308</v>
      </c>
    </row>
    <row r="120" spans="1:11" ht="18.75" customHeight="1">
      <c r="A120" s="2" t="s">
        <v>1695</v>
      </c>
      <c r="B120" s="2" t="s">
        <v>1696</v>
      </c>
      <c r="C120" s="2" t="s">
        <v>1071</v>
      </c>
      <c r="E120" s="2" t="s">
        <v>1071</v>
      </c>
      <c r="F120" s="2" t="s">
        <v>1697</v>
      </c>
      <c r="H120" s="2" t="s">
        <v>1151</v>
      </c>
      <c r="K120" s="2" t="s">
        <v>1308</v>
      </c>
    </row>
    <row r="121" spans="1:11" ht="18.75" customHeight="1">
      <c r="A121" s="2" t="s">
        <v>1698</v>
      </c>
      <c r="B121" s="2" t="s">
        <v>1699</v>
      </c>
      <c r="C121" s="2" t="s">
        <v>1111</v>
      </c>
      <c r="E121" s="2" t="s">
        <v>1111</v>
      </c>
      <c r="F121" s="2" t="s">
        <v>1700</v>
      </c>
      <c r="H121" s="2" t="s">
        <v>1151</v>
      </c>
      <c r="K121" s="2" t="s">
        <v>1308</v>
      </c>
    </row>
    <row r="122" spans="1:11" ht="18.75" customHeight="1">
      <c r="A122" s="2" t="s">
        <v>1701</v>
      </c>
      <c r="B122" s="2" t="s">
        <v>1702</v>
      </c>
      <c r="C122" s="2" t="s">
        <v>1118</v>
      </c>
      <c r="E122" s="2" t="s">
        <v>1118</v>
      </c>
      <c r="F122" s="2" t="s">
        <v>1703</v>
      </c>
      <c r="H122" s="2" t="s">
        <v>1151</v>
      </c>
      <c r="K122" s="2" t="s">
        <v>1308</v>
      </c>
    </row>
    <row r="123" spans="1:11" ht="18.75" customHeight="1">
      <c r="A123" s="2" t="s">
        <v>1704</v>
      </c>
      <c r="B123" s="2" t="s">
        <v>1705</v>
      </c>
      <c r="C123" s="2" t="s">
        <v>1071</v>
      </c>
      <c r="E123" s="2" t="s">
        <v>1071</v>
      </c>
      <c r="F123" s="2" t="s">
        <v>1706</v>
      </c>
      <c r="H123" s="2" t="s">
        <v>1151</v>
      </c>
      <c r="K123" s="2" t="s">
        <v>1308</v>
      </c>
    </row>
    <row r="124" spans="1:11" ht="18.75" customHeight="1">
      <c r="A124" s="2" t="s">
        <v>1707</v>
      </c>
      <c r="B124" s="2" t="s">
        <v>1708</v>
      </c>
      <c r="C124" s="2" t="s">
        <v>1071</v>
      </c>
      <c r="E124" s="2" t="s">
        <v>1071</v>
      </c>
      <c r="F124" s="2" t="s">
        <v>1709</v>
      </c>
      <c r="H124" s="2" t="s">
        <v>1151</v>
      </c>
      <c r="K124" s="2" t="s">
        <v>1308</v>
      </c>
    </row>
    <row r="125" spans="1:11" ht="18.75" customHeight="1">
      <c r="A125" s="2" t="s">
        <v>270</v>
      </c>
      <c r="B125" s="2" t="s">
        <v>387</v>
      </c>
      <c r="C125" s="2" t="s">
        <v>1178</v>
      </c>
      <c r="E125" s="2" t="s">
        <v>1710</v>
      </c>
      <c r="F125" s="2" t="s">
        <v>1711</v>
      </c>
      <c r="G125" s="2" t="s">
        <v>1712</v>
      </c>
      <c r="H125" s="2" t="s">
        <v>1713</v>
      </c>
      <c r="I125" s="39" t="s">
        <v>1714</v>
      </c>
      <c r="K125" s="2" t="s">
        <v>1715</v>
      </c>
    </row>
    <row r="126" spans="1:11" ht="18.75" customHeight="1">
      <c r="A126" s="2" t="s">
        <v>268</v>
      </c>
      <c r="B126" s="2" t="s">
        <v>388</v>
      </c>
      <c r="C126" s="2" t="s">
        <v>1162</v>
      </c>
      <c r="E126" s="2" t="s">
        <v>1162</v>
      </c>
      <c r="F126" s="2" t="s">
        <v>1716</v>
      </c>
      <c r="G126" s="2" t="s">
        <v>1717</v>
      </c>
      <c r="H126" s="2" t="s">
        <v>1716</v>
      </c>
      <c r="I126" s="39" t="s">
        <v>1177</v>
      </c>
      <c r="K126" s="2" t="s">
        <v>1715</v>
      </c>
    </row>
    <row r="127" spans="1:11" ht="18.75" customHeight="1">
      <c r="A127" s="2" t="s">
        <v>440</v>
      </c>
      <c r="B127" s="2" t="s">
        <v>1718</v>
      </c>
      <c r="C127" s="2" t="s">
        <v>1719</v>
      </c>
      <c r="D127" s="2" t="s">
        <v>1720</v>
      </c>
      <c r="E127" s="2" t="s">
        <v>1015</v>
      </c>
      <c r="F127" s="2" t="s">
        <v>1721</v>
      </c>
      <c r="H127" s="2" t="s">
        <v>1151</v>
      </c>
      <c r="K127" s="2" t="s">
        <v>1308</v>
      </c>
    </row>
    <row r="128" spans="1:11" ht="18.75" customHeight="1">
      <c r="A128" s="2" t="s">
        <v>442</v>
      </c>
      <c r="B128" s="2" t="s">
        <v>1722</v>
      </c>
      <c r="C128" s="2" t="s">
        <v>1719</v>
      </c>
      <c r="D128" s="2" t="s">
        <v>1723</v>
      </c>
      <c r="E128" s="2" t="s">
        <v>1015</v>
      </c>
      <c r="F128" s="2" t="s">
        <v>1724</v>
      </c>
      <c r="H128" s="2" t="s">
        <v>1151</v>
      </c>
      <c r="K128" s="2" t="s">
        <v>1308</v>
      </c>
    </row>
    <row r="129" spans="1:11" ht="18.75" customHeight="1">
      <c r="A129" s="2" t="s">
        <v>446</v>
      </c>
      <c r="B129" s="2" t="s">
        <v>1725</v>
      </c>
      <c r="C129" s="2" t="s">
        <v>1103</v>
      </c>
      <c r="E129" s="2" t="s">
        <v>1103</v>
      </c>
      <c r="F129" s="2" t="s">
        <v>1726</v>
      </c>
      <c r="G129" s="2" t="s">
        <v>1727</v>
      </c>
      <c r="H129" s="2" t="s">
        <v>1151</v>
      </c>
      <c r="K129" s="2" t="s">
        <v>1715</v>
      </c>
    </row>
    <row r="130" spans="1:11" ht="18.75" customHeight="1">
      <c r="A130" s="2" t="s">
        <v>427</v>
      </c>
      <c r="B130" s="2" t="s">
        <v>1728</v>
      </c>
      <c r="C130" s="2" t="s">
        <v>2111</v>
      </c>
      <c r="E130" s="2" t="s">
        <v>1729</v>
      </c>
      <c r="F130" s="2" t="s">
        <v>1730</v>
      </c>
      <c r="H130" s="2" t="s">
        <v>1151</v>
      </c>
      <c r="K130" s="2" t="s">
        <v>1318</v>
      </c>
    </row>
    <row r="131" spans="1:11" ht="18.75" customHeight="1">
      <c r="A131" s="2" t="s">
        <v>449</v>
      </c>
      <c r="B131" s="2" t="s">
        <v>1731</v>
      </c>
      <c r="C131" s="2" t="s">
        <v>415</v>
      </c>
      <c r="E131" s="2" t="s">
        <v>415</v>
      </c>
      <c r="F131" s="2" t="s">
        <v>1732</v>
      </c>
      <c r="H131" s="2" t="s">
        <v>1151</v>
      </c>
      <c r="K131" s="2" t="s">
        <v>1733</v>
      </c>
    </row>
    <row r="132" spans="1:11" ht="18.75" customHeight="1">
      <c r="A132" s="2" t="s">
        <v>455</v>
      </c>
      <c r="B132" s="2" t="s">
        <v>1734</v>
      </c>
      <c r="C132" s="2" t="s">
        <v>921</v>
      </c>
      <c r="D132" s="2" t="s">
        <v>1735</v>
      </c>
      <c r="E132" s="2" t="s">
        <v>921</v>
      </c>
      <c r="F132" s="2" t="s">
        <v>1736</v>
      </c>
      <c r="H132" s="2" t="s">
        <v>1151</v>
      </c>
      <c r="K132" s="2" t="s">
        <v>1308</v>
      </c>
    </row>
    <row r="133" spans="1:11" ht="18.75" customHeight="1">
      <c r="A133" s="2" t="s">
        <v>399</v>
      </c>
      <c r="B133" s="2" t="s">
        <v>1737</v>
      </c>
      <c r="C133" s="2" t="s">
        <v>1155</v>
      </c>
      <c r="D133" s="2" t="s">
        <v>1737</v>
      </c>
      <c r="F133" s="2" t="s">
        <v>1738</v>
      </c>
      <c r="H133" s="2" t="s">
        <v>1151</v>
      </c>
      <c r="K133" s="2" t="s">
        <v>1318</v>
      </c>
    </row>
    <row r="134" spans="1:11" ht="18.75" customHeight="1">
      <c r="A134" s="2" t="s">
        <v>466</v>
      </c>
      <c r="B134" s="2" t="s">
        <v>1739</v>
      </c>
      <c r="C134" s="2" t="s">
        <v>921</v>
      </c>
      <c r="E134" s="2" t="s">
        <v>921</v>
      </c>
      <c r="F134" s="2" t="s">
        <v>1279</v>
      </c>
      <c r="H134" s="2" t="s">
        <v>1151</v>
      </c>
      <c r="K134" s="2" t="s">
        <v>1308</v>
      </c>
    </row>
    <row r="135" spans="1:11" ht="18.75" customHeight="1">
      <c r="A135" s="2" t="s">
        <v>430</v>
      </c>
      <c r="B135" s="2" t="s">
        <v>1740</v>
      </c>
      <c r="C135" s="2" t="s">
        <v>921</v>
      </c>
      <c r="D135" s="2" t="s">
        <v>1741</v>
      </c>
      <c r="E135" s="2" t="s">
        <v>921</v>
      </c>
      <c r="F135" s="2" t="s">
        <v>1742</v>
      </c>
      <c r="H135" s="2" t="s">
        <v>1151</v>
      </c>
      <c r="K135" s="2" t="s">
        <v>1308</v>
      </c>
    </row>
    <row r="136" spans="1:11" ht="18.75" customHeight="1">
      <c r="A136" s="2" t="s">
        <v>470</v>
      </c>
      <c r="B136" s="2" t="s">
        <v>1743</v>
      </c>
      <c r="C136" s="2" t="s">
        <v>1007</v>
      </c>
      <c r="E136" s="2" t="s">
        <v>1007</v>
      </c>
      <c r="F136" s="2" t="s">
        <v>1744</v>
      </c>
      <c r="H136" s="2" t="s">
        <v>1745</v>
      </c>
      <c r="I136" s="39" t="s">
        <v>1007</v>
      </c>
      <c r="K136" s="2" t="s">
        <v>697</v>
      </c>
    </row>
    <row r="137" spans="1:11" ht="18.75" customHeight="1">
      <c r="A137" s="2" t="s">
        <v>477</v>
      </c>
      <c r="B137" s="2" t="s">
        <v>1746</v>
      </c>
      <c r="F137" s="2" t="s">
        <v>1747</v>
      </c>
      <c r="H137" s="2" t="s">
        <v>1151</v>
      </c>
      <c r="K137" s="2" t="s">
        <v>1326</v>
      </c>
    </row>
    <row r="138" spans="1:11" ht="18.75" customHeight="1">
      <c r="A138" s="2" t="s">
        <v>482</v>
      </c>
      <c r="B138" s="41" t="s">
        <v>1748</v>
      </c>
      <c r="C138" s="17" t="s">
        <v>1749</v>
      </c>
      <c r="E138" s="2" t="s">
        <v>1162</v>
      </c>
      <c r="F138" s="2" t="s">
        <v>1750</v>
      </c>
      <c r="H138" s="2" t="s">
        <v>1151</v>
      </c>
      <c r="K138" s="2" t="s">
        <v>1733</v>
      </c>
    </row>
    <row r="139" spans="1:11" ht="18.75" customHeight="1">
      <c r="A139" s="2" t="s">
        <v>484</v>
      </c>
      <c r="B139" s="41" t="s">
        <v>1751</v>
      </c>
      <c r="C139" s="17" t="s">
        <v>1749</v>
      </c>
      <c r="E139" s="2" t="s">
        <v>1162</v>
      </c>
      <c r="F139" s="2" t="s">
        <v>1752</v>
      </c>
      <c r="H139" s="2" t="s">
        <v>1753</v>
      </c>
      <c r="I139" s="39" t="s">
        <v>1754</v>
      </c>
      <c r="K139" s="2" t="s">
        <v>1733</v>
      </c>
    </row>
    <row r="140" spans="1:11" ht="18.75" customHeight="1">
      <c r="A140" s="2" t="s">
        <v>486</v>
      </c>
      <c r="B140" s="41" t="s">
        <v>1755</v>
      </c>
      <c r="C140" s="17" t="s">
        <v>1749</v>
      </c>
      <c r="E140" s="2" t="s">
        <v>1162</v>
      </c>
      <c r="F140" s="2" t="s">
        <v>1756</v>
      </c>
      <c r="H140" s="2" t="s">
        <v>1151</v>
      </c>
      <c r="K140" s="2" t="s">
        <v>1733</v>
      </c>
    </row>
    <row r="141" spans="1:11" ht="18.75" customHeight="1">
      <c r="A141" s="2" t="s">
        <v>488</v>
      </c>
      <c r="B141" s="41" t="s">
        <v>1757</v>
      </c>
      <c r="C141" s="17" t="s">
        <v>1758</v>
      </c>
      <c r="E141" s="2" t="s">
        <v>1758</v>
      </c>
      <c r="F141" s="2" t="s">
        <v>1759</v>
      </c>
      <c r="H141" s="2" t="s">
        <v>1753</v>
      </c>
      <c r="I141" s="39" t="s">
        <v>1754</v>
      </c>
      <c r="K141" s="2" t="s">
        <v>1733</v>
      </c>
    </row>
    <row r="142" spans="1:11" ht="18.75" customHeight="1">
      <c r="A142" s="2" t="s">
        <v>490</v>
      </c>
      <c r="B142" s="41" t="s">
        <v>1760</v>
      </c>
      <c r="C142" s="2" t="s">
        <v>1761</v>
      </c>
      <c r="E142" s="2" t="s">
        <v>1007</v>
      </c>
      <c r="F142" s="2" t="s">
        <v>1762</v>
      </c>
      <c r="H142" s="2" t="s">
        <v>1151</v>
      </c>
      <c r="K142" s="2" t="s">
        <v>1733</v>
      </c>
    </row>
    <row r="143" spans="1:11" ht="18.75" customHeight="1">
      <c r="A143" s="2" t="s">
        <v>492</v>
      </c>
      <c r="B143" s="41" t="s">
        <v>1763</v>
      </c>
      <c r="C143" s="2" t="s">
        <v>1761</v>
      </c>
      <c r="E143" s="2" t="s">
        <v>1007</v>
      </c>
      <c r="F143" s="2" t="s">
        <v>1764</v>
      </c>
      <c r="H143" s="2" t="s">
        <v>1151</v>
      </c>
      <c r="K143" s="2" t="s">
        <v>1733</v>
      </c>
    </row>
    <row r="144" spans="1:11" ht="18.75" customHeight="1">
      <c r="A144" s="2" t="s">
        <v>494</v>
      </c>
      <c r="B144" s="41" t="s">
        <v>1765</v>
      </c>
      <c r="C144" s="2" t="s">
        <v>1761</v>
      </c>
      <c r="E144" s="2" t="s">
        <v>1007</v>
      </c>
      <c r="F144" s="2" t="s">
        <v>1766</v>
      </c>
      <c r="H144" s="2" t="s">
        <v>1151</v>
      </c>
      <c r="K144" s="2" t="s">
        <v>1733</v>
      </c>
    </row>
    <row r="145" spans="1:11" ht="18.75" customHeight="1">
      <c r="A145" s="2" t="s">
        <v>496</v>
      </c>
      <c r="B145" s="41" t="s">
        <v>1767</v>
      </c>
      <c r="C145" s="2" t="s">
        <v>1761</v>
      </c>
      <c r="E145" s="2" t="s">
        <v>1007</v>
      </c>
      <c r="F145" s="2" t="s">
        <v>1768</v>
      </c>
      <c r="H145" s="2" t="s">
        <v>1151</v>
      </c>
      <c r="K145" s="2" t="s">
        <v>1733</v>
      </c>
    </row>
    <row r="146" spans="1:11" ht="18.75" customHeight="1">
      <c r="A146" s="2" t="s">
        <v>498</v>
      </c>
      <c r="B146" s="41" t="s">
        <v>1769</v>
      </c>
      <c r="C146" s="2" t="s">
        <v>1761</v>
      </c>
      <c r="E146" s="2" t="s">
        <v>1007</v>
      </c>
      <c r="F146" s="2" t="s">
        <v>1770</v>
      </c>
      <c r="H146" s="2" t="s">
        <v>1151</v>
      </c>
      <c r="K146" s="2" t="s">
        <v>1733</v>
      </c>
    </row>
    <row r="147" spans="1:11" ht="18.75" customHeight="1">
      <c r="A147" s="2" t="s">
        <v>500</v>
      </c>
      <c r="B147" s="41" t="s">
        <v>1771</v>
      </c>
      <c r="C147" s="2" t="s">
        <v>1761</v>
      </c>
      <c r="E147" s="2" t="s">
        <v>1007</v>
      </c>
      <c r="F147" s="2" t="s">
        <v>1772</v>
      </c>
      <c r="H147" s="2" t="s">
        <v>1151</v>
      </c>
      <c r="K147" s="2" t="s">
        <v>1733</v>
      </c>
    </row>
    <row r="148" spans="1:11" ht="18.75" customHeight="1">
      <c r="A148" s="2" t="s">
        <v>330</v>
      </c>
      <c r="B148" s="2" t="s">
        <v>1773</v>
      </c>
      <c r="C148" s="17" t="s">
        <v>1007</v>
      </c>
      <c r="E148" s="2" t="s">
        <v>1007</v>
      </c>
      <c r="F148" s="2" t="s">
        <v>1774</v>
      </c>
      <c r="G148" s="2" t="s">
        <v>1775</v>
      </c>
      <c r="H148" s="2" t="s">
        <v>1776</v>
      </c>
      <c r="I148" s="39" t="s">
        <v>1177</v>
      </c>
      <c r="K148" s="2" t="s">
        <v>1715</v>
      </c>
    </row>
    <row r="149" spans="1:11" ht="18.75" customHeight="1">
      <c r="A149" s="2" t="s">
        <v>333</v>
      </c>
      <c r="B149" s="2" t="s">
        <v>385</v>
      </c>
      <c r="C149" s="2" t="s">
        <v>1266</v>
      </c>
      <c r="E149" s="2" t="s">
        <v>1005</v>
      </c>
      <c r="F149" s="2" t="s">
        <v>1777</v>
      </c>
      <c r="G149" s="2" t="s">
        <v>1778</v>
      </c>
      <c r="H149" s="2" t="s">
        <v>1777</v>
      </c>
      <c r="I149" s="39" t="s">
        <v>1323</v>
      </c>
      <c r="K149" s="2" t="s">
        <v>1715</v>
      </c>
    </row>
    <row r="150" spans="1:11" ht="18.75" customHeight="1">
      <c r="A150" s="2" t="s">
        <v>335</v>
      </c>
      <c r="B150" s="2" t="s">
        <v>1779</v>
      </c>
      <c r="C150" s="2" t="s">
        <v>1266</v>
      </c>
      <c r="E150" s="2" t="s">
        <v>1005</v>
      </c>
      <c r="F150" s="2" t="s">
        <v>1780</v>
      </c>
      <c r="H150" s="2" t="s">
        <v>1781</v>
      </c>
      <c r="I150" s="39" t="s">
        <v>1323</v>
      </c>
      <c r="K150" s="2" t="s">
        <v>1715</v>
      </c>
    </row>
    <row r="151" spans="1:11" ht="18.75" customHeight="1">
      <c r="A151" s="2" t="s">
        <v>337</v>
      </c>
      <c r="B151" s="2" t="s">
        <v>1782</v>
      </c>
      <c r="C151" s="2" t="s">
        <v>1266</v>
      </c>
      <c r="E151" s="2" t="s">
        <v>1005</v>
      </c>
      <c r="F151" s="2" t="s">
        <v>1783</v>
      </c>
      <c r="H151" s="2" t="s">
        <v>1783</v>
      </c>
      <c r="I151" s="39" t="s">
        <v>1323</v>
      </c>
      <c r="K151" s="2" t="s">
        <v>1715</v>
      </c>
    </row>
    <row r="152" spans="1:11" ht="18.75" customHeight="1">
      <c r="A152" s="2" t="s">
        <v>339</v>
      </c>
      <c r="B152" s="2" t="s">
        <v>1784</v>
      </c>
      <c r="C152" s="2" t="s">
        <v>1103</v>
      </c>
      <c r="E152" s="2" t="s">
        <v>1103</v>
      </c>
      <c r="F152" s="2" t="s">
        <v>1785</v>
      </c>
      <c r="G152" s="2" t="s">
        <v>1786</v>
      </c>
      <c r="H152" s="2" t="s">
        <v>1785</v>
      </c>
      <c r="I152" s="39">
        <v>1</v>
      </c>
      <c r="K152" s="2" t="s">
        <v>1715</v>
      </c>
    </row>
    <row r="153" spans="1:11" ht="18.75" customHeight="1">
      <c r="A153" s="2" t="s">
        <v>343</v>
      </c>
      <c r="B153" s="2" t="s">
        <v>1787</v>
      </c>
      <c r="C153" s="2" t="s">
        <v>1162</v>
      </c>
      <c r="E153" s="2" t="s">
        <v>1162</v>
      </c>
      <c r="F153" s="2" t="s">
        <v>1788</v>
      </c>
      <c r="H153" s="2" t="s">
        <v>1789</v>
      </c>
      <c r="I153" s="39" t="s">
        <v>1177</v>
      </c>
      <c r="K153" s="2" t="s">
        <v>1715</v>
      </c>
    </row>
    <row r="154" spans="1:11" ht="18.75" customHeight="1">
      <c r="A154" s="2" t="s">
        <v>345</v>
      </c>
      <c r="B154" s="2" t="s">
        <v>1790</v>
      </c>
      <c r="C154" s="42" t="s">
        <v>1791</v>
      </c>
      <c r="E154" s="42" t="s">
        <v>1791</v>
      </c>
      <c r="F154" s="2" t="s">
        <v>1792</v>
      </c>
      <c r="H154" s="2" t="s">
        <v>1151</v>
      </c>
      <c r="K154" s="2" t="s">
        <v>1715</v>
      </c>
    </row>
    <row r="155" spans="1:11" ht="18.75" customHeight="1">
      <c r="A155" s="2" t="s">
        <v>347</v>
      </c>
      <c r="B155" s="2" t="s">
        <v>1793</v>
      </c>
      <c r="C155" s="2" t="s">
        <v>1794</v>
      </c>
      <c r="E155" s="2" t="s">
        <v>1794</v>
      </c>
      <c r="F155" s="2" t="s">
        <v>1795</v>
      </c>
      <c r="H155" s="2" t="s">
        <v>1151</v>
      </c>
      <c r="K155" s="2" t="s">
        <v>1715</v>
      </c>
    </row>
    <row r="156" spans="1:11" ht="18.75" customHeight="1">
      <c r="A156" s="2" t="s">
        <v>348</v>
      </c>
      <c r="B156" s="2" t="s">
        <v>1796</v>
      </c>
      <c r="C156" s="42" t="s">
        <v>1791</v>
      </c>
      <c r="E156" s="42" t="s">
        <v>1791</v>
      </c>
      <c r="F156" s="2" t="s">
        <v>1797</v>
      </c>
      <c r="H156" s="2" t="s">
        <v>1151</v>
      </c>
      <c r="K156" s="2" t="s">
        <v>1715</v>
      </c>
    </row>
    <row r="157" spans="1:11" ht="18.75" customHeight="1">
      <c r="A157" s="2" t="s">
        <v>350</v>
      </c>
      <c r="B157" s="2" t="s">
        <v>1798</v>
      </c>
      <c r="C157" s="2" t="s">
        <v>1794</v>
      </c>
      <c r="E157" s="2" t="s">
        <v>1794</v>
      </c>
      <c r="F157" s="2" t="s">
        <v>1799</v>
      </c>
      <c r="H157" s="2" t="s">
        <v>1151</v>
      </c>
      <c r="K157" s="2" t="s">
        <v>1715</v>
      </c>
    </row>
    <row r="158" spans="1:11" ht="18.75" customHeight="1">
      <c r="A158" s="2" t="s">
        <v>352</v>
      </c>
      <c r="B158" s="2" t="s">
        <v>1800</v>
      </c>
      <c r="C158" s="42" t="s">
        <v>1791</v>
      </c>
      <c r="E158" s="42" t="s">
        <v>1791</v>
      </c>
      <c r="F158" s="2" t="s">
        <v>1801</v>
      </c>
      <c r="H158" s="2" t="s">
        <v>1151</v>
      </c>
      <c r="K158" s="2" t="s">
        <v>1715</v>
      </c>
    </row>
    <row r="159" spans="1:11" ht="18.75" customHeight="1">
      <c r="A159" s="2" t="s">
        <v>354</v>
      </c>
      <c r="B159" s="2" t="s">
        <v>1802</v>
      </c>
      <c r="C159" s="2" t="s">
        <v>1794</v>
      </c>
      <c r="E159" s="2" t="s">
        <v>1794</v>
      </c>
      <c r="F159" s="2" t="s">
        <v>1803</v>
      </c>
      <c r="H159" s="2" t="s">
        <v>1151</v>
      </c>
      <c r="K159" s="2" t="s">
        <v>1715</v>
      </c>
    </row>
    <row r="160" spans="1:11" ht="18.75" customHeight="1">
      <c r="A160" s="2" t="s">
        <v>356</v>
      </c>
      <c r="B160" s="2" t="s">
        <v>1804</v>
      </c>
      <c r="C160" s="42" t="s">
        <v>1791</v>
      </c>
      <c r="E160" s="42" t="s">
        <v>1791</v>
      </c>
      <c r="F160" s="2" t="s">
        <v>1805</v>
      </c>
      <c r="H160" s="2" t="s">
        <v>1151</v>
      </c>
      <c r="K160" s="2" t="s">
        <v>1715</v>
      </c>
    </row>
    <row r="161" spans="1:11" ht="18.75" customHeight="1">
      <c r="A161" s="2" t="s">
        <v>358</v>
      </c>
      <c r="B161" s="2" t="s">
        <v>1806</v>
      </c>
      <c r="C161" s="2" t="s">
        <v>1794</v>
      </c>
      <c r="E161" s="2" t="s">
        <v>1794</v>
      </c>
      <c r="F161" s="2" t="s">
        <v>1807</v>
      </c>
      <c r="H161" s="2" t="s">
        <v>1151</v>
      </c>
      <c r="K161" s="2" t="s">
        <v>1715</v>
      </c>
    </row>
    <row r="162" spans="1:11" ht="18.75" customHeight="1">
      <c r="A162" s="2" t="s">
        <v>360</v>
      </c>
      <c r="B162" s="2" t="s">
        <v>1808</v>
      </c>
      <c r="C162" s="42" t="s">
        <v>1791</v>
      </c>
      <c r="E162" s="42" t="s">
        <v>1791</v>
      </c>
      <c r="F162" s="2" t="s">
        <v>1809</v>
      </c>
      <c r="H162" s="2" t="s">
        <v>1151</v>
      </c>
      <c r="K162" s="2" t="s">
        <v>1715</v>
      </c>
    </row>
    <row r="163" spans="1:11" ht="18.75" customHeight="1">
      <c r="A163" s="2" t="s">
        <v>362</v>
      </c>
      <c r="B163" s="2" t="s">
        <v>1810</v>
      </c>
      <c r="C163" s="2" t="s">
        <v>1794</v>
      </c>
      <c r="E163" s="2" t="s">
        <v>1794</v>
      </c>
      <c r="F163" s="2" t="s">
        <v>1811</v>
      </c>
      <c r="H163" s="2" t="s">
        <v>1151</v>
      </c>
      <c r="K163" s="2" t="s">
        <v>1715</v>
      </c>
    </row>
    <row r="164" spans="1:11" ht="18.75" customHeight="1">
      <c r="A164" s="2" t="s">
        <v>364</v>
      </c>
      <c r="B164" s="2" t="s">
        <v>1812</v>
      </c>
      <c r="C164" s="42" t="s">
        <v>1791</v>
      </c>
      <c r="E164" s="42" t="s">
        <v>1791</v>
      </c>
      <c r="F164" s="2" t="s">
        <v>1813</v>
      </c>
      <c r="H164" s="2" t="s">
        <v>1151</v>
      </c>
      <c r="K164" s="2" t="s">
        <v>1715</v>
      </c>
    </row>
    <row r="165" spans="1:11" ht="18.75" customHeight="1">
      <c r="A165" s="2" t="s">
        <v>366</v>
      </c>
      <c r="B165" s="2" t="s">
        <v>1814</v>
      </c>
      <c r="C165" s="2" t="s">
        <v>1794</v>
      </c>
      <c r="E165" s="2" t="s">
        <v>1794</v>
      </c>
      <c r="F165" s="2" t="s">
        <v>1815</v>
      </c>
      <c r="H165" s="2" t="s">
        <v>1151</v>
      </c>
      <c r="K165" s="2" t="s">
        <v>1715</v>
      </c>
    </row>
    <row r="166" spans="1:11" ht="18.75" customHeight="1">
      <c r="A166" s="2" t="s">
        <v>368</v>
      </c>
      <c r="B166" s="2" t="s">
        <v>1816</v>
      </c>
      <c r="C166" s="42" t="s">
        <v>1791</v>
      </c>
      <c r="E166" s="42" t="s">
        <v>1791</v>
      </c>
      <c r="F166" s="2" t="s">
        <v>1817</v>
      </c>
      <c r="H166" s="2" t="s">
        <v>1151</v>
      </c>
      <c r="K166" s="2" t="s">
        <v>1715</v>
      </c>
    </row>
    <row r="167" spans="1:11" ht="18.75" customHeight="1">
      <c r="A167" s="2" t="s">
        <v>370</v>
      </c>
      <c r="B167" s="2" t="s">
        <v>1818</v>
      </c>
      <c r="C167" s="2" t="s">
        <v>1794</v>
      </c>
      <c r="E167" s="2" t="s">
        <v>1794</v>
      </c>
      <c r="F167" s="2" t="s">
        <v>1819</v>
      </c>
      <c r="H167" s="2" t="s">
        <v>1151</v>
      </c>
      <c r="K167" s="2" t="s">
        <v>1715</v>
      </c>
    </row>
    <row r="168" spans="1:11" ht="18.75" customHeight="1">
      <c r="A168" s="2" t="s">
        <v>372</v>
      </c>
      <c r="B168" s="2" t="s">
        <v>1820</v>
      </c>
      <c r="F168" s="2" t="s">
        <v>1821</v>
      </c>
      <c r="H168" s="2" t="s">
        <v>1151</v>
      </c>
      <c r="K168" s="2" t="s">
        <v>1715</v>
      </c>
    </row>
    <row r="169" spans="1:11" ht="18.75" customHeight="1">
      <c r="A169" s="2" t="s">
        <v>374</v>
      </c>
      <c r="B169" s="2" t="s">
        <v>1822</v>
      </c>
      <c r="C169" s="2" t="s">
        <v>1823</v>
      </c>
      <c r="E169" s="2" t="s">
        <v>1823</v>
      </c>
      <c r="F169" s="2" t="s">
        <v>1824</v>
      </c>
      <c r="H169" s="2" t="s">
        <v>1151</v>
      </c>
      <c r="K169" s="2" t="s">
        <v>1715</v>
      </c>
    </row>
    <row r="170" spans="1:11" ht="18.75" customHeight="1">
      <c r="A170" s="2" t="s">
        <v>376</v>
      </c>
      <c r="B170" s="2" t="s">
        <v>1825</v>
      </c>
      <c r="C170" s="2" t="s">
        <v>1823</v>
      </c>
      <c r="E170" s="2" t="s">
        <v>1823</v>
      </c>
      <c r="F170" s="2" t="s">
        <v>1826</v>
      </c>
      <c r="H170" s="2" t="s">
        <v>1151</v>
      </c>
      <c r="K170" s="2" t="s">
        <v>1715</v>
      </c>
    </row>
    <row r="171" spans="1:11" ht="18.75" customHeight="1">
      <c r="A171" s="2" t="s">
        <v>378</v>
      </c>
      <c r="B171" s="2" t="s">
        <v>1827</v>
      </c>
      <c r="F171" s="2" t="s">
        <v>1828</v>
      </c>
      <c r="H171" s="2" t="s">
        <v>1151</v>
      </c>
      <c r="K171" s="2" t="s">
        <v>1715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 t="s">
        <v>1715</v>
      </c>
    </row>
    <row r="173" spans="1:11" ht="18.75" customHeight="1">
      <c r="A173" s="2" t="s">
        <v>382</v>
      </c>
      <c r="B173" s="2" t="s">
        <v>1829</v>
      </c>
      <c r="C173" s="2" t="s">
        <v>1241</v>
      </c>
      <c r="E173" s="2" t="s">
        <v>1241</v>
      </c>
      <c r="F173" s="2" t="s">
        <v>1830</v>
      </c>
      <c r="G173" s="2" t="s">
        <v>1831</v>
      </c>
      <c r="H173" s="2" t="s">
        <v>1832</v>
      </c>
      <c r="I173" s="39" t="s">
        <v>1833</v>
      </c>
      <c r="K173" s="2" t="s">
        <v>1715</v>
      </c>
    </row>
    <row r="174" spans="1:11" ht="18.75" customHeight="1">
      <c r="A174" s="2" t="s">
        <v>444</v>
      </c>
      <c r="B174" s="43" t="s">
        <v>1834</v>
      </c>
      <c r="C174" s="2" t="s">
        <v>1835</v>
      </c>
      <c r="E174" s="2" t="s">
        <v>1835</v>
      </c>
      <c r="F174" s="2" t="s">
        <v>1836</v>
      </c>
      <c r="H174" s="2" t="s">
        <v>1151</v>
      </c>
      <c r="K174" s="2" t="s">
        <v>1308</v>
      </c>
    </row>
    <row r="175" spans="1:11" ht="18.75" customHeight="1">
      <c r="A175" s="2" t="s">
        <v>432</v>
      </c>
      <c r="B175" s="2" t="s">
        <v>1837</v>
      </c>
      <c r="C175" s="2" t="s">
        <v>1007</v>
      </c>
      <c r="D175" s="2" t="s">
        <v>1006</v>
      </c>
      <c r="E175" s="2" t="s">
        <v>1007</v>
      </c>
      <c r="F175" s="2" t="s">
        <v>1838</v>
      </c>
      <c r="H175" s="2" t="s">
        <v>1839</v>
      </c>
      <c r="I175" s="39" t="s">
        <v>1007</v>
      </c>
      <c r="K175" s="2" t="s">
        <v>1326</v>
      </c>
    </row>
    <row r="176" spans="1:11" ht="18.75" customHeight="1">
      <c r="A176" s="2" t="s">
        <v>228</v>
      </c>
      <c r="B176" s="17" t="s">
        <v>1840</v>
      </c>
      <c r="C176" s="2" t="s">
        <v>1007</v>
      </c>
      <c r="D176" s="2" t="s">
        <v>227</v>
      </c>
      <c r="E176" s="2" t="s">
        <v>1007</v>
      </c>
      <c r="F176" s="2" t="s">
        <v>1841</v>
      </c>
      <c r="G176" s="2" t="s">
        <v>1842</v>
      </c>
      <c r="H176" s="2" t="s">
        <v>1843</v>
      </c>
      <c r="I176" s="39" t="s">
        <v>1007</v>
      </c>
      <c r="K176" s="2" t="s">
        <v>1326</v>
      </c>
    </row>
    <row r="177" spans="1:11" ht="18.75" customHeight="1">
      <c r="A177" s="2" t="s">
        <v>402</v>
      </c>
      <c r="B177" s="2" t="s">
        <v>1163</v>
      </c>
      <c r="C177" s="2" t="s">
        <v>1178</v>
      </c>
      <c r="E177" s="2" t="s">
        <v>1178</v>
      </c>
      <c r="H177" s="2" t="s">
        <v>1151</v>
      </c>
      <c r="K177" s="2" t="s">
        <v>1326</v>
      </c>
    </row>
    <row r="178" spans="1:11" ht="18.75" customHeight="1">
      <c r="A178" s="2" t="s">
        <v>404</v>
      </c>
      <c r="B178" s="2" t="s">
        <v>2008</v>
      </c>
      <c r="C178" s="2" t="s">
        <v>2112</v>
      </c>
      <c r="E178" s="2" t="s">
        <v>1252</v>
      </c>
      <c r="H178" s="2" t="s">
        <v>1844</v>
      </c>
      <c r="I178" s="39" t="s">
        <v>1845</v>
      </c>
      <c r="K178" s="2" t="s">
        <v>697</v>
      </c>
    </row>
    <row r="179" spans="1:11" ht="18.75" customHeight="1">
      <c r="A179" s="2" t="s">
        <v>406</v>
      </c>
      <c r="B179" s="2" t="s">
        <v>2009</v>
      </c>
      <c r="C179" s="2" t="s">
        <v>2112</v>
      </c>
      <c r="E179" s="2" t="s">
        <v>1252</v>
      </c>
      <c r="H179" s="2" t="s">
        <v>1844</v>
      </c>
      <c r="I179" s="39" t="s">
        <v>1845</v>
      </c>
      <c r="K179" s="2" t="s">
        <v>697</v>
      </c>
    </row>
    <row r="180" spans="1:11" ht="18.75" customHeight="1">
      <c r="A180" s="2" t="s">
        <v>408</v>
      </c>
      <c r="B180" s="2" t="s">
        <v>2010</v>
      </c>
      <c r="C180" s="2" t="s">
        <v>2112</v>
      </c>
      <c r="E180" s="2" t="s">
        <v>1252</v>
      </c>
      <c r="H180" s="2" t="s">
        <v>1844</v>
      </c>
      <c r="I180" s="39" t="s">
        <v>1845</v>
      </c>
      <c r="K180" s="2" t="s">
        <v>697</v>
      </c>
    </row>
    <row r="181" spans="1:11" ht="18.75" customHeight="1">
      <c r="A181" s="2" t="s">
        <v>410</v>
      </c>
      <c r="B181" s="2" t="s">
        <v>2011</v>
      </c>
      <c r="C181" s="2" t="s">
        <v>2112</v>
      </c>
      <c r="E181" s="2" t="s">
        <v>1252</v>
      </c>
      <c r="H181" s="2" t="s">
        <v>1844</v>
      </c>
      <c r="I181" s="39" t="s">
        <v>1845</v>
      </c>
      <c r="K181" s="2" t="s">
        <v>697</v>
      </c>
    </row>
    <row r="182" spans="1:11" ht="18.75" customHeight="1">
      <c r="A182" s="2" t="s">
        <v>412</v>
      </c>
      <c r="B182" s="2" t="s">
        <v>2012</v>
      </c>
      <c r="C182" s="2" t="s">
        <v>2112</v>
      </c>
      <c r="E182" s="2" t="s">
        <v>1252</v>
      </c>
      <c r="H182" s="2" t="s">
        <v>1844</v>
      </c>
      <c r="I182" s="39" t="s">
        <v>1845</v>
      </c>
      <c r="K182" s="2" t="s">
        <v>697</v>
      </c>
    </row>
    <row r="183" spans="1:11" ht="18.75" customHeight="1">
      <c r="A183" s="2" t="s">
        <v>414</v>
      </c>
      <c r="B183" s="2" t="s">
        <v>2013</v>
      </c>
      <c r="C183" s="2" t="s">
        <v>2112</v>
      </c>
      <c r="E183" s="2" t="s">
        <v>1252</v>
      </c>
      <c r="H183" s="2" t="s">
        <v>1844</v>
      </c>
      <c r="I183" s="39" t="s">
        <v>1845</v>
      </c>
      <c r="K183" s="2" t="s">
        <v>697</v>
      </c>
    </row>
    <row r="184" spans="1:11" ht="18.75" customHeight="1">
      <c r="A184" s="2" t="s">
        <v>417</v>
      </c>
      <c r="B184" s="2" t="s">
        <v>2014</v>
      </c>
      <c r="C184" s="2" t="s">
        <v>2112</v>
      </c>
      <c r="E184" s="2" t="s">
        <v>1252</v>
      </c>
      <c r="H184" s="2" t="s">
        <v>1844</v>
      </c>
      <c r="I184" s="39" t="s">
        <v>1845</v>
      </c>
      <c r="K184" s="2" t="s">
        <v>697</v>
      </c>
    </row>
    <row r="185" spans="1:11" ht="18.75" customHeight="1">
      <c r="A185" s="2" t="s">
        <v>419</v>
      </c>
      <c r="B185" s="2" t="s">
        <v>2015</v>
      </c>
      <c r="C185" s="2" t="s">
        <v>2112</v>
      </c>
      <c r="E185" s="2" t="s">
        <v>1252</v>
      </c>
      <c r="H185" s="2" t="s">
        <v>1844</v>
      </c>
      <c r="I185" s="39" t="s">
        <v>1845</v>
      </c>
      <c r="K185" s="2" t="s">
        <v>697</v>
      </c>
    </row>
    <row r="186" spans="1:11" ht="18.75" customHeight="1">
      <c r="A186" s="2" t="s">
        <v>421</v>
      </c>
      <c r="B186" s="2" t="s">
        <v>2016</v>
      </c>
      <c r="C186" s="2" t="s">
        <v>2112</v>
      </c>
      <c r="E186" s="2" t="s">
        <v>1252</v>
      </c>
      <c r="H186" s="2" t="s">
        <v>1844</v>
      </c>
      <c r="I186" s="39" t="s">
        <v>1845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1173</v>
      </c>
      <c r="E187" s="16" t="s">
        <v>1173</v>
      </c>
      <c r="H187" s="16" t="s">
        <v>1151</v>
      </c>
      <c r="I187" s="44"/>
      <c r="J187" s="44"/>
      <c r="K187" s="2" t="s">
        <v>1326</v>
      </c>
    </row>
    <row r="188" spans="1:11" ht="18.75" customHeight="1">
      <c r="A188" s="16" t="s">
        <v>838</v>
      </c>
      <c r="B188" s="16" t="s">
        <v>837</v>
      </c>
      <c r="C188" s="16" t="s">
        <v>1173</v>
      </c>
      <c r="E188" s="16" t="s">
        <v>1173</v>
      </c>
      <c r="H188" s="16" t="s">
        <v>1151</v>
      </c>
      <c r="I188" s="44"/>
      <c r="J188" s="44"/>
      <c r="K188" s="2" t="s">
        <v>1326</v>
      </c>
    </row>
    <row r="189" spans="1:11" ht="18.75" customHeight="1">
      <c r="A189" s="16" t="s">
        <v>840</v>
      </c>
      <c r="B189" s="16" t="s">
        <v>839</v>
      </c>
      <c r="C189" s="16" t="s">
        <v>1173</v>
      </c>
      <c r="E189" s="16" t="s">
        <v>1173</v>
      </c>
      <c r="H189" s="16" t="s">
        <v>1151</v>
      </c>
      <c r="I189" s="44"/>
      <c r="J189" s="44"/>
      <c r="K189" s="2" t="s">
        <v>1326</v>
      </c>
    </row>
    <row r="190" spans="1:11" ht="18.75" customHeight="1">
      <c r="A190" s="16" t="s">
        <v>892</v>
      </c>
      <c r="B190" s="16" t="s">
        <v>891</v>
      </c>
      <c r="C190" s="16" t="s">
        <v>1174</v>
      </c>
      <c r="E190" s="16" t="s">
        <v>1174</v>
      </c>
      <c r="H190" s="16" t="s">
        <v>1151</v>
      </c>
      <c r="I190" s="44"/>
      <c r="J190" s="44"/>
      <c r="K190" s="2" t="s">
        <v>1326</v>
      </c>
    </row>
    <row r="191" spans="1:11" ht="18.75" customHeight="1">
      <c r="A191" s="16" t="s">
        <v>894</v>
      </c>
      <c r="B191" s="16" t="s">
        <v>893</v>
      </c>
      <c r="C191" s="16" t="s">
        <v>1174</v>
      </c>
      <c r="E191" s="16" t="s">
        <v>1174</v>
      </c>
      <c r="H191" s="16" t="s">
        <v>1151</v>
      </c>
      <c r="I191" s="44"/>
      <c r="J191" s="44"/>
      <c r="K191" s="2" t="s">
        <v>1326</v>
      </c>
    </row>
    <row r="192" spans="1:11" ht="18.75" customHeight="1">
      <c r="A192" s="16" t="s">
        <v>896</v>
      </c>
      <c r="B192" s="16" t="s">
        <v>895</v>
      </c>
      <c r="C192" s="16" t="s">
        <v>1174</v>
      </c>
      <c r="E192" s="16" t="s">
        <v>1174</v>
      </c>
      <c r="H192" s="16" t="s">
        <v>1151</v>
      </c>
      <c r="I192" s="44"/>
      <c r="J192" s="44"/>
      <c r="K192" s="2" t="s">
        <v>1326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1151</v>
      </c>
      <c r="I193" s="44"/>
      <c r="J193" s="44"/>
      <c r="K193" s="2" t="s">
        <v>1326</v>
      </c>
    </row>
    <row r="194" spans="1:11" ht="18.75" customHeight="1">
      <c r="A194" s="16" t="s">
        <v>900</v>
      </c>
      <c r="B194" s="16" t="s">
        <v>1847</v>
      </c>
      <c r="C194" s="16" t="s">
        <v>1175</v>
      </c>
      <c r="E194" s="16" t="s">
        <v>1175</v>
      </c>
      <c r="H194" s="16" t="s">
        <v>1151</v>
      </c>
      <c r="I194" s="44"/>
      <c r="J194" s="44"/>
      <c r="K194" s="2" t="s">
        <v>1326</v>
      </c>
    </row>
    <row r="195" spans="1:11" ht="18.75" customHeight="1">
      <c r="A195" s="16" t="s">
        <v>317</v>
      </c>
      <c r="B195" s="16" t="s">
        <v>828</v>
      </c>
      <c r="C195" s="16" t="s">
        <v>1176</v>
      </c>
      <c r="E195" s="16" t="s">
        <v>1176</v>
      </c>
      <c r="H195" s="16" t="s">
        <v>1151</v>
      </c>
      <c r="I195" s="44"/>
      <c r="J195" s="44"/>
      <c r="K195" s="2" t="s">
        <v>1326</v>
      </c>
    </row>
    <row r="196" spans="1:11" ht="18.75" customHeight="1">
      <c r="A196" s="16" t="s">
        <v>903</v>
      </c>
      <c r="B196" s="16" t="s">
        <v>902</v>
      </c>
      <c r="C196" s="16" t="s">
        <v>1177</v>
      </c>
      <c r="E196" s="16" t="s">
        <v>1177</v>
      </c>
      <c r="H196" s="16" t="s">
        <v>1151</v>
      </c>
      <c r="I196" s="44"/>
      <c r="J196" s="44"/>
      <c r="K196" s="2" t="s">
        <v>1326</v>
      </c>
    </row>
    <row r="197" spans="1:11" ht="18.75" customHeight="1">
      <c r="A197" s="16" t="s">
        <v>905</v>
      </c>
      <c r="B197" s="16" t="s">
        <v>904</v>
      </c>
      <c r="C197" s="16" t="s">
        <v>1177</v>
      </c>
      <c r="E197" s="16" t="s">
        <v>1177</v>
      </c>
      <c r="H197" s="16" t="s">
        <v>1151</v>
      </c>
      <c r="I197" s="44"/>
      <c r="J197" s="44"/>
      <c r="K197" s="2" t="s">
        <v>1326</v>
      </c>
    </row>
    <row r="198" spans="1:11" ht="18.75" customHeight="1">
      <c r="A198" s="16" t="s">
        <v>907</v>
      </c>
      <c r="B198" s="16" t="s">
        <v>906</v>
      </c>
      <c r="C198" s="16" t="s">
        <v>1177</v>
      </c>
      <c r="E198" s="16" t="s">
        <v>1177</v>
      </c>
      <c r="H198" s="16" t="s">
        <v>1151</v>
      </c>
      <c r="I198" s="44"/>
      <c r="J198" s="44"/>
      <c r="K198" s="2" t="s">
        <v>1326</v>
      </c>
    </row>
    <row r="199" spans="1:11" ht="18.75" customHeight="1">
      <c r="A199" s="16" t="s">
        <v>909</v>
      </c>
      <c r="B199" s="16" t="s">
        <v>908</v>
      </c>
      <c r="C199" s="16" t="s">
        <v>1177</v>
      </c>
      <c r="E199" s="16" t="s">
        <v>1177</v>
      </c>
      <c r="H199" s="16" t="s">
        <v>1151</v>
      </c>
      <c r="I199" s="44"/>
      <c r="J199" s="44"/>
      <c r="K199" s="2" t="s">
        <v>1326</v>
      </c>
    </row>
    <row r="200" spans="1:11" ht="18.75" customHeight="1">
      <c r="A200" s="16" t="s">
        <v>319</v>
      </c>
      <c r="B200" s="16" t="s">
        <v>318</v>
      </c>
      <c r="C200" s="16" t="s">
        <v>1178</v>
      </c>
      <c r="E200" s="16" t="s">
        <v>1178</v>
      </c>
      <c r="H200" s="16" t="s">
        <v>1151</v>
      </c>
      <c r="I200" s="44"/>
      <c r="J200" s="44"/>
      <c r="K200" s="2" t="s">
        <v>1326</v>
      </c>
    </row>
    <row r="201" spans="1:11" ht="18.75" customHeight="1">
      <c r="A201" s="16" t="s">
        <v>502</v>
      </c>
      <c r="B201" s="16" t="s">
        <v>843</v>
      </c>
      <c r="C201" s="16" t="s">
        <v>1179</v>
      </c>
      <c r="E201" s="16" t="s">
        <v>1179</v>
      </c>
      <c r="H201" s="16" t="s">
        <v>1151</v>
      </c>
      <c r="I201" s="44"/>
      <c r="J201" s="44"/>
      <c r="K201" s="2" t="s">
        <v>1326</v>
      </c>
    </row>
    <row r="202" spans="1:11" ht="18.75" customHeight="1">
      <c r="A202" s="16" t="s">
        <v>832</v>
      </c>
      <c r="B202" s="16" t="s">
        <v>831</v>
      </c>
      <c r="C202" s="16" t="s">
        <v>1180</v>
      </c>
      <c r="E202" s="16" t="s">
        <v>1180</v>
      </c>
      <c r="H202" s="16" t="s">
        <v>1151</v>
      </c>
      <c r="I202" s="44"/>
      <c r="J202" s="44"/>
      <c r="K202" s="2" t="s">
        <v>1326</v>
      </c>
    </row>
    <row r="203" spans="1:11" ht="18.75" customHeight="1">
      <c r="A203" s="16" t="s">
        <v>321</v>
      </c>
      <c r="B203" s="16" t="s">
        <v>830</v>
      </c>
      <c r="C203" s="16" t="s">
        <v>1181</v>
      </c>
      <c r="E203" s="16" t="s">
        <v>1181</v>
      </c>
      <c r="H203" s="16" t="s">
        <v>1151</v>
      </c>
      <c r="I203" s="44"/>
      <c r="J203" s="44"/>
      <c r="K203" s="2" t="s">
        <v>1326</v>
      </c>
    </row>
    <row r="204" spans="1:11" ht="18.75" customHeight="1">
      <c r="A204" s="16" t="s">
        <v>827</v>
      </c>
      <c r="B204" s="16" t="s">
        <v>826</v>
      </c>
      <c r="C204" s="16" t="s">
        <v>1177</v>
      </c>
      <c r="D204" s="16" t="s">
        <v>1848</v>
      </c>
      <c r="E204" s="16" t="s">
        <v>1177</v>
      </c>
      <c r="H204" s="16" t="s">
        <v>1151</v>
      </c>
      <c r="I204" s="44"/>
      <c r="J204" s="44"/>
      <c r="K204" s="2" t="s">
        <v>1326</v>
      </c>
    </row>
    <row r="205" spans="1:11" ht="18.75" customHeight="1">
      <c r="A205" s="16" t="s">
        <v>821</v>
      </c>
      <c r="B205" s="16" t="s">
        <v>1849</v>
      </c>
      <c r="C205" s="16" t="s">
        <v>1177</v>
      </c>
      <c r="E205" s="16" t="s">
        <v>1177</v>
      </c>
      <c r="H205" s="16" t="s">
        <v>1151</v>
      </c>
      <c r="I205" s="44"/>
      <c r="J205" s="44"/>
      <c r="K205" s="2" t="s">
        <v>1326</v>
      </c>
    </row>
    <row r="206" spans="1:11" ht="18.75" customHeight="1">
      <c r="A206" s="16" t="s">
        <v>913</v>
      </c>
      <c r="B206" s="16" t="s">
        <v>912</v>
      </c>
      <c r="C206" s="16" t="s">
        <v>1177</v>
      </c>
      <c r="E206" s="16" t="s">
        <v>1177</v>
      </c>
      <c r="H206" s="16" t="s">
        <v>1151</v>
      </c>
      <c r="I206" s="44"/>
      <c r="J206" s="44"/>
      <c r="K206" s="2" t="s">
        <v>1326</v>
      </c>
    </row>
    <row r="207" spans="1:11" ht="18.75" customHeight="1">
      <c r="A207" s="16" t="s">
        <v>915</v>
      </c>
      <c r="B207" s="16" t="s">
        <v>914</v>
      </c>
      <c r="C207" s="16" t="s">
        <v>1177</v>
      </c>
      <c r="E207" s="16" t="s">
        <v>1177</v>
      </c>
      <c r="H207" s="16" t="s">
        <v>1151</v>
      </c>
      <c r="I207" s="44"/>
      <c r="J207" s="44"/>
      <c r="K207" s="2" t="s">
        <v>1326</v>
      </c>
    </row>
    <row r="208" spans="1:11" ht="18.75" customHeight="1">
      <c r="A208" s="16" t="s">
        <v>823</v>
      </c>
      <c r="B208" s="16" t="s">
        <v>1850</v>
      </c>
      <c r="C208" s="16" t="s">
        <v>1177</v>
      </c>
      <c r="E208" s="16" t="s">
        <v>1177</v>
      </c>
      <c r="H208" s="16" t="s">
        <v>1151</v>
      </c>
      <c r="I208" s="44"/>
      <c r="J208" s="44"/>
      <c r="K208" s="2" t="s">
        <v>1326</v>
      </c>
    </row>
    <row r="209" spans="1:11" ht="18.75" customHeight="1">
      <c r="A209" s="16" t="s">
        <v>917</v>
      </c>
      <c r="B209" s="16" t="s">
        <v>916</v>
      </c>
      <c r="C209" s="16" t="s">
        <v>1177</v>
      </c>
      <c r="E209" s="16" t="s">
        <v>1177</v>
      </c>
      <c r="H209" s="16" t="s">
        <v>1151</v>
      </c>
      <c r="I209" s="44"/>
      <c r="J209" s="44"/>
      <c r="K209" s="2" t="s">
        <v>1326</v>
      </c>
    </row>
    <row r="210" spans="1:11" ht="18.75" customHeight="1">
      <c r="A210" s="2" t="s">
        <v>658</v>
      </c>
      <c r="B210" s="2" t="s">
        <v>1851</v>
      </c>
      <c r="C210" s="2" t="s">
        <v>1183</v>
      </c>
      <c r="D210" s="2" t="s">
        <v>1852</v>
      </c>
      <c r="E210" s="2" t="s">
        <v>1183</v>
      </c>
      <c r="F210" s="2" t="s">
        <v>1182</v>
      </c>
      <c r="G210" s="2"/>
      <c r="H210" s="2" t="s">
        <v>1853</v>
      </c>
      <c r="I210" s="39" t="s">
        <v>1183</v>
      </c>
      <c r="K210" s="2" t="s">
        <v>697</v>
      </c>
    </row>
    <row r="211" spans="1:11" ht="18.75" customHeight="1">
      <c r="A211" s="2" t="s">
        <v>523</v>
      </c>
      <c r="B211" s="2" t="s">
        <v>1854</v>
      </c>
      <c r="C211" s="45" t="s">
        <v>1175</v>
      </c>
      <c r="E211" s="45" t="s">
        <v>1175</v>
      </c>
      <c r="F211" s="2" t="s">
        <v>1184</v>
      </c>
      <c r="G211" s="2" t="s">
        <v>1855</v>
      </c>
      <c r="H211" s="2" t="s">
        <v>1856</v>
      </c>
      <c r="I211" s="39" t="s">
        <v>1175</v>
      </c>
      <c r="K211" s="2" t="s">
        <v>1326</v>
      </c>
    </row>
    <row r="212" spans="1:11" ht="18.75" customHeight="1">
      <c r="A212" s="2" t="s">
        <v>690</v>
      </c>
      <c r="B212" s="2" t="s">
        <v>1857</v>
      </c>
      <c r="C212" s="2" t="s">
        <v>1155</v>
      </c>
      <c r="E212" s="2" t="s">
        <v>1155</v>
      </c>
      <c r="F212" s="2" t="s">
        <v>1185</v>
      </c>
      <c r="H212" s="2" t="s">
        <v>1151</v>
      </c>
      <c r="K212" s="2" t="s">
        <v>1318</v>
      </c>
    </row>
    <row r="213" spans="1:11" ht="18.75" customHeight="1">
      <c r="A213" s="2" t="s">
        <v>553</v>
      </c>
      <c r="B213" s="2" t="s">
        <v>1186</v>
      </c>
      <c r="C213" s="2" t="s">
        <v>1187</v>
      </c>
      <c r="F213" s="2" t="s">
        <v>1858</v>
      </c>
      <c r="H213" s="2" t="s">
        <v>1151</v>
      </c>
      <c r="K213" s="2" t="s">
        <v>1441</v>
      </c>
    </row>
    <row r="214" spans="1:11" ht="18.75" customHeight="1">
      <c r="A214" s="2" t="s">
        <v>556</v>
      </c>
      <c r="B214" s="2" t="s">
        <v>1188</v>
      </c>
      <c r="C214" s="2" t="s">
        <v>1187</v>
      </c>
      <c r="F214" s="2" t="s">
        <v>1859</v>
      </c>
      <c r="H214" s="2" t="s">
        <v>1151</v>
      </c>
      <c r="K214" s="2" t="s">
        <v>1441</v>
      </c>
    </row>
    <row r="215" spans="1:11" ht="18.75" customHeight="1">
      <c r="A215" s="2" t="s">
        <v>559</v>
      </c>
      <c r="B215" s="2" t="s">
        <v>1189</v>
      </c>
      <c r="C215" s="2" t="s">
        <v>1187</v>
      </c>
      <c r="F215" s="2" t="s">
        <v>1860</v>
      </c>
      <c r="H215" s="2" t="s">
        <v>1151</v>
      </c>
      <c r="K215" s="2" t="s">
        <v>1441</v>
      </c>
    </row>
    <row r="216" spans="1:11" ht="18.75" customHeight="1">
      <c r="A216" s="2" t="s">
        <v>562</v>
      </c>
      <c r="B216" s="2" t="s">
        <v>1190</v>
      </c>
      <c r="C216" s="2" t="s">
        <v>1861</v>
      </c>
      <c r="F216" s="2" t="s">
        <v>1190</v>
      </c>
      <c r="H216" s="2" t="s">
        <v>1151</v>
      </c>
      <c r="K216" s="17" t="s">
        <v>1441</v>
      </c>
    </row>
    <row r="217" spans="1:11" ht="18.75" customHeight="1">
      <c r="A217" s="2" t="s">
        <v>564</v>
      </c>
      <c r="B217" s="2" t="s">
        <v>1192</v>
      </c>
      <c r="C217" s="2" t="s">
        <v>1861</v>
      </c>
      <c r="F217" s="2" t="s">
        <v>1192</v>
      </c>
      <c r="H217" s="2" t="s">
        <v>1151</v>
      </c>
      <c r="K217" s="17" t="s">
        <v>1441</v>
      </c>
    </row>
    <row r="218" spans="1:11" ht="18.75" customHeight="1">
      <c r="A218" s="2" t="s">
        <v>566</v>
      </c>
      <c r="B218" s="2" t="s">
        <v>1193</v>
      </c>
      <c r="C218" s="2" t="s">
        <v>1861</v>
      </c>
      <c r="F218" s="2" t="s">
        <v>1193</v>
      </c>
      <c r="H218" s="2" t="s">
        <v>1151</v>
      </c>
      <c r="K218" s="17" t="s">
        <v>1441</v>
      </c>
    </row>
    <row r="219" spans="1:11" ht="18.75" customHeight="1">
      <c r="A219" s="2" t="s">
        <v>568</v>
      </c>
      <c r="B219" s="2" t="s">
        <v>1194</v>
      </c>
      <c r="C219" s="2" t="s">
        <v>1861</v>
      </c>
      <c r="F219" s="2" t="s">
        <v>1194</v>
      </c>
      <c r="H219" s="2" t="s">
        <v>1151</v>
      </c>
      <c r="K219" s="17" t="s">
        <v>1441</v>
      </c>
    </row>
    <row r="220" spans="1:11" ht="18.75" customHeight="1">
      <c r="A220" s="2" t="s">
        <v>570</v>
      </c>
      <c r="B220" s="2" t="s">
        <v>1195</v>
      </c>
      <c r="C220" s="2" t="s">
        <v>1861</v>
      </c>
      <c r="F220" s="2" t="s">
        <v>1195</v>
      </c>
      <c r="H220" s="2" t="s">
        <v>1151</v>
      </c>
      <c r="K220" s="17" t="s">
        <v>1441</v>
      </c>
    </row>
    <row r="221" spans="1:11" ht="18.75" customHeight="1">
      <c r="A221" s="2" t="s">
        <v>572</v>
      </c>
      <c r="B221" s="2" t="s">
        <v>1196</v>
      </c>
      <c r="C221" s="2" t="s">
        <v>1861</v>
      </c>
      <c r="F221" s="2" t="s">
        <v>1196</v>
      </c>
      <c r="H221" s="2" t="s">
        <v>1151</v>
      </c>
      <c r="K221" s="17" t="s">
        <v>1441</v>
      </c>
    </row>
    <row r="222" spans="1:11" ht="18.75" customHeight="1">
      <c r="A222" s="2" t="s">
        <v>574</v>
      </c>
      <c r="B222" s="2" t="s">
        <v>1197</v>
      </c>
      <c r="C222" s="2" t="s">
        <v>1861</v>
      </c>
      <c r="F222" s="2" t="s">
        <v>1197</v>
      </c>
      <c r="H222" s="2" t="s">
        <v>1151</v>
      </c>
      <c r="K222" s="17" t="s">
        <v>1441</v>
      </c>
    </row>
    <row r="223" spans="1:11" ht="18.75" customHeight="1">
      <c r="A223" s="2" t="s">
        <v>576</v>
      </c>
      <c r="B223" s="2" t="s">
        <v>1198</v>
      </c>
      <c r="C223" s="2" t="s">
        <v>1861</v>
      </c>
      <c r="F223" s="2" t="s">
        <v>1198</v>
      </c>
      <c r="H223" s="2" t="s">
        <v>1151</v>
      </c>
      <c r="K223" s="17" t="s">
        <v>1441</v>
      </c>
    </row>
    <row r="224" spans="1:11" ht="18.75" customHeight="1">
      <c r="A224" s="2" t="s">
        <v>578</v>
      </c>
      <c r="B224" s="2" t="s">
        <v>1199</v>
      </c>
      <c r="C224" s="2" t="s">
        <v>1861</v>
      </c>
      <c r="F224" s="2" t="s">
        <v>1199</v>
      </c>
      <c r="H224" s="2" t="s">
        <v>1151</v>
      </c>
      <c r="K224" s="17" t="s">
        <v>1441</v>
      </c>
    </row>
    <row r="225" spans="1:11" ht="18.75" customHeight="1">
      <c r="A225" s="2" t="s">
        <v>580</v>
      </c>
      <c r="B225" s="2" t="s">
        <v>1200</v>
      </c>
      <c r="C225" s="2" t="s">
        <v>1861</v>
      </c>
      <c r="F225" s="2" t="s">
        <v>1200</v>
      </c>
      <c r="H225" s="2" t="s">
        <v>1151</v>
      </c>
      <c r="K225" s="17" t="s">
        <v>1441</v>
      </c>
    </row>
    <row r="226" spans="1:11" ht="18.75" customHeight="1">
      <c r="A226" s="2" t="s">
        <v>582</v>
      </c>
      <c r="B226" s="2" t="s">
        <v>1201</v>
      </c>
      <c r="C226" s="2" t="s">
        <v>1861</v>
      </c>
      <c r="F226" s="2" t="s">
        <v>1201</v>
      </c>
      <c r="H226" s="2" t="s">
        <v>1151</v>
      </c>
      <c r="K226" s="17" t="s">
        <v>1441</v>
      </c>
    </row>
    <row r="227" spans="1:11" ht="18.75" customHeight="1">
      <c r="A227" s="2" t="s">
        <v>584</v>
      </c>
      <c r="B227" s="2" t="s">
        <v>1202</v>
      </c>
      <c r="C227" s="2" t="s">
        <v>1861</v>
      </c>
      <c r="F227" s="2" t="s">
        <v>1202</v>
      </c>
      <c r="H227" s="2" t="s">
        <v>1151</v>
      </c>
      <c r="K227" s="17" t="s">
        <v>1441</v>
      </c>
    </row>
    <row r="228" spans="1:11" ht="18.75" customHeight="1">
      <c r="A228" s="2" t="s">
        <v>586</v>
      </c>
      <c r="B228" s="2" t="s">
        <v>1203</v>
      </c>
      <c r="C228" s="2" t="s">
        <v>1861</v>
      </c>
      <c r="F228" s="2" t="s">
        <v>1203</v>
      </c>
      <c r="H228" s="2" t="s">
        <v>1151</v>
      </c>
      <c r="K228" s="17" t="s">
        <v>1441</v>
      </c>
    </row>
    <row r="229" spans="1:11" ht="18.75" customHeight="1">
      <c r="A229" s="2" t="s">
        <v>588</v>
      </c>
      <c r="B229" s="2" t="s">
        <v>1204</v>
      </c>
      <c r="C229" s="2" t="s">
        <v>1861</v>
      </c>
      <c r="F229" s="2" t="s">
        <v>1204</v>
      </c>
      <c r="H229" s="2" t="s">
        <v>1151</v>
      </c>
      <c r="K229" s="17" t="s">
        <v>1441</v>
      </c>
    </row>
    <row r="230" spans="1:11" ht="18.75" customHeight="1">
      <c r="A230" s="2" t="s">
        <v>590</v>
      </c>
      <c r="B230" s="2" t="s">
        <v>1205</v>
      </c>
      <c r="C230" s="2" t="s">
        <v>1861</v>
      </c>
      <c r="F230" s="2" t="s">
        <v>1205</v>
      </c>
      <c r="H230" s="2" t="s">
        <v>1151</v>
      </c>
      <c r="K230" s="17" t="s">
        <v>1441</v>
      </c>
    </row>
    <row r="231" spans="1:11" ht="18.75" customHeight="1">
      <c r="A231" s="2" t="s">
        <v>592</v>
      </c>
      <c r="B231" s="2" t="s">
        <v>1206</v>
      </c>
      <c r="C231" s="2" t="s">
        <v>1861</v>
      </c>
      <c r="F231" s="2" t="s">
        <v>1206</v>
      </c>
      <c r="H231" s="2" t="s">
        <v>1151</v>
      </c>
      <c r="K231" s="17" t="s">
        <v>1441</v>
      </c>
    </row>
    <row r="232" spans="1:11" ht="18.75" customHeight="1">
      <c r="A232" s="2" t="s">
        <v>594</v>
      </c>
      <c r="B232" s="2" t="s">
        <v>1207</v>
      </c>
      <c r="C232" s="2" t="s">
        <v>1861</v>
      </c>
      <c r="F232" s="2" t="s">
        <v>1207</v>
      </c>
      <c r="H232" s="2" t="s">
        <v>1151</v>
      </c>
      <c r="K232" s="17" t="s">
        <v>1441</v>
      </c>
    </row>
    <row r="233" spans="1:11" ht="18.75" customHeight="1">
      <c r="A233" s="2" t="s">
        <v>596</v>
      </c>
      <c r="B233" s="2" t="s">
        <v>1208</v>
      </c>
      <c r="C233" s="2" t="s">
        <v>1861</v>
      </c>
      <c r="F233" s="2" t="s">
        <v>1208</v>
      </c>
      <c r="H233" s="2" t="s">
        <v>1151</v>
      </c>
      <c r="K233" s="17" t="s">
        <v>1441</v>
      </c>
    </row>
    <row r="234" spans="1:11" ht="18.75" customHeight="1">
      <c r="A234" s="2" t="s">
        <v>598</v>
      </c>
      <c r="B234" s="2" t="s">
        <v>1209</v>
      </c>
      <c r="C234" s="2" t="s">
        <v>1861</v>
      </c>
      <c r="F234" s="2" t="s">
        <v>1209</v>
      </c>
      <c r="H234" s="2" t="s">
        <v>1151</v>
      </c>
      <c r="K234" s="17" t="s">
        <v>1441</v>
      </c>
    </row>
    <row r="235" spans="1:11" ht="18.75" customHeight="1">
      <c r="A235" s="2" t="s">
        <v>600</v>
      </c>
      <c r="B235" s="2" t="s">
        <v>1862</v>
      </c>
      <c r="C235" s="2" t="s">
        <v>1861</v>
      </c>
      <c r="F235" s="2" t="s">
        <v>1210</v>
      </c>
      <c r="H235" s="2" t="s">
        <v>1151</v>
      </c>
      <c r="K235" s="17" t="s">
        <v>1441</v>
      </c>
    </row>
    <row r="236" spans="1:11" ht="18.75" customHeight="1">
      <c r="A236" s="2" t="s">
        <v>602</v>
      </c>
      <c r="B236" s="2" t="s">
        <v>1211</v>
      </c>
      <c r="C236" s="2" t="s">
        <v>1861</v>
      </c>
      <c r="F236" s="2" t="s">
        <v>1211</v>
      </c>
      <c r="H236" s="2" t="s">
        <v>1151</v>
      </c>
      <c r="K236" s="17" t="s">
        <v>1441</v>
      </c>
    </row>
    <row r="237" spans="1:11" ht="18.75" customHeight="1">
      <c r="A237" s="2" t="s">
        <v>604</v>
      </c>
      <c r="B237" s="2" t="s">
        <v>1863</v>
      </c>
      <c r="C237" s="2" t="s">
        <v>1861</v>
      </c>
      <c r="F237" s="2" t="s">
        <v>1212</v>
      </c>
      <c r="H237" s="2" t="s">
        <v>1151</v>
      </c>
      <c r="K237" s="17" t="s">
        <v>1441</v>
      </c>
    </row>
    <row r="238" spans="1:11" ht="18.75" customHeight="1">
      <c r="A238" s="2" t="s">
        <v>606</v>
      </c>
      <c r="B238" s="2" t="s">
        <v>1213</v>
      </c>
      <c r="C238" s="2" t="s">
        <v>1861</v>
      </c>
      <c r="F238" s="2" t="s">
        <v>1213</v>
      </c>
      <c r="H238" s="2" t="s">
        <v>1151</v>
      </c>
      <c r="K238" s="17" t="s">
        <v>1441</v>
      </c>
    </row>
    <row r="239" spans="1:11" ht="18.75" customHeight="1">
      <c r="A239" s="2" t="s">
        <v>608</v>
      </c>
      <c r="B239" s="2" t="s">
        <v>1214</v>
      </c>
      <c r="C239" s="2" t="s">
        <v>1861</v>
      </c>
      <c r="F239" s="2" t="s">
        <v>1214</v>
      </c>
      <c r="H239" s="2" t="s">
        <v>1151</v>
      </c>
      <c r="K239" s="17" t="s">
        <v>1441</v>
      </c>
    </row>
    <row r="240" spans="1:11" ht="18.75" customHeight="1">
      <c r="A240" s="2" t="s">
        <v>610</v>
      </c>
      <c r="B240" s="2" t="s">
        <v>1215</v>
      </c>
      <c r="C240" s="2" t="s">
        <v>1861</v>
      </c>
      <c r="F240" s="2" t="s">
        <v>1215</v>
      </c>
      <c r="H240" s="2" t="s">
        <v>1151</v>
      </c>
      <c r="K240" s="17" t="s">
        <v>1441</v>
      </c>
    </row>
    <row r="241" spans="1:11" ht="18.75" customHeight="1">
      <c r="A241" s="2" t="s">
        <v>612</v>
      </c>
      <c r="B241" s="2" t="s">
        <v>1216</v>
      </c>
      <c r="C241" s="2" t="s">
        <v>1861</v>
      </c>
      <c r="F241" s="2" t="s">
        <v>1216</v>
      </c>
      <c r="H241" s="2" t="s">
        <v>1151</v>
      </c>
      <c r="K241" s="17" t="s">
        <v>1441</v>
      </c>
    </row>
    <row r="242" spans="1:11" ht="18.75" customHeight="1">
      <c r="A242" s="2" t="s">
        <v>614</v>
      </c>
      <c r="B242" s="2" t="s">
        <v>1217</v>
      </c>
      <c r="C242" s="2" t="s">
        <v>1861</v>
      </c>
      <c r="F242" s="2" t="s">
        <v>1217</v>
      </c>
      <c r="H242" s="2" t="s">
        <v>1151</v>
      </c>
      <c r="K242" s="17" t="s">
        <v>1441</v>
      </c>
    </row>
    <row r="243" spans="1:11" ht="18.75" customHeight="1">
      <c r="A243" s="2" t="s">
        <v>616</v>
      </c>
      <c r="B243" s="2" t="s">
        <v>1218</v>
      </c>
      <c r="C243" s="2" t="s">
        <v>1861</v>
      </c>
      <c r="F243" s="2" t="s">
        <v>1218</v>
      </c>
      <c r="H243" s="2" t="s">
        <v>1151</v>
      </c>
      <c r="K243" s="17" t="s">
        <v>1441</v>
      </c>
    </row>
    <row r="244" spans="1:11" ht="18.75" customHeight="1">
      <c r="A244" s="2" t="s">
        <v>618</v>
      </c>
      <c r="B244" s="2" t="s">
        <v>1219</v>
      </c>
      <c r="C244" s="2" t="s">
        <v>1861</v>
      </c>
      <c r="F244" s="2" t="s">
        <v>1219</v>
      </c>
      <c r="H244" s="2" t="s">
        <v>1151</v>
      </c>
      <c r="K244" s="17" t="s">
        <v>1441</v>
      </c>
    </row>
    <row r="245" spans="1:11" ht="18.75" customHeight="1">
      <c r="A245" s="2" t="s">
        <v>620</v>
      </c>
      <c r="B245" s="2" t="s">
        <v>1220</v>
      </c>
      <c r="C245" s="2" t="s">
        <v>1861</v>
      </c>
      <c r="F245" s="2" t="s">
        <v>1220</v>
      </c>
      <c r="H245" s="2" t="s">
        <v>1151</v>
      </c>
      <c r="K245" s="17" t="s">
        <v>1441</v>
      </c>
    </row>
    <row r="246" spans="1:11" ht="18.75" customHeight="1">
      <c r="A246" s="2" t="s">
        <v>622</v>
      </c>
      <c r="B246" s="2" t="s">
        <v>1221</v>
      </c>
      <c r="C246" s="2" t="s">
        <v>1861</v>
      </c>
      <c r="F246" s="2" t="s">
        <v>1221</v>
      </c>
      <c r="H246" s="2" t="s">
        <v>1151</v>
      </c>
      <c r="K246" s="17" t="s">
        <v>1441</v>
      </c>
    </row>
    <row r="247" spans="1:11" ht="18.75" customHeight="1">
      <c r="A247" s="2" t="s">
        <v>624</v>
      </c>
      <c r="B247" s="2" t="s">
        <v>1222</v>
      </c>
      <c r="C247" s="2" t="s">
        <v>1861</v>
      </c>
      <c r="F247" s="2" t="s">
        <v>1222</v>
      </c>
      <c r="H247" s="2" t="s">
        <v>1151</v>
      </c>
      <c r="K247" s="17" t="s">
        <v>1441</v>
      </c>
    </row>
    <row r="248" spans="1:11" ht="18.75" customHeight="1">
      <c r="A248" s="2" t="s">
        <v>626</v>
      </c>
      <c r="B248" s="2" t="s">
        <v>1223</v>
      </c>
      <c r="C248" s="2" t="s">
        <v>1861</v>
      </c>
      <c r="F248" s="2" t="s">
        <v>1223</v>
      </c>
      <c r="H248" s="2" t="s">
        <v>1151</v>
      </c>
      <c r="K248" s="17" t="s">
        <v>1441</v>
      </c>
    </row>
    <row r="249" spans="1:11" ht="18.75" customHeight="1">
      <c r="A249" s="2" t="s">
        <v>628</v>
      </c>
      <c r="B249" s="2" t="s">
        <v>1224</v>
      </c>
      <c r="C249" s="2" t="s">
        <v>1861</v>
      </c>
      <c r="F249" s="2" t="s">
        <v>1224</v>
      </c>
      <c r="H249" s="2" t="s">
        <v>1151</v>
      </c>
      <c r="K249" s="17" t="s">
        <v>1441</v>
      </c>
    </row>
    <row r="250" spans="1:11" ht="18.75" customHeight="1">
      <c r="A250" s="2" t="s">
        <v>630</v>
      </c>
      <c r="B250" s="2" t="s">
        <v>1225</v>
      </c>
      <c r="C250" s="2" t="s">
        <v>1861</v>
      </c>
      <c r="F250" s="2" t="s">
        <v>1225</v>
      </c>
      <c r="H250" s="2" t="s">
        <v>1151</v>
      </c>
      <c r="K250" s="17" t="s">
        <v>1441</v>
      </c>
    </row>
    <row r="251" spans="1:11" ht="18.75" customHeight="1">
      <c r="A251" s="2" t="s">
        <v>632</v>
      </c>
      <c r="B251" s="2" t="s">
        <v>1226</v>
      </c>
      <c r="C251" s="2" t="s">
        <v>1861</v>
      </c>
      <c r="F251" s="2" t="s">
        <v>1226</v>
      </c>
      <c r="H251" s="2" t="s">
        <v>1151</v>
      </c>
      <c r="K251" s="17" t="s">
        <v>1441</v>
      </c>
    </row>
    <row r="252" spans="1:11" ht="18.75" customHeight="1">
      <c r="A252" s="2" t="s">
        <v>634</v>
      </c>
      <c r="B252" s="2" t="s">
        <v>1227</v>
      </c>
      <c r="C252" s="2" t="s">
        <v>1861</v>
      </c>
      <c r="F252" s="2" t="s">
        <v>1227</v>
      </c>
      <c r="H252" s="2" t="s">
        <v>1151</v>
      </c>
      <c r="K252" s="17" t="s">
        <v>1441</v>
      </c>
    </row>
    <row r="253" spans="1:11" ht="18.75" customHeight="1">
      <c r="A253" s="2" t="s">
        <v>636</v>
      </c>
      <c r="B253" s="2" t="s">
        <v>1228</v>
      </c>
      <c r="C253" s="2" t="s">
        <v>1861</v>
      </c>
      <c r="F253" s="2" t="s">
        <v>1228</v>
      </c>
      <c r="H253" s="2" t="s">
        <v>1151</v>
      </c>
      <c r="K253" s="17" t="s">
        <v>1441</v>
      </c>
    </row>
    <row r="254" spans="1:11" ht="18.75" customHeight="1">
      <c r="A254" s="2" t="s">
        <v>638</v>
      </c>
      <c r="B254" s="2" t="s">
        <v>1229</v>
      </c>
      <c r="C254" s="2" t="s">
        <v>1861</v>
      </c>
      <c r="F254" s="2" t="s">
        <v>1229</v>
      </c>
      <c r="H254" s="2" t="s">
        <v>1151</v>
      </c>
      <c r="K254" s="17" t="s">
        <v>1441</v>
      </c>
    </row>
    <row r="255" spans="1:11" ht="18.75" customHeight="1">
      <c r="A255" s="2" t="s">
        <v>640</v>
      </c>
      <c r="B255" s="2" t="s">
        <v>1230</v>
      </c>
      <c r="C255" s="2" t="s">
        <v>1861</v>
      </c>
      <c r="F255" s="2" t="s">
        <v>1230</v>
      </c>
      <c r="H255" s="2" t="s">
        <v>1151</v>
      </c>
      <c r="K255" s="17" t="s">
        <v>1441</v>
      </c>
    </row>
    <row r="256" spans="1:11" ht="18.75" customHeight="1">
      <c r="A256" s="2" t="s">
        <v>642</v>
      </c>
      <c r="B256" s="2" t="s">
        <v>1231</v>
      </c>
      <c r="C256" s="2" t="s">
        <v>1861</v>
      </c>
      <c r="F256" s="2" t="s">
        <v>1231</v>
      </c>
      <c r="H256" s="2" t="s">
        <v>1151</v>
      </c>
      <c r="K256" s="17" t="s">
        <v>1441</v>
      </c>
    </row>
    <row r="257" spans="1:11" ht="18.75" customHeight="1">
      <c r="A257" s="2" t="s">
        <v>540</v>
      </c>
      <c r="B257" s="2" t="s">
        <v>1232</v>
      </c>
      <c r="C257" s="2" t="s">
        <v>921</v>
      </c>
      <c r="F257" s="2" t="s">
        <v>1232</v>
      </c>
      <c r="H257" s="2" t="s">
        <v>1151</v>
      </c>
      <c r="K257" s="2" t="s">
        <v>1308</v>
      </c>
    </row>
    <row r="258" spans="1:11" ht="18.75" customHeight="1">
      <c r="A258" s="2" t="s">
        <v>547</v>
      </c>
      <c r="B258" s="2" t="s">
        <v>1233</v>
      </c>
      <c r="C258" s="2" t="s">
        <v>921</v>
      </c>
      <c r="F258" s="2" t="s">
        <v>1233</v>
      </c>
      <c r="H258" s="2" t="s">
        <v>1151</v>
      </c>
      <c r="K258" s="2" t="s">
        <v>1308</v>
      </c>
    </row>
    <row r="259" spans="1:11" ht="18.75" customHeight="1">
      <c r="A259" s="2" t="s">
        <v>549</v>
      </c>
      <c r="B259" s="2" t="s">
        <v>1234</v>
      </c>
      <c r="C259" s="2" t="s">
        <v>921</v>
      </c>
      <c r="F259" s="2" t="s">
        <v>1234</v>
      </c>
      <c r="H259" s="2" t="s">
        <v>1151</v>
      </c>
      <c r="K259" s="2" t="s">
        <v>1308</v>
      </c>
    </row>
    <row r="260" spans="1:11" ht="18.75" customHeight="1">
      <c r="A260" s="2" t="s">
        <v>529</v>
      </c>
      <c r="B260" s="2" t="s">
        <v>1864</v>
      </c>
      <c r="C260" s="2" t="s">
        <v>921</v>
      </c>
      <c r="D260" s="2" t="s">
        <v>1235</v>
      </c>
      <c r="F260" s="2" t="s">
        <v>1865</v>
      </c>
      <c r="H260" s="2" t="s">
        <v>1151</v>
      </c>
      <c r="K260" s="2" t="s">
        <v>1308</v>
      </c>
    </row>
    <row r="261" spans="1:11" ht="18.75" customHeight="1">
      <c r="A261" s="16" t="s">
        <v>279</v>
      </c>
      <c r="B261" s="46" t="s">
        <v>1866</v>
      </c>
      <c r="C261" s="16" t="s">
        <v>1007</v>
      </c>
      <c r="D261" s="16" t="s">
        <v>227</v>
      </c>
      <c r="F261" s="16" t="s">
        <v>1867</v>
      </c>
      <c r="I261" s="44"/>
      <c r="J261" s="44"/>
      <c r="K261" s="2" t="s">
        <v>1326</v>
      </c>
    </row>
    <row r="262" spans="1:11" ht="18.75" customHeight="1">
      <c r="A262" s="16" t="s">
        <v>230</v>
      </c>
      <c r="B262" s="16" t="s">
        <v>1868</v>
      </c>
      <c r="C262" s="16" t="s">
        <v>1162</v>
      </c>
      <c r="D262" s="16" t="s">
        <v>229</v>
      </c>
      <c r="F262" s="16" t="s">
        <v>1869</v>
      </c>
      <c r="I262" s="44"/>
      <c r="J262" s="44"/>
      <c r="K262" s="2" t="s">
        <v>1326</v>
      </c>
    </row>
    <row r="263" spans="1:11" ht="18.75" customHeight="1">
      <c r="A263" s="16" t="s">
        <v>232</v>
      </c>
      <c r="B263" s="16" t="s">
        <v>1870</v>
      </c>
      <c r="C263" s="16" t="s">
        <v>1162</v>
      </c>
      <c r="D263" s="16" t="s">
        <v>231</v>
      </c>
      <c r="F263" s="16" t="s">
        <v>1871</v>
      </c>
      <c r="I263" s="44"/>
      <c r="J263" s="44"/>
      <c r="K263" s="2" t="s">
        <v>1326</v>
      </c>
    </row>
    <row r="264" spans="1:11" ht="18.75" customHeight="1">
      <c r="A264" s="16" t="s">
        <v>250</v>
      </c>
      <c r="B264" s="16" t="s">
        <v>1872</v>
      </c>
      <c r="C264" s="16" t="s">
        <v>1007</v>
      </c>
      <c r="D264" s="16" t="s">
        <v>280</v>
      </c>
      <c r="F264" s="16" t="s">
        <v>1873</v>
      </c>
      <c r="I264" s="44"/>
      <c r="J264" s="44"/>
      <c r="K264" s="2" t="s">
        <v>1326</v>
      </c>
    </row>
    <row r="265" spans="1:11" ht="18.75" customHeight="1">
      <c r="A265" s="16" t="s">
        <v>284</v>
      </c>
      <c r="B265" s="46" t="s">
        <v>1874</v>
      </c>
      <c r="C265" s="16" t="s">
        <v>1007</v>
      </c>
      <c r="D265" s="16" t="s">
        <v>1875</v>
      </c>
      <c r="F265" s="16" t="s">
        <v>1876</v>
      </c>
      <c r="I265" s="44"/>
      <c r="J265" s="44"/>
      <c r="K265" s="2" t="s">
        <v>1326</v>
      </c>
    </row>
    <row r="266" spans="1:11" ht="18.75" customHeight="1">
      <c r="A266" s="16" t="s">
        <v>286</v>
      </c>
      <c r="B266" s="16" t="s">
        <v>1877</v>
      </c>
      <c r="C266" s="16" t="s">
        <v>1007</v>
      </c>
      <c r="D266" s="16" t="s">
        <v>1878</v>
      </c>
      <c r="F266" s="16" t="s">
        <v>1879</v>
      </c>
      <c r="I266" s="44"/>
      <c r="J266" s="44"/>
      <c r="K266" s="2" t="s">
        <v>1326</v>
      </c>
    </row>
    <row r="267" spans="1:11" ht="18.75" customHeight="1">
      <c r="A267" s="16" t="s">
        <v>288</v>
      </c>
      <c r="B267" s="16" t="s">
        <v>1880</v>
      </c>
      <c r="C267" s="16" t="s">
        <v>1007</v>
      </c>
      <c r="D267" s="16" t="s">
        <v>287</v>
      </c>
      <c r="F267" s="16" t="s">
        <v>1881</v>
      </c>
      <c r="I267" s="44"/>
      <c r="J267" s="44"/>
      <c r="K267" s="2" t="s">
        <v>1326</v>
      </c>
    </row>
    <row r="268" spans="1:11" ht="18.75" customHeight="1">
      <c r="A268" s="16" t="s">
        <v>290</v>
      </c>
      <c r="B268" s="16" t="s">
        <v>1882</v>
      </c>
      <c r="C268" s="16" t="s">
        <v>1007</v>
      </c>
      <c r="D268" s="16" t="s">
        <v>289</v>
      </c>
      <c r="F268" s="16" t="s">
        <v>1883</v>
      </c>
      <c r="I268" s="44"/>
      <c r="J268" s="44"/>
      <c r="K268" s="2" t="s">
        <v>1326</v>
      </c>
    </row>
    <row r="269" spans="1:11" ht="18.75" customHeight="1">
      <c r="A269" s="16" t="s">
        <v>246</v>
      </c>
      <c r="B269" s="16" t="s">
        <v>1884</v>
      </c>
      <c r="C269" s="16" t="s">
        <v>1236</v>
      </c>
      <c r="D269" s="16" t="s">
        <v>291</v>
      </c>
      <c r="F269" s="16" t="s">
        <v>1885</v>
      </c>
      <c r="I269" s="44"/>
      <c r="J269" s="44"/>
      <c r="K269" s="2" t="s">
        <v>1326</v>
      </c>
    </row>
    <row r="270" spans="1:11" ht="18.75" customHeight="1">
      <c r="A270" s="16" t="s">
        <v>248</v>
      </c>
      <c r="B270" s="16" t="s">
        <v>1886</v>
      </c>
      <c r="C270" s="16" t="s">
        <v>1236</v>
      </c>
      <c r="D270" s="16" t="s">
        <v>281</v>
      </c>
      <c r="F270" s="16" t="s">
        <v>1887</v>
      </c>
      <c r="I270" s="44"/>
      <c r="J270" s="44"/>
      <c r="K270" s="2" t="s">
        <v>1326</v>
      </c>
    </row>
    <row r="271" spans="1:11" ht="18.75" customHeight="1">
      <c r="A271" s="16" t="s">
        <v>293</v>
      </c>
      <c r="B271" s="46" t="s">
        <v>1888</v>
      </c>
      <c r="C271" s="16" t="s">
        <v>1236</v>
      </c>
      <c r="D271" s="16" t="s">
        <v>1889</v>
      </c>
      <c r="F271" s="16" t="s">
        <v>1890</v>
      </c>
      <c r="I271" s="44"/>
      <c r="J271" s="44"/>
      <c r="K271" s="2" t="s">
        <v>1326</v>
      </c>
    </row>
    <row r="272" spans="1:11" ht="18.75" customHeight="1">
      <c r="A272" s="16" t="s">
        <v>295</v>
      </c>
      <c r="B272" s="16" t="s">
        <v>1891</v>
      </c>
      <c r="C272" s="16" t="s">
        <v>1236</v>
      </c>
      <c r="D272" s="16" t="s">
        <v>1892</v>
      </c>
      <c r="F272" s="16" t="s">
        <v>1893</v>
      </c>
      <c r="I272" s="44"/>
      <c r="J272" s="44"/>
      <c r="K272" s="2" t="s">
        <v>1326</v>
      </c>
    </row>
    <row r="273" spans="1:11" ht="18.75" customHeight="1">
      <c r="A273" s="16" t="s">
        <v>297</v>
      </c>
      <c r="B273" s="16" t="s">
        <v>1894</v>
      </c>
      <c r="C273" s="16" t="s">
        <v>1236</v>
      </c>
      <c r="D273" s="16" t="s">
        <v>296</v>
      </c>
      <c r="F273" s="16" t="s">
        <v>1895</v>
      </c>
      <c r="I273" s="44"/>
      <c r="J273" s="44"/>
      <c r="K273" s="2" t="s">
        <v>1326</v>
      </c>
    </row>
    <row r="274" spans="1:11" ht="18.75" customHeight="1">
      <c r="A274" s="16" t="s">
        <v>255</v>
      </c>
      <c r="B274" s="16" t="s">
        <v>1896</v>
      </c>
      <c r="C274" s="16" t="s">
        <v>1178</v>
      </c>
      <c r="D274" s="16" t="s">
        <v>282</v>
      </c>
      <c r="F274" s="16" t="s">
        <v>1897</v>
      </c>
      <c r="I274" s="44"/>
      <c r="J274" s="44"/>
      <c r="K274" s="2" t="s">
        <v>1326</v>
      </c>
    </row>
    <row r="275" spans="1:11" ht="18.75" customHeight="1">
      <c r="A275" s="16" t="s">
        <v>299</v>
      </c>
      <c r="B275" s="16" t="s">
        <v>1898</v>
      </c>
      <c r="C275" s="16" t="s">
        <v>1178</v>
      </c>
      <c r="D275" s="16" t="s">
        <v>298</v>
      </c>
      <c r="F275" s="16" t="s">
        <v>1899</v>
      </c>
      <c r="I275" s="44"/>
      <c r="J275" s="44"/>
      <c r="K275" s="2" t="s">
        <v>1326</v>
      </c>
    </row>
    <row r="276" spans="1:11" ht="18.75" customHeight="1">
      <c r="A276" s="16" t="s">
        <v>244</v>
      </c>
      <c r="B276" s="16" t="s">
        <v>1900</v>
      </c>
      <c r="C276" s="16" t="s">
        <v>1178</v>
      </c>
      <c r="D276" s="16" t="s">
        <v>300</v>
      </c>
      <c r="F276" s="16" t="s">
        <v>1901</v>
      </c>
      <c r="I276" s="44"/>
      <c r="J276" s="44"/>
      <c r="K276" s="2" t="s">
        <v>1326</v>
      </c>
    </row>
    <row r="277" spans="1:11" ht="18.75" customHeight="1">
      <c r="A277" s="16" t="s">
        <v>238</v>
      </c>
      <c r="B277" s="16" t="s">
        <v>1902</v>
      </c>
      <c r="C277" s="16" t="s">
        <v>1162</v>
      </c>
      <c r="D277" s="16" t="s">
        <v>1903</v>
      </c>
      <c r="F277" s="16" t="s">
        <v>1904</v>
      </c>
      <c r="I277" s="44"/>
      <c r="J277" s="44"/>
      <c r="K277" s="2" t="s">
        <v>1326</v>
      </c>
    </row>
    <row r="278" spans="1:11" ht="18.75" customHeight="1">
      <c r="A278" s="16" t="s">
        <v>273</v>
      </c>
      <c r="B278" s="16" t="s">
        <v>1905</v>
      </c>
      <c r="C278" s="16" t="s">
        <v>1178</v>
      </c>
      <c r="D278" s="16" t="s">
        <v>1906</v>
      </c>
      <c r="F278" s="16" t="s">
        <v>1907</v>
      </c>
      <c r="I278" s="44"/>
      <c r="J278" s="44"/>
      <c r="K278" s="2" t="s">
        <v>1326</v>
      </c>
    </row>
    <row r="279" spans="1:11" ht="18.75" customHeight="1">
      <c r="A279" s="31" t="s">
        <v>850</v>
      </c>
      <c r="B279" s="2" t="s">
        <v>1908</v>
      </c>
      <c r="C279" s="2" t="s">
        <v>1162</v>
      </c>
      <c r="E279" s="2" t="s">
        <v>1162</v>
      </c>
      <c r="F279" s="2" t="s">
        <v>1237</v>
      </c>
      <c r="K279" s="2" t="s">
        <v>1715</v>
      </c>
    </row>
    <row r="280" spans="1:11" ht="18.75" customHeight="1">
      <c r="A280" s="31" t="s">
        <v>847</v>
      </c>
      <c r="B280" s="2" t="s">
        <v>1909</v>
      </c>
      <c r="C280" s="2" t="s">
        <v>1178</v>
      </c>
      <c r="E280" s="2" t="s">
        <v>1710</v>
      </c>
      <c r="F280" s="2" t="s">
        <v>1238</v>
      </c>
      <c r="K280" s="2" t="s">
        <v>1715</v>
      </c>
    </row>
    <row r="281" spans="1:11" ht="18.75" customHeight="1">
      <c r="A281" s="31" t="s">
        <v>853</v>
      </c>
      <c r="B281" s="2" t="s">
        <v>1910</v>
      </c>
      <c r="C281" s="2" t="s">
        <v>1241</v>
      </c>
      <c r="E281" s="2" t="s">
        <v>1241</v>
      </c>
      <c r="F281" s="2" t="s">
        <v>1240</v>
      </c>
      <c r="K281" s="2" t="s">
        <v>1715</v>
      </c>
    </row>
    <row r="282" spans="1:11" ht="18.75" customHeight="1">
      <c r="A282" s="31" t="s">
        <v>855</v>
      </c>
      <c r="B282" s="2" t="s">
        <v>1911</v>
      </c>
      <c r="C282" s="2" t="s">
        <v>1241</v>
      </c>
      <c r="E282" s="2" t="s">
        <v>1241</v>
      </c>
      <c r="F282" s="2" t="s">
        <v>1242</v>
      </c>
      <c r="K282" s="2" t="s">
        <v>1715</v>
      </c>
    </row>
    <row r="283" spans="1:11" ht="18.75" customHeight="1">
      <c r="A283" s="31" t="s">
        <v>857</v>
      </c>
      <c r="B283" s="2" t="s">
        <v>1912</v>
      </c>
      <c r="C283" s="2" t="s">
        <v>1241</v>
      </c>
      <c r="E283" s="2" t="s">
        <v>1241</v>
      </c>
      <c r="F283" s="2" t="s">
        <v>1243</v>
      </c>
      <c r="K283" s="2" t="s">
        <v>1715</v>
      </c>
    </row>
    <row r="284" spans="1:11" ht="18.75" customHeight="1">
      <c r="A284" s="31" t="s">
        <v>859</v>
      </c>
      <c r="B284" s="2" t="s">
        <v>1913</v>
      </c>
      <c r="C284" s="2" t="s">
        <v>1069</v>
      </c>
      <c r="D284" s="2" t="s">
        <v>1069</v>
      </c>
      <c r="E284" s="2" t="s">
        <v>1069</v>
      </c>
      <c r="F284" s="2" t="s">
        <v>1914</v>
      </c>
      <c r="K284" s="2" t="s">
        <v>1715</v>
      </c>
    </row>
    <row r="285" spans="1:11" ht="18.75" customHeight="1">
      <c r="A285" s="31" t="s">
        <v>863</v>
      </c>
      <c r="B285" s="2" t="s">
        <v>1915</v>
      </c>
      <c r="C285" s="2" t="s">
        <v>1069</v>
      </c>
      <c r="D285" s="2" t="s">
        <v>1069</v>
      </c>
      <c r="E285" s="2" t="s">
        <v>1069</v>
      </c>
      <c r="F285" s="2" t="s">
        <v>1244</v>
      </c>
      <c r="K285" s="2" t="s">
        <v>1715</v>
      </c>
    </row>
    <row r="286" spans="1:11" ht="18.75" customHeight="1">
      <c r="A286" s="31" t="s">
        <v>861</v>
      </c>
      <c r="B286" s="2" t="s">
        <v>1916</v>
      </c>
      <c r="C286" s="2" t="s">
        <v>1069</v>
      </c>
      <c r="D286" s="2" t="s">
        <v>1069</v>
      </c>
      <c r="E286" s="2" t="s">
        <v>1069</v>
      </c>
      <c r="F286" s="2" t="s">
        <v>1245</v>
      </c>
      <c r="K286" s="2" t="s">
        <v>1715</v>
      </c>
    </row>
    <row r="287" spans="1:11" ht="18.75" customHeight="1">
      <c r="A287" s="31" t="s">
        <v>865</v>
      </c>
      <c r="B287" s="2" t="s">
        <v>1917</v>
      </c>
      <c r="C287" s="2" t="s">
        <v>1069</v>
      </c>
      <c r="D287" s="2" t="s">
        <v>1069</v>
      </c>
      <c r="E287" s="2" t="s">
        <v>1069</v>
      </c>
      <c r="F287" s="2" t="s">
        <v>1246</v>
      </c>
      <c r="K287" s="2" t="s">
        <v>1715</v>
      </c>
    </row>
    <row r="288" spans="1:11" ht="18.75" customHeight="1">
      <c r="A288" s="31" t="s">
        <v>868</v>
      </c>
      <c r="B288" s="2" t="s">
        <v>1918</v>
      </c>
      <c r="C288" s="2" t="s">
        <v>2113</v>
      </c>
      <c r="D288" s="2" t="s">
        <v>1248</v>
      </c>
      <c r="E288" s="2" t="s">
        <v>1248</v>
      </c>
      <c r="F288" s="2" t="s">
        <v>1247</v>
      </c>
      <c r="K288" s="2" t="s">
        <v>697</v>
      </c>
    </row>
    <row r="289" spans="1:11" ht="18.75" customHeight="1">
      <c r="A289" s="31" t="s">
        <v>870</v>
      </c>
      <c r="B289" s="2" t="s">
        <v>1919</v>
      </c>
      <c r="C289" s="2" t="s">
        <v>2113</v>
      </c>
      <c r="D289" s="2" t="s">
        <v>1248</v>
      </c>
      <c r="E289" s="2" t="s">
        <v>1248</v>
      </c>
      <c r="F289" s="2" t="s">
        <v>1249</v>
      </c>
      <c r="K289" s="2" t="s">
        <v>697</v>
      </c>
    </row>
    <row r="290" spans="1:11" ht="18.75" customHeight="1">
      <c r="A290" s="31" t="s">
        <v>275</v>
      </c>
      <c r="B290" s="2" t="s">
        <v>1920</v>
      </c>
      <c r="C290" s="2" t="s">
        <v>2113</v>
      </c>
      <c r="D290" s="2" t="s">
        <v>1248</v>
      </c>
      <c r="E290" s="2" t="s">
        <v>1248</v>
      </c>
      <c r="F290" s="2" t="s">
        <v>1250</v>
      </c>
      <c r="K290" s="2" t="s">
        <v>697</v>
      </c>
    </row>
    <row r="291" spans="1:11" ht="18.75" customHeight="1">
      <c r="A291" s="31" t="s">
        <v>804</v>
      </c>
      <c r="B291" s="2" t="s">
        <v>1921</v>
      </c>
      <c r="C291" s="2" t="s">
        <v>2114</v>
      </c>
      <c r="D291" s="2"/>
      <c r="E291" s="2" t="s">
        <v>1262</v>
      </c>
      <c r="F291" s="2" t="s">
        <v>1922</v>
      </c>
      <c r="H291" s="2" t="s">
        <v>1923</v>
      </c>
      <c r="I291" s="39" t="s">
        <v>1514</v>
      </c>
      <c r="K291" s="2" t="s">
        <v>697</v>
      </c>
    </row>
    <row r="292" spans="1:11" ht="18.75" customHeight="1">
      <c r="A292" s="31" t="s">
        <v>873</v>
      </c>
      <c r="B292" s="2" t="s">
        <v>1924</v>
      </c>
      <c r="C292" s="2" t="s">
        <v>1925</v>
      </c>
      <c r="E292" s="2" t="s">
        <v>1925</v>
      </c>
      <c r="F292" s="2" t="s">
        <v>1926</v>
      </c>
      <c r="K292" s="2" t="s">
        <v>1715</v>
      </c>
    </row>
    <row r="293" spans="1:11" ht="18.75" customHeight="1">
      <c r="A293" s="31" t="s">
        <v>760</v>
      </c>
      <c r="B293" s="2" t="s">
        <v>1927</v>
      </c>
      <c r="C293" s="2" t="s">
        <v>2112</v>
      </c>
      <c r="E293" s="2" t="s">
        <v>1252</v>
      </c>
      <c r="F293" s="2" t="s">
        <v>1928</v>
      </c>
      <c r="K293" s="2" t="s">
        <v>697</v>
      </c>
    </row>
    <row r="294" spans="1:11" ht="18.75" customHeight="1">
      <c r="A294" s="31" t="s">
        <v>762</v>
      </c>
      <c r="B294" s="2" t="s">
        <v>1929</v>
      </c>
      <c r="C294" s="2" t="s">
        <v>2112</v>
      </c>
      <c r="E294" s="2" t="s">
        <v>1252</v>
      </c>
      <c r="F294" s="2" t="s">
        <v>1930</v>
      </c>
      <c r="K294" s="2" t="s">
        <v>697</v>
      </c>
    </row>
    <row r="295" spans="1:11" ht="18.75" customHeight="1">
      <c r="A295" s="31" t="s">
        <v>764</v>
      </c>
      <c r="B295" s="2" t="s">
        <v>1931</v>
      </c>
      <c r="C295" s="2" t="s">
        <v>2112</v>
      </c>
      <c r="E295" s="2" t="s">
        <v>1252</v>
      </c>
      <c r="F295" s="2" t="s">
        <v>1932</v>
      </c>
      <c r="K295" s="2" t="s">
        <v>697</v>
      </c>
    </row>
    <row r="296" spans="1:11" ht="18.75" customHeight="1">
      <c r="A296" s="31" t="s">
        <v>766</v>
      </c>
      <c r="B296" s="2" t="s">
        <v>1933</v>
      </c>
      <c r="C296" s="2" t="s">
        <v>2112</v>
      </c>
      <c r="E296" s="2" t="s">
        <v>1252</v>
      </c>
      <c r="F296" s="2" t="s">
        <v>1934</v>
      </c>
      <c r="K296" s="2" t="s">
        <v>697</v>
      </c>
    </row>
    <row r="297" spans="1:11" ht="18.75" customHeight="1">
      <c r="A297" s="31" t="s">
        <v>768</v>
      </c>
      <c r="B297" s="2" t="s">
        <v>1935</v>
      </c>
      <c r="C297" s="2" t="s">
        <v>2112</v>
      </c>
      <c r="E297" s="2" t="s">
        <v>1252</v>
      </c>
      <c r="F297" s="2" t="s">
        <v>1936</v>
      </c>
      <c r="K297" s="2" t="s">
        <v>697</v>
      </c>
    </row>
    <row r="298" spans="1:11" ht="18.75" customHeight="1">
      <c r="A298" s="31" t="s">
        <v>770</v>
      </c>
      <c r="B298" s="2" t="s">
        <v>1846</v>
      </c>
      <c r="C298" s="2" t="s">
        <v>2112</v>
      </c>
      <c r="E298" s="2" t="s">
        <v>1252</v>
      </c>
      <c r="F298" s="2" t="s">
        <v>1937</v>
      </c>
      <c r="K298" s="2" t="s">
        <v>697</v>
      </c>
    </row>
    <row r="299" spans="1:11" ht="18.75" customHeight="1">
      <c r="A299" s="31" t="s">
        <v>772</v>
      </c>
      <c r="B299" s="2" t="s">
        <v>1938</v>
      </c>
      <c r="C299" s="2" t="s">
        <v>2112</v>
      </c>
      <c r="E299" s="2" t="s">
        <v>1252</v>
      </c>
      <c r="F299" s="2" t="s">
        <v>1939</v>
      </c>
      <c r="K299" s="2" t="s">
        <v>697</v>
      </c>
    </row>
    <row r="300" spans="1:11" ht="18.75" customHeight="1">
      <c r="A300" s="31" t="s">
        <v>774</v>
      </c>
      <c r="B300" s="2" t="s">
        <v>1940</v>
      </c>
      <c r="C300" s="2" t="s">
        <v>2112</v>
      </c>
      <c r="E300" s="2" t="s">
        <v>1252</v>
      </c>
      <c r="F300" s="2" t="s">
        <v>1941</v>
      </c>
      <c r="K300" s="2" t="s">
        <v>697</v>
      </c>
    </row>
    <row r="301" spans="1:11" ht="18.75" customHeight="1">
      <c r="A301" s="31" t="s">
        <v>776</v>
      </c>
      <c r="B301" s="2" t="s">
        <v>1942</v>
      </c>
      <c r="C301" s="2" t="s">
        <v>2112</v>
      </c>
      <c r="E301" s="2" t="s">
        <v>1252</v>
      </c>
      <c r="F301" s="2" t="s">
        <v>1943</v>
      </c>
      <c r="K301" s="2" t="s">
        <v>697</v>
      </c>
    </row>
    <row r="302" spans="1:11" ht="18.75" customHeight="1">
      <c r="A302" s="31" t="s">
        <v>778</v>
      </c>
      <c r="B302" s="2" t="s">
        <v>1944</v>
      </c>
      <c r="C302" s="2" t="s">
        <v>2113</v>
      </c>
      <c r="E302" s="2" t="s">
        <v>1248</v>
      </c>
      <c r="F302" s="2" t="s">
        <v>1945</v>
      </c>
      <c r="K302" s="2" t="s">
        <v>697</v>
      </c>
    </row>
    <row r="303" spans="1:11" ht="18.75" customHeight="1">
      <c r="A303" s="31" t="s">
        <v>780</v>
      </c>
      <c r="B303" s="2" t="s">
        <v>1946</v>
      </c>
      <c r="C303" s="2" t="s">
        <v>2113</v>
      </c>
      <c r="E303" s="2" t="s">
        <v>1248</v>
      </c>
      <c r="F303" s="2" t="s">
        <v>1947</v>
      </c>
      <c r="K303" s="2" t="s">
        <v>697</v>
      </c>
    </row>
    <row r="304" spans="1:11" ht="18.75" customHeight="1">
      <c r="A304" s="31" t="s">
        <v>782</v>
      </c>
      <c r="B304" s="2" t="s">
        <v>1948</v>
      </c>
      <c r="C304" s="2" t="s">
        <v>2113</v>
      </c>
      <c r="E304" s="2" t="s">
        <v>1248</v>
      </c>
      <c r="F304" s="2" t="s">
        <v>1949</v>
      </c>
      <c r="K304" s="2" t="s">
        <v>697</v>
      </c>
    </row>
    <row r="305" spans="1:11" ht="18.75" customHeight="1">
      <c r="A305" s="31" t="s">
        <v>784</v>
      </c>
      <c r="B305" s="2" t="s">
        <v>1950</v>
      </c>
      <c r="C305" s="2" t="s">
        <v>2113</v>
      </c>
      <c r="E305" s="2" t="s">
        <v>1248</v>
      </c>
      <c r="F305" s="2" t="s">
        <v>1951</v>
      </c>
      <c r="K305" s="2" t="s">
        <v>697</v>
      </c>
    </row>
    <row r="306" spans="1:11" ht="18.75" customHeight="1">
      <c r="A306" s="31" t="s">
        <v>786</v>
      </c>
      <c r="B306" s="2" t="s">
        <v>1952</v>
      </c>
      <c r="C306" s="2" t="s">
        <v>2113</v>
      </c>
      <c r="E306" s="2" t="s">
        <v>1248</v>
      </c>
      <c r="F306" s="2" t="s">
        <v>1953</v>
      </c>
      <c r="K306" s="2" t="s">
        <v>697</v>
      </c>
    </row>
    <row r="307" spans="1:11" ht="18.75" customHeight="1">
      <c r="A307" s="31" t="s">
        <v>788</v>
      </c>
      <c r="B307" s="2" t="s">
        <v>1954</v>
      </c>
      <c r="C307" s="2" t="s">
        <v>2113</v>
      </c>
      <c r="E307" s="2" t="s">
        <v>1248</v>
      </c>
      <c r="F307" s="2" t="s">
        <v>1955</v>
      </c>
      <c r="K307" s="2" t="s">
        <v>697</v>
      </c>
    </row>
    <row r="308" spans="1:11" ht="18.75" customHeight="1">
      <c r="A308" s="31" t="s">
        <v>790</v>
      </c>
      <c r="B308" s="2" t="s">
        <v>1956</v>
      </c>
      <c r="C308" s="2" t="s">
        <v>2113</v>
      </c>
      <c r="E308" s="2" t="s">
        <v>1248</v>
      </c>
      <c r="F308" s="2" t="s">
        <v>1957</v>
      </c>
      <c r="K308" s="2" t="s">
        <v>697</v>
      </c>
    </row>
    <row r="309" spans="1:11" ht="18.75" customHeight="1">
      <c r="A309" s="31" t="s">
        <v>792</v>
      </c>
      <c r="B309" s="2" t="s">
        <v>1958</v>
      </c>
      <c r="C309" s="2" t="s">
        <v>2113</v>
      </c>
      <c r="E309" s="2" t="s">
        <v>1248</v>
      </c>
      <c r="F309" s="2" t="s">
        <v>1959</v>
      </c>
      <c r="K309" s="2" t="s">
        <v>697</v>
      </c>
    </row>
    <row r="310" spans="1:11" ht="18.75" customHeight="1">
      <c r="A310" s="31" t="s">
        <v>794</v>
      </c>
      <c r="B310" s="2" t="s">
        <v>1960</v>
      </c>
      <c r="C310" s="2" t="s">
        <v>2113</v>
      </c>
      <c r="E310" s="2" t="s">
        <v>1248</v>
      </c>
      <c r="F310" s="2" t="s">
        <v>1961</v>
      </c>
      <c r="K310" s="2" t="s">
        <v>697</v>
      </c>
    </row>
    <row r="311" spans="1:11" ht="18.75" customHeight="1">
      <c r="A311" s="31" t="s">
        <v>796</v>
      </c>
      <c r="B311" s="2" t="s">
        <v>1962</v>
      </c>
      <c r="C311" s="2" t="s">
        <v>2114</v>
      </c>
      <c r="E311" s="2" t="s">
        <v>1262</v>
      </c>
      <c r="F311" s="2" t="s">
        <v>1963</v>
      </c>
      <c r="K311" s="2" t="s">
        <v>697</v>
      </c>
    </row>
    <row r="312" spans="1:11" ht="18.75" customHeight="1">
      <c r="A312" s="31" t="s">
        <v>808</v>
      </c>
      <c r="B312" s="2" t="s">
        <v>1857</v>
      </c>
      <c r="C312" s="2" t="s">
        <v>1264</v>
      </c>
      <c r="E312" s="2" t="s">
        <v>1264</v>
      </c>
      <c r="F312" s="2" t="s">
        <v>1185</v>
      </c>
      <c r="K312" s="2" t="s">
        <v>1318</v>
      </c>
    </row>
    <row r="313" spans="1:11" ht="18.75" customHeight="1">
      <c r="A313" s="31" t="s">
        <v>757</v>
      </c>
      <c r="B313" s="2" t="s">
        <v>1964</v>
      </c>
      <c r="C313" s="2" t="s">
        <v>1266</v>
      </c>
      <c r="D313" s="2" t="s">
        <v>1965</v>
      </c>
      <c r="E313" s="2" t="s">
        <v>1266</v>
      </c>
      <c r="F313" s="2" t="s">
        <v>1265</v>
      </c>
      <c r="K313" s="2" t="s">
        <v>1966</v>
      </c>
    </row>
    <row r="314" spans="1:11" ht="18.75" customHeight="1">
      <c r="A314" s="31" t="s">
        <v>423</v>
      </c>
      <c r="B314" s="2" t="s">
        <v>1967</v>
      </c>
      <c r="C314" s="2" t="s">
        <v>2113</v>
      </c>
      <c r="E314" s="2" t="s">
        <v>1968</v>
      </c>
      <c r="F314" s="2" t="s">
        <v>1969</v>
      </c>
      <c r="K314" s="2" t="s">
        <v>697</v>
      </c>
    </row>
    <row r="315" spans="1:11" ht="18.75" customHeight="1">
      <c r="A315" s="31" t="s">
        <v>424</v>
      </c>
      <c r="B315" s="2" t="s">
        <v>1970</v>
      </c>
      <c r="C315" s="2" t="s">
        <v>2113</v>
      </c>
      <c r="E315" s="2" t="s">
        <v>1968</v>
      </c>
      <c r="F315" s="2" t="s">
        <v>1267</v>
      </c>
      <c r="K315" s="2" t="s">
        <v>697</v>
      </c>
    </row>
    <row r="316" spans="1:11" ht="18.75" customHeight="1">
      <c r="A316" s="31" t="s">
        <v>1268</v>
      </c>
      <c r="B316" s="27" t="s">
        <v>1971</v>
      </c>
      <c r="C316" s="2" t="s">
        <v>1174</v>
      </c>
      <c r="F316" s="27" t="s">
        <v>1269</v>
      </c>
      <c r="K316" s="2" t="s">
        <v>1458</v>
      </c>
    </row>
    <row r="317" spans="1:11" ht="18.75" customHeight="1">
      <c r="A317" s="31" t="s">
        <v>1270</v>
      </c>
      <c r="B317" s="27" t="s">
        <v>1972</v>
      </c>
      <c r="C317" s="2" t="s">
        <v>1271</v>
      </c>
      <c r="F317" s="27" t="s">
        <v>1272</v>
      </c>
      <c r="K317" s="2" t="s">
        <v>1458</v>
      </c>
    </row>
    <row r="318" spans="1:11" ht="18.75" customHeight="1">
      <c r="A318" s="31" t="s">
        <v>1273</v>
      </c>
      <c r="B318" s="27" t="s">
        <v>1973</v>
      </c>
      <c r="C318" s="2" t="s">
        <v>1974</v>
      </c>
      <c r="E318" s="2" t="s">
        <v>1975</v>
      </c>
      <c r="F318" s="27" t="s">
        <v>1275</v>
      </c>
      <c r="K318" s="2" t="s">
        <v>1458</v>
      </c>
    </row>
    <row r="319" spans="1:11" ht="18.75" customHeight="1">
      <c r="A319" s="31" t="s">
        <v>1276</v>
      </c>
      <c r="B319" s="27" t="s">
        <v>1976</v>
      </c>
      <c r="C319" s="2" t="s">
        <v>1974</v>
      </c>
      <c r="E319" s="2" t="s">
        <v>1975</v>
      </c>
      <c r="F319" s="27" t="s">
        <v>1277</v>
      </c>
      <c r="K319" s="2" t="s">
        <v>1458</v>
      </c>
    </row>
    <row r="320" spans="1:11" ht="18.75" customHeight="1">
      <c r="A320" s="31" t="s">
        <v>951</v>
      </c>
      <c r="B320" s="2" t="s">
        <v>1739</v>
      </c>
      <c r="C320" s="2" t="s">
        <v>2115</v>
      </c>
      <c r="D320" s="2" t="s">
        <v>1278</v>
      </c>
      <c r="E320" s="2" t="s">
        <v>1015</v>
      </c>
      <c r="F320" s="2" t="s">
        <v>1279</v>
      </c>
      <c r="G320" s="2"/>
      <c r="H320" s="2" t="s">
        <v>1151</v>
      </c>
      <c r="K320" s="2" t="s">
        <v>1308</v>
      </c>
    </row>
    <row r="321" spans="1:11" ht="18.75" customHeight="1">
      <c r="A321" s="2" t="s">
        <v>920</v>
      </c>
      <c r="B321" s="47" t="s">
        <v>919</v>
      </c>
      <c r="C321" s="48" t="s">
        <v>921</v>
      </c>
      <c r="D321" s="48" t="s">
        <v>921</v>
      </c>
      <c r="E321" s="48" t="s">
        <v>921</v>
      </c>
      <c r="F321" s="2" t="s">
        <v>1977</v>
      </c>
      <c r="H321" s="2" t="s">
        <v>1151</v>
      </c>
      <c r="K321" s="2" t="s">
        <v>1300</v>
      </c>
    </row>
    <row r="322" spans="1:11" ht="18.75" customHeight="1">
      <c r="A322" s="2" t="s">
        <v>923</v>
      </c>
      <c r="B322" s="47" t="s">
        <v>922</v>
      </c>
      <c r="C322" s="48" t="s">
        <v>921</v>
      </c>
      <c r="D322" s="48" t="s">
        <v>921</v>
      </c>
      <c r="E322" s="48" t="s">
        <v>921</v>
      </c>
      <c r="F322" s="2" t="s">
        <v>1978</v>
      </c>
      <c r="H322" s="2" t="s">
        <v>1151</v>
      </c>
      <c r="K322" s="2" t="s">
        <v>1300</v>
      </c>
    </row>
    <row r="323" spans="1:11" ht="18.75" customHeight="1">
      <c r="A323" s="2" t="s">
        <v>925</v>
      </c>
      <c r="B323" s="47" t="s">
        <v>924</v>
      </c>
      <c r="C323" s="48" t="s">
        <v>921</v>
      </c>
      <c r="D323" s="48" t="s">
        <v>921</v>
      </c>
      <c r="E323" s="48" t="s">
        <v>921</v>
      </c>
      <c r="F323" s="2" t="s">
        <v>1979</v>
      </c>
      <c r="H323" s="2" t="s">
        <v>1151</v>
      </c>
      <c r="K323" s="2" t="s">
        <v>1300</v>
      </c>
    </row>
    <row r="324" spans="1:11" ht="18.75" customHeight="1">
      <c r="A324" s="2" t="s">
        <v>927</v>
      </c>
      <c r="B324" s="47" t="s">
        <v>926</v>
      </c>
      <c r="C324" s="48" t="s">
        <v>921</v>
      </c>
      <c r="D324" s="48" t="s">
        <v>921</v>
      </c>
      <c r="E324" s="48" t="s">
        <v>921</v>
      </c>
      <c r="F324" s="2" t="s">
        <v>1980</v>
      </c>
      <c r="H324" s="2" t="s">
        <v>1151</v>
      </c>
      <c r="K324" s="2" t="s">
        <v>1300</v>
      </c>
    </row>
    <row r="325" spans="1:11" ht="18.75" customHeight="1">
      <c r="A325" s="2" t="s">
        <v>929</v>
      </c>
      <c r="B325" s="47" t="s">
        <v>928</v>
      </c>
      <c r="C325" s="48" t="s">
        <v>921</v>
      </c>
      <c r="D325" s="48" t="s">
        <v>921</v>
      </c>
      <c r="E325" s="48" t="s">
        <v>921</v>
      </c>
      <c r="F325" s="2" t="s">
        <v>1981</v>
      </c>
      <c r="H325" s="2" t="s">
        <v>1151</v>
      </c>
      <c r="K325" s="2" t="s">
        <v>1300</v>
      </c>
    </row>
    <row r="326" spans="1:11" ht="18.75" customHeight="1">
      <c r="A326" s="2" t="s">
        <v>931</v>
      </c>
      <c r="B326" s="47" t="s">
        <v>954</v>
      </c>
      <c r="C326" s="48" t="s">
        <v>2109</v>
      </c>
      <c r="D326" s="48" t="s">
        <v>932</v>
      </c>
      <c r="E326" s="2" t="s">
        <v>1015</v>
      </c>
      <c r="F326" s="2" t="s">
        <v>1982</v>
      </c>
      <c r="H326" s="2" t="s">
        <v>1151</v>
      </c>
      <c r="K326" s="2" t="s">
        <v>1300</v>
      </c>
    </row>
    <row r="327" spans="1:11" ht="18.75" customHeight="1">
      <c r="A327" s="2" t="s">
        <v>934</v>
      </c>
      <c r="B327" s="47" t="s">
        <v>956</v>
      </c>
      <c r="C327" s="48" t="s">
        <v>2109</v>
      </c>
      <c r="D327" s="48" t="s">
        <v>932</v>
      </c>
      <c r="E327" s="2" t="s">
        <v>1015</v>
      </c>
      <c r="F327" s="2" t="s">
        <v>1983</v>
      </c>
      <c r="H327" s="2" t="s">
        <v>1151</v>
      </c>
      <c r="K327" s="2" t="s">
        <v>1300</v>
      </c>
    </row>
    <row r="328" spans="1:11" ht="18.75" customHeight="1">
      <c r="A328" s="2" t="s">
        <v>935</v>
      </c>
      <c r="B328" s="47" t="s">
        <v>958</v>
      </c>
      <c r="C328" s="48" t="s">
        <v>2109</v>
      </c>
      <c r="D328" s="48" t="s">
        <v>932</v>
      </c>
      <c r="E328" s="2" t="s">
        <v>1015</v>
      </c>
      <c r="F328" s="2" t="s">
        <v>1984</v>
      </c>
      <c r="H328" s="2" t="s">
        <v>1151</v>
      </c>
      <c r="K328" s="2" t="s">
        <v>1300</v>
      </c>
    </row>
    <row r="329" spans="1:11" ht="18.75" customHeight="1">
      <c r="A329" s="2" t="s">
        <v>937</v>
      </c>
      <c r="B329" s="47" t="s">
        <v>960</v>
      </c>
      <c r="C329" s="48" t="s">
        <v>2109</v>
      </c>
      <c r="D329" s="48" t="s">
        <v>932</v>
      </c>
      <c r="E329" s="2" t="s">
        <v>1015</v>
      </c>
      <c r="F329" s="2" t="s">
        <v>1985</v>
      </c>
      <c r="H329" s="2" t="s">
        <v>1151</v>
      </c>
      <c r="K329" s="2" t="s">
        <v>1300</v>
      </c>
    </row>
    <row r="330" spans="1:11" ht="18.75" customHeight="1">
      <c r="A330" s="2" t="s">
        <v>939</v>
      </c>
      <c r="B330" s="47" t="s">
        <v>962</v>
      </c>
      <c r="C330" s="48" t="s">
        <v>2109</v>
      </c>
      <c r="D330" s="48" t="s">
        <v>932</v>
      </c>
      <c r="E330" s="2" t="s">
        <v>1015</v>
      </c>
      <c r="F330" s="2" t="s">
        <v>1986</v>
      </c>
      <c r="H330" s="2" t="s">
        <v>1151</v>
      </c>
      <c r="K330" s="2" t="s">
        <v>1300</v>
      </c>
    </row>
    <row r="331" spans="1:11" ht="18.75" customHeight="1">
      <c r="A331" s="2" t="s">
        <v>941</v>
      </c>
      <c r="B331" s="47" t="s">
        <v>2110</v>
      </c>
      <c r="C331" s="48" t="s">
        <v>2109</v>
      </c>
      <c r="D331" s="48" t="s">
        <v>932</v>
      </c>
      <c r="E331" s="2" t="s">
        <v>1015</v>
      </c>
      <c r="F331" s="2" t="s">
        <v>1987</v>
      </c>
      <c r="H331" s="2" t="s">
        <v>1151</v>
      </c>
      <c r="K331" s="2" t="s">
        <v>1300</v>
      </c>
    </row>
    <row r="332" spans="1:11" ht="18.75" customHeight="1">
      <c r="A332" s="2" t="s">
        <v>943</v>
      </c>
      <c r="B332" s="47" t="s">
        <v>966</v>
      </c>
      <c r="C332" s="48" t="s">
        <v>2109</v>
      </c>
      <c r="D332" s="48" t="s">
        <v>932</v>
      </c>
      <c r="E332" s="2" t="s">
        <v>1015</v>
      </c>
      <c r="F332" s="2" t="s">
        <v>1988</v>
      </c>
      <c r="H332" s="2" t="s">
        <v>1151</v>
      </c>
      <c r="K332" s="2" t="s">
        <v>1300</v>
      </c>
    </row>
    <row r="333" spans="1:11" ht="18.75" customHeight="1">
      <c r="A333" s="2" t="s">
        <v>945</v>
      </c>
      <c r="B333" s="47" t="s">
        <v>968</v>
      </c>
      <c r="C333" s="48" t="s">
        <v>2109</v>
      </c>
      <c r="D333" s="48" t="s">
        <v>932</v>
      </c>
      <c r="E333" s="2" t="s">
        <v>1015</v>
      </c>
      <c r="F333" s="2" t="s">
        <v>1989</v>
      </c>
      <c r="H333" s="2" t="s">
        <v>1151</v>
      </c>
      <c r="K333" s="2" t="s">
        <v>1300</v>
      </c>
    </row>
    <row r="334" spans="1:11" ht="18.75" customHeight="1">
      <c r="A334" s="2" t="s">
        <v>947</v>
      </c>
      <c r="B334" s="47" t="s">
        <v>970</v>
      </c>
      <c r="C334" s="48" t="s">
        <v>2109</v>
      </c>
      <c r="D334" s="48" t="s">
        <v>932</v>
      </c>
      <c r="E334" s="2" t="s">
        <v>1015</v>
      </c>
      <c r="F334" s="2" t="s">
        <v>1990</v>
      </c>
      <c r="H334" s="2" t="s">
        <v>1151</v>
      </c>
      <c r="K334" s="2" t="s">
        <v>1300</v>
      </c>
    </row>
    <row r="335" spans="1:11" ht="18.75" customHeight="1">
      <c r="A335" s="2" t="s">
        <v>949</v>
      </c>
      <c r="B335" s="47" t="s">
        <v>972</v>
      </c>
      <c r="C335" s="48" t="s">
        <v>2109</v>
      </c>
      <c r="D335" s="48" t="s">
        <v>932</v>
      </c>
      <c r="E335" s="2" t="s">
        <v>1015</v>
      </c>
      <c r="F335" s="2" t="s">
        <v>1991</v>
      </c>
      <c r="H335" s="2" t="s">
        <v>1151</v>
      </c>
      <c r="K335" s="2" t="s">
        <v>1300</v>
      </c>
    </row>
    <row r="336" spans="1:11" ht="18.75" customHeight="1">
      <c r="A336" s="2" t="s">
        <v>952</v>
      </c>
      <c r="B336" s="47" t="s">
        <v>974</v>
      </c>
      <c r="C336" s="48" t="s">
        <v>2109</v>
      </c>
      <c r="D336" s="48" t="s">
        <v>932</v>
      </c>
      <c r="E336" s="2" t="s">
        <v>1015</v>
      </c>
      <c r="F336" s="2" t="s">
        <v>1992</v>
      </c>
      <c r="H336" s="2" t="s">
        <v>1151</v>
      </c>
      <c r="K336" s="2" t="s">
        <v>1300</v>
      </c>
    </row>
    <row r="337" spans="1:11" ht="18.75" customHeight="1">
      <c r="A337" s="2" t="s">
        <v>953</v>
      </c>
      <c r="B337" s="47" t="s">
        <v>976</v>
      </c>
      <c r="C337" s="48" t="s">
        <v>2109</v>
      </c>
      <c r="D337" s="48" t="s">
        <v>932</v>
      </c>
      <c r="E337" s="2" t="s">
        <v>1015</v>
      </c>
      <c r="F337" s="2" t="s">
        <v>1993</v>
      </c>
      <c r="H337" s="2" t="s">
        <v>1151</v>
      </c>
      <c r="K337" s="2" t="s">
        <v>1300</v>
      </c>
    </row>
    <row r="338" spans="1:11" ht="18.75" customHeight="1">
      <c r="A338" s="2" t="s">
        <v>955</v>
      </c>
      <c r="B338" s="47" t="s">
        <v>980</v>
      </c>
      <c r="C338" s="48" t="s">
        <v>2109</v>
      </c>
      <c r="D338" s="48" t="s">
        <v>932</v>
      </c>
      <c r="E338" s="2" t="s">
        <v>1015</v>
      </c>
      <c r="F338" s="2" t="s">
        <v>1994</v>
      </c>
      <c r="H338" s="2" t="s">
        <v>1151</v>
      </c>
      <c r="K338" s="2" t="s">
        <v>1300</v>
      </c>
    </row>
    <row r="339" spans="1:11" ht="18.75" customHeight="1">
      <c r="A339" s="2" t="s">
        <v>957</v>
      </c>
      <c r="B339" s="47" t="s">
        <v>1995</v>
      </c>
      <c r="C339" s="48" t="s">
        <v>2109</v>
      </c>
      <c r="D339" s="48" t="s">
        <v>932</v>
      </c>
      <c r="E339" s="2" t="s">
        <v>1015</v>
      </c>
      <c r="F339" s="2" t="s">
        <v>1996</v>
      </c>
      <c r="H339" s="2" t="s">
        <v>1151</v>
      </c>
      <c r="K339" s="2" t="s">
        <v>1300</v>
      </c>
    </row>
    <row r="340" spans="1:11" ht="18.75" customHeight="1">
      <c r="A340" s="2" t="s">
        <v>959</v>
      </c>
      <c r="B340" s="47" t="s">
        <v>1997</v>
      </c>
      <c r="C340" s="48" t="s">
        <v>2109</v>
      </c>
      <c r="D340" s="48" t="s">
        <v>932</v>
      </c>
      <c r="E340" s="2" t="s">
        <v>1015</v>
      </c>
      <c r="F340" s="2" t="s">
        <v>1998</v>
      </c>
      <c r="H340" s="2" t="s">
        <v>1151</v>
      </c>
      <c r="K340" s="2" t="s">
        <v>1300</v>
      </c>
    </row>
    <row r="341" spans="1:11" ht="18.75" customHeight="1">
      <c r="A341" s="2" t="s">
        <v>961</v>
      </c>
      <c r="B341" s="47" t="s">
        <v>1999</v>
      </c>
      <c r="C341" s="48" t="s">
        <v>2109</v>
      </c>
      <c r="D341" s="48" t="s">
        <v>932</v>
      </c>
      <c r="E341" s="2" t="s">
        <v>1015</v>
      </c>
      <c r="F341" s="2" t="s">
        <v>2000</v>
      </c>
      <c r="H341" s="2" t="s">
        <v>1151</v>
      </c>
      <c r="K341" s="2" t="s">
        <v>1300</v>
      </c>
    </row>
    <row r="342" spans="1:11" ht="18.75" customHeight="1">
      <c r="A342" s="2" t="s">
        <v>963</v>
      </c>
      <c r="B342" s="47" t="s">
        <v>988</v>
      </c>
      <c r="C342" s="48" t="s">
        <v>2109</v>
      </c>
      <c r="D342" s="48" t="s">
        <v>932</v>
      </c>
      <c r="E342" s="2" t="s">
        <v>1015</v>
      </c>
      <c r="F342" s="2" t="s">
        <v>2001</v>
      </c>
      <c r="H342" s="2" t="s">
        <v>1151</v>
      </c>
      <c r="K342" s="2" t="s">
        <v>1300</v>
      </c>
    </row>
    <row r="343" spans="1:11" ht="18.75" customHeight="1">
      <c r="A343" s="2" t="s">
        <v>965</v>
      </c>
      <c r="B343" s="27" t="s">
        <v>2002</v>
      </c>
      <c r="C343" s="2" t="s">
        <v>1974</v>
      </c>
      <c r="E343" s="2" t="s">
        <v>1975</v>
      </c>
      <c r="F343" s="27" t="s">
        <v>1280</v>
      </c>
      <c r="H343" s="2" t="s">
        <v>1151</v>
      </c>
      <c r="K343" s="2" t="s">
        <v>1458</v>
      </c>
    </row>
    <row r="344" spans="1:11" ht="18.75" customHeight="1">
      <c r="A344" s="2" t="s">
        <v>967</v>
      </c>
      <c r="B344" s="27" t="s">
        <v>2003</v>
      </c>
      <c r="C344" s="2" t="s">
        <v>1281</v>
      </c>
      <c r="D344" s="2" t="s">
        <v>1281</v>
      </c>
      <c r="E344" s="2" t="s">
        <v>1281</v>
      </c>
      <c r="F344" s="27" t="s">
        <v>1282</v>
      </c>
      <c r="H344" s="2" t="s">
        <v>1151</v>
      </c>
      <c r="K344" s="2" t="s">
        <v>1458</v>
      </c>
    </row>
    <row r="345" spans="1:11" ht="18.75" customHeight="1">
      <c r="A345" s="2" t="s">
        <v>969</v>
      </c>
      <c r="B345" s="2" t="s">
        <v>2004</v>
      </c>
      <c r="C345" s="2" t="s">
        <v>1103</v>
      </c>
      <c r="D345" s="2" t="s">
        <v>1103</v>
      </c>
      <c r="E345" s="2" t="s">
        <v>1103</v>
      </c>
      <c r="F345" s="2" t="s">
        <v>1283</v>
      </c>
      <c r="H345" s="2" t="s">
        <v>1151</v>
      </c>
      <c r="K345" s="2" t="s">
        <v>1441</v>
      </c>
    </row>
    <row r="346" spans="1:11">
      <c r="A346" s="6" t="s">
        <v>971</v>
      </c>
      <c r="B346" s="6" t="s">
        <v>2017</v>
      </c>
      <c r="C346" s="6" t="s">
        <v>1103</v>
      </c>
      <c r="D346" s="6" t="s">
        <v>1103</v>
      </c>
      <c r="E346" s="6" t="s">
        <v>1103</v>
      </c>
      <c r="H346" s="6" t="s">
        <v>1151</v>
      </c>
      <c r="K346" s="6" t="s">
        <v>1300</v>
      </c>
    </row>
    <row r="347" spans="1:11">
      <c r="A347" s="6" t="s">
        <v>973</v>
      </c>
      <c r="B347" s="6" t="s">
        <v>2018</v>
      </c>
      <c r="C347" s="6" t="s">
        <v>1103</v>
      </c>
      <c r="D347" s="6" t="s">
        <v>1103</v>
      </c>
      <c r="E347" s="6" t="s">
        <v>1103</v>
      </c>
      <c r="H347" s="6" t="s">
        <v>1151</v>
      </c>
      <c r="K347" s="6" t="s">
        <v>1300</v>
      </c>
    </row>
    <row r="348" spans="1:11">
      <c r="A348" s="6" t="s">
        <v>975</v>
      </c>
      <c r="B348" s="6" t="s">
        <v>2019</v>
      </c>
      <c r="C348" s="6" t="s">
        <v>1103</v>
      </c>
      <c r="D348" s="6" t="s">
        <v>1103</v>
      </c>
      <c r="E348" s="6" t="s">
        <v>1103</v>
      </c>
      <c r="H348" s="6" t="s">
        <v>1151</v>
      </c>
      <c r="K348" s="6" t="s">
        <v>1300</v>
      </c>
    </row>
    <row r="349" spans="1:11">
      <c r="A349" s="6" t="s">
        <v>977</v>
      </c>
      <c r="B349" s="6" t="s">
        <v>2020</v>
      </c>
      <c r="C349" s="6" t="s">
        <v>1103</v>
      </c>
      <c r="D349" s="6" t="s">
        <v>1103</v>
      </c>
      <c r="E349" s="6" t="s">
        <v>1103</v>
      </c>
      <c r="H349" s="6" t="s">
        <v>1151</v>
      </c>
      <c r="K349" s="6" t="s">
        <v>1300</v>
      </c>
    </row>
    <row r="350" spans="1:11">
      <c r="A350" s="6" t="s">
        <v>979</v>
      </c>
      <c r="B350" s="6" t="s">
        <v>2021</v>
      </c>
      <c r="C350" s="6" t="s">
        <v>1103</v>
      </c>
      <c r="D350" s="6" t="s">
        <v>1103</v>
      </c>
      <c r="E350" s="6" t="s">
        <v>1103</v>
      </c>
      <c r="H350" s="6" t="s">
        <v>1151</v>
      </c>
      <c r="K350" s="6" t="s">
        <v>1300</v>
      </c>
    </row>
    <row r="351" spans="1:11">
      <c r="A351" s="6" t="s">
        <v>981</v>
      </c>
      <c r="B351" s="6" t="s">
        <v>2022</v>
      </c>
      <c r="C351" s="6" t="s">
        <v>1103</v>
      </c>
      <c r="D351" s="6" t="s">
        <v>1103</v>
      </c>
      <c r="E351" s="6" t="s">
        <v>1103</v>
      </c>
      <c r="H351" s="6" t="s">
        <v>1151</v>
      </c>
      <c r="K351" s="6" t="s">
        <v>1300</v>
      </c>
    </row>
    <row r="352" spans="1:11">
      <c r="A352" s="6" t="s">
        <v>983</v>
      </c>
      <c r="B352" s="6" t="s">
        <v>2023</v>
      </c>
      <c r="C352" s="6" t="s">
        <v>1103</v>
      </c>
      <c r="D352" s="6" t="s">
        <v>1103</v>
      </c>
      <c r="E352" s="6" t="s">
        <v>1103</v>
      </c>
      <c r="H352" s="6" t="s">
        <v>1151</v>
      </c>
      <c r="K352" s="6" t="s">
        <v>1300</v>
      </c>
    </row>
    <row r="353" spans="1:12">
      <c r="A353" s="6" t="s">
        <v>985</v>
      </c>
      <c r="B353" s="6" t="s">
        <v>2024</v>
      </c>
      <c r="C353" s="6" t="s">
        <v>1103</v>
      </c>
      <c r="D353" s="6" t="s">
        <v>1103</v>
      </c>
      <c r="E353" s="6" t="s">
        <v>1103</v>
      </c>
      <c r="H353" s="6" t="s">
        <v>1151</v>
      </c>
      <c r="K353" s="6" t="s">
        <v>1300</v>
      </c>
    </row>
    <row r="354" spans="1:12">
      <c r="A354" s="6" t="s">
        <v>987</v>
      </c>
      <c r="B354" s="6" t="s">
        <v>2025</v>
      </c>
      <c r="C354" s="6" t="s">
        <v>1103</v>
      </c>
      <c r="D354" s="6" t="s">
        <v>1103</v>
      </c>
      <c r="E354" s="6" t="s">
        <v>1103</v>
      </c>
      <c r="H354" s="6" t="s">
        <v>1151</v>
      </c>
      <c r="K354" s="6" t="s">
        <v>1300</v>
      </c>
    </row>
    <row r="355" spans="1:12">
      <c r="A355" s="6" t="s">
        <v>989</v>
      </c>
      <c r="B355" s="6" t="s">
        <v>2026</v>
      </c>
      <c r="C355" s="6" t="s">
        <v>1103</v>
      </c>
      <c r="D355" s="6" t="s">
        <v>1103</v>
      </c>
      <c r="E355" s="6" t="s">
        <v>1103</v>
      </c>
      <c r="H355" s="6" t="s">
        <v>1151</v>
      </c>
      <c r="K355" s="6" t="s">
        <v>1300</v>
      </c>
    </row>
    <row r="356" spans="1:12">
      <c r="A356" s="6" t="s">
        <v>2027</v>
      </c>
      <c r="B356" s="6" t="s">
        <v>2028</v>
      </c>
      <c r="C356" s="6" t="s">
        <v>1103</v>
      </c>
      <c r="D356" s="6" t="s">
        <v>1103</v>
      </c>
      <c r="E356" s="6" t="s">
        <v>1103</v>
      </c>
      <c r="H356" s="6" t="s">
        <v>1151</v>
      </c>
      <c r="K356" s="6" t="s">
        <v>1300</v>
      </c>
    </row>
    <row r="357" spans="1:12">
      <c r="A357" s="6" t="s">
        <v>2029</v>
      </c>
      <c r="B357" s="6" t="s">
        <v>2030</v>
      </c>
      <c r="C357" s="6" t="s">
        <v>1103</v>
      </c>
      <c r="D357" s="6" t="s">
        <v>1103</v>
      </c>
      <c r="E357" s="6" t="s">
        <v>1103</v>
      </c>
      <c r="H357" s="6" t="s">
        <v>1151</v>
      </c>
      <c r="K357" s="6" t="s">
        <v>1300</v>
      </c>
    </row>
    <row r="358" spans="1:12">
      <c r="A358" s="6" t="s">
        <v>2031</v>
      </c>
      <c r="B358" s="6" t="s">
        <v>2032</v>
      </c>
      <c r="C358" s="6" t="s">
        <v>1103</v>
      </c>
      <c r="D358" s="6" t="s">
        <v>1103</v>
      </c>
      <c r="E358" s="6" t="s">
        <v>1103</v>
      </c>
      <c r="H358" s="6" t="s">
        <v>1151</v>
      </c>
      <c r="K358" s="6" t="s">
        <v>1300</v>
      </c>
    </row>
    <row r="359" spans="1:12">
      <c r="A359" s="49" t="s">
        <v>2034</v>
      </c>
      <c r="B359" s="52" t="s">
        <v>2062</v>
      </c>
      <c r="C359" s="51" t="s">
        <v>1069</v>
      </c>
      <c r="D359" s="51" t="s">
        <v>1069</v>
      </c>
      <c r="E359" s="51" t="s">
        <v>1069</v>
      </c>
      <c r="F359" s="49"/>
      <c r="G359" s="49"/>
      <c r="H359" s="49"/>
      <c r="I359" s="49"/>
      <c r="J359" s="49"/>
      <c r="K359" s="2" t="s">
        <v>1715</v>
      </c>
      <c r="L359" s="49"/>
    </row>
    <row r="360" spans="1:12">
      <c r="A360" s="49" t="s">
        <v>2054</v>
      </c>
      <c r="B360" s="51" t="s">
        <v>2063</v>
      </c>
      <c r="C360" s="51" t="s">
        <v>1103</v>
      </c>
      <c r="D360" s="51" t="s">
        <v>1103</v>
      </c>
      <c r="E360" s="51" t="s">
        <v>1103</v>
      </c>
      <c r="F360" s="49"/>
      <c r="G360" s="49"/>
      <c r="H360" s="49"/>
      <c r="I360" s="49"/>
      <c r="J360" s="49"/>
      <c r="K360" s="2" t="s">
        <v>1715</v>
      </c>
      <c r="L360" s="49"/>
    </row>
    <row r="361" spans="1:12">
      <c r="A361" s="49" t="s">
        <v>2055</v>
      </c>
      <c r="B361" s="52" t="s">
        <v>2064</v>
      </c>
      <c r="C361" s="52" t="s">
        <v>1069</v>
      </c>
      <c r="D361" s="52" t="s">
        <v>1069</v>
      </c>
      <c r="E361" s="52" t="s">
        <v>1069</v>
      </c>
      <c r="F361" s="49"/>
      <c r="G361" s="49"/>
      <c r="H361" s="49"/>
      <c r="I361" s="49"/>
      <c r="J361" s="49"/>
      <c r="K361" s="2" t="s">
        <v>1715</v>
      </c>
      <c r="L361" s="49"/>
    </row>
    <row r="362" spans="1:12">
      <c r="A362" s="49" t="s">
        <v>2056</v>
      </c>
      <c r="B362" s="52" t="s">
        <v>2065</v>
      </c>
      <c r="C362" s="52" t="s">
        <v>1069</v>
      </c>
      <c r="D362" s="52" t="s">
        <v>1069</v>
      </c>
      <c r="E362" s="52" t="s">
        <v>1069</v>
      </c>
      <c r="F362" s="49"/>
      <c r="G362" s="49"/>
      <c r="H362" s="49"/>
      <c r="I362" s="49"/>
      <c r="J362" s="49"/>
      <c r="K362" s="2" t="s">
        <v>1715</v>
      </c>
      <c r="L362" s="49"/>
    </row>
    <row r="363" spans="1:12">
      <c r="A363" s="49" t="s">
        <v>2057</v>
      </c>
      <c r="B363" s="52" t="s">
        <v>2066</v>
      </c>
      <c r="C363" s="52" t="s">
        <v>1266</v>
      </c>
      <c r="D363" s="52" t="s">
        <v>1266</v>
      </c>
      <c r="E363" s="52" t="s">
        <v>1266</v>
      </c>
      <c r="F363" s="49"/>
      <c r="G363" s="49"/>
      <c r="H363" s="49"/>
      <c r="I363" s="49"/>
      <c r="J363" s="49"/>
      <c r="K363" s="2" t="s">
        <v>1715</v>
      </c>
      <c r="L363" s="49"/>
    </row>
    <row r="364" spans="1:12">
      <c r="A364" s="49" t="s">
        <v>2058</v>
      </c>
      <c r="B364" s="52" t="s">
        <v>2067</v>
      </c>
      <c r="C364" s="52" t="s">
        <v>1177</v>
      </c>
      <c r="D364" s="52" t="s">
        <v>1177</v>
      </c>
      <c r="E364" s="52" t="s">
        <v>1177</v>
      </c>
      <c r="F364" s="49"/>
      <c r="G364" s="49"/>
      <c r="H364" s="49"/>
      <c r="I364" s="49"/>
      <c r="J364" s="49"/>
      <c r="K364" s="2" t="s">
        <v>1715</v>
      </c>
      <c r="L364" s="49"/>
    </row>
    <row r="365" spans="1:12">
      <c r="A365" s="49" t="s">
        <v>2059</v>
      </c>
      <c r="B365" s="52" t="s">
        <v>2068</v>
      </c>
      <c r="C365" s="52" t="s">
        <v>1177</v>
      </c>
      <c r="D365" s="52" t="s">
        <v>1177</v>
      </c>
      <c r="E365" s="52" t="s">
        <v>1177</v>
      </c>
      <c r="F365" s="49"/>
      <c r="G365" s="49"/>
      <c r="H365" s="49"/>
      <c r="I365" s="49"/>
      <c r="J365" s="49"/>
      <c r="K365" s="2" t="s">
        <v>1715</v>
      </c>
      <c r="L365" s="49"/>
    </row>
    <row r="366" spans="1:12" s="55" customFormat="1">
      <c r="A366" s="53" t="s">
        <v>2060</v>
      </c>
      <c r="B366" s="54" t="s">
        <v>2069</v>
      </c>
      <c r="C366" s="53" t="s">
        <v>1103</v>
      </c>
      <c r="D366" s="53" t="s">
        <v>1103</v>
      </c>
      <c r="E366" s="53" t="s">
        <v>2035</v>
      </c>
      <c r="F366" s="53" t="s">
        <v>2035</v>
      </c>
      <c r="G366" s="53" t="s">
        <v>2035</v>
      </c>
      <c r="H366" s="53" t="s">
        <v>2035</v>
      </c>
      <c r="I366" s="53" t="s">
        <v>2035</v>
      </c>
      <c r="J366" s="53"/>
      <c r="K366" s="2" t="s">
        <v>1715</v>
      </c>
      <c r="L366" s="53" t="s">
        <v>2035</v>
      </c>
    </row>
    <row r="367" spans="1:12">
      <c r="A367" s="49" t="s">
        <v>2061</v>
      </c>
      <c r="B367" s="50" t="s">
        <v>2053</v>
      </c>
      <c r="C367" s="49"/>
      <c r="D367" s="49"/>
      <c r="E367" s="49"/>
      <c r="F367" s="49"/>
      <c r="G367" s="49"/>
      <c r="H367" s="49"/>
      <c r="I367" s="49"/>
      <c r="J367" s="49"/>
      <c r="K367" s="2" t="s">
        <v>1715</v>
      </c>
      <c r="L367" s="49"/>
    </row>
    <row r="368" spans="1:12" ht="18.75" customHeight="1">
      <c r="A368" s="2" t="s">
        <v>2070</v>
      </c>
      <c r="B368" s="2" t="s">
        <v>2071</v>
      </c>
      <c r="C368" s="17" t="s">
        <v>1162</v>
      </c>
      <c r="E368" s="2" t="s">
        <v>1162</v>
      </c>
      <c r="F368" s="2" t="s">
        <v>2072</v>
      </c>
      <c r="G368" s="2" t="s">
        <v>1775</v>
      </c>
      <c r="H368" s="2" t="s">
        <v>1776</v>
      </c>
      <c r="I368" s="39" t="s">
        <v>1177</v>
      </c>
      <c r="K368" s="2" t="s">
        <v>1715</v>
      </c>
    </row>
    <row r="369" spans="1:11">
      <c r="A369" s="6" t="s">
        <v>2073</v>
      </c>
      <c r="B369" s="6" t="s">
        <v>2074</v>
      </c>
      <c r="C369" s="6" t="s">
        <v>1833</v>
      </c>
      <c r="D369" s="6" t="s">
        <v>1833</v>
      </c>
      <c r="E369" s="6" t="s">
        <v>1833</v>
      </c>
      <c r="F369" s="6" t="s">
        <v>1832</v>
      </c>
      <c r="K369" s="2" t="s">
        <v>1715</v>
      </c>
    </row>
    <row r="370" spans="1:11">
      <c r="A370" s="2" t="s">
        <v>2084</v>
      </c>
      <c r="B370" s="50" t="s">
        <v>2078</v>
      </c>
      <c r="C370" s="49"/>
      <c r="D370" s="49"/>
      <c r="E370" s="49"/>
      <c r="F370" s="49"/>
      <c r="G370" s="49"/>
      <c r="H370" s="49"/>
      <c r="I370" s="49"/>
      <c r="J370" s="61"/>
      <c r="K370" s="2" t="s">
        <v>1715</v>
      </c>
    </row>
    <row r="371" spans="1:11">
      <c r="A371" s="6" t="s">
        <v>2085</v>
      </c>
      <c r="B371" s="50" t="s">
        <v>2079</v>
      </c>
      <c r="C371" s="49"/>
      <c r="D371" s="49"/>
      <c r="E371" s="49"/>
      <c r="F371" s="49"/>
      <c r="G371" s="49"/>
      <c r="H371" s="49"/>
      <c r="I371" s="49"/>
      <c r="J371" s="61"/>
      <c r="K371" s="2" t="s">
        <v>1715</v>
      </c>
    </row>
    <row r="372" spans="1:11">
      <c r="A372" s="2" t="s">
        <v>2086</v>
      </c>
      <c r="B372" s="50" t="s">
        <v>2081</v>
      </c>
      <c r="C372" s="49"/>
      <c r="D372" s="49"/>
      <c r="E372" s="49"/>
      <c r="F372" s="49"/>
      <c r="G372" s="49"/>
      <c r="H372" s="49"/>
      <c r="I372" s="49"/>
      <c r="J372" s="61"/>
      <c r="K372" s="2" t="s">
        <v>1715</v>
      </c>
    </row>
    <row r="373" spans="1:11">
      <c r="A373" s="6" t="s">
        <v>2100</v>
      </c>
      <c r="B373" s="50" t="s">
        <v>2091</v>
      </c>
      <c r="C373" s="49"/>
      <c r="D373" s="49"/>
      <c r="E373" s="49"/>
      <c r="F373" s="49"/>
      <c r="G373" s="50"/>
      <c r="H373" s="49"/>
      <c r="I373" s="61"/>
      <c r="J373" s="61"/>
      <c r="K373" s="6" t="s">
        <v>1300</v>
      </c>
    </row>
    <row r="374" spans="1:11">
      <c r="A374" s="2" t="s">
        <v>2101</v>
      </c>
      <c r="B374" s="50" t="s">
        <v>2092</v>
      </c>
      <c r="C374" s="49"/>
      <c r="D374" s="49"/>
      <c r="E374" s="49"/>
      <c r="F374" s="49"/>
      <c r="G374" s="50"/>
      <c r="H374" s="49"/>
      <c r="I374" s="61"/>
      <c r="J374" s="61"/>
      <c r="K374" s="6" t="s">
        <v>1300</v>
      </c>
    </row>
    <row r="375" spans="1:11">
      <c r="A375" s="6" t="s">
        <v>2102</v>
      </c>
      <c r="B375" s="50" t="s">
        <v>2093</v>
      </c>
      <c r="C375" s="49"/>
      <c r="D375" s="49"/>
      <c r="E375" s="49"/>
      <c r="F375" s="49"/>
      <c r="G375" s="50"/>
      <c r="H375" s="49"/>
      <c r="I375" s="61"/>
      <c r="J375" s="61"/>
      <c r="K375" s="6" t="s">
        <v>1300</v>
      </c>
    </row>
    <row r="376" spans="1:11">
      <c r="A376" s="2" t="s">
        <v>2103</v>
      </c>
      <c r="B376" s="50" t="s">
        <v>2094</v>
      </c>
      <c r="C376" s="49"/>
      <c r="D376" s="49"/>
      <c r="E376" s="49"/>
      <c r="F376" s="49"/>
      <c r="G376" s="50"/>
      <c r="H376" s="49"/>
      <c r="I376" s="61"/>
      <c r="J376" s="61"/>
      <c r="K376" s="6" t="s">
        <v>1300</v>
      </c>
    </row>
    <row r="377" spans="1:11">
      <c r="A377" s="2" t="s">
        <v>2104</v>
      </c>
      <c r="B377" s="50" t="s">
        <v>2096</v>
      </c>
      <c r="C377" s="49"/>
      <c r="D377" s="49"/>
      <c r="E377" s="49"/>
      <c r="F377" s="49"/>
      <c r="G377" s="50"/>
      <c r="H377" s="49"/>
      <c r="I377" s="61"/>
      <c r="J377" s="61"/>
      <c r="K377" s="6" t="s">
        <v>1300</v>
      </c>
    </row>
    <row r="378" spans="1:11">
      <c r="A378" s="2" t="s">
        <v>2105</v>
      </c>
      <c r="B378" s="50" t="s">
        <v>2097</v>
      </c>
      <c r="C378" s="49"/>
      <c r="D378" s="49"/>
      <c r="E378" s="49"/>
      <c r="F378" s="49"/>
      <c r="G378" s="50"/>
      <c r="H378" s="49"/>
      <c r="I378" s="61"/>
      <c r="J378" s="61"/>
      <c r="K378" s="6" t="s">
        <v>1300</v>
      </c>
    </row>
    <row r="379" spans="1:11">
      <c r="A379" s="6" t="s">
        <v>2106</v>
      </c>
      <c r="B379" s="50" t="s">
        <v>2098</v>
      </c>
      <c r="C379" s="49"/>
      <c r="D379" s="49"/>
      <c r="E379" s="49"/>
      <c r="F379" s="49"/>
      <c r="G379" s="50"/>
      <c r="H379" s="49"/>
      <c r="I379" s="61"/>
      <c r="J379" s="61"/>
      <c r="K379" s="6" t="s">
        <v>1300</v>
      </c>
    </row>
    <row r="380" spans="1:11">
      <c r="A380" s="2" t="s">
        <v>3649</v>
      </c>
      <c r="B380" s="62" t="s">
        <v>2116</v>
      </c>
      <c r="C380" s="6" t="s">
        <v>5204</v>
      </c>
      <c r="K380" s="2" t="s">
        <v>1441</v>
      </c>
    </row>
    <row r="381" spans="1:11">
      <c r="A381" s="2" t="s">
        <v>3650</v>
      </c>
      <c r="B381" s="62" t="s">
        <v>2117</v>
      </c>
      <c r="C381" s="6" t="s">
        <v>5204</v>
      </c>
      <c r="K381" s="2" t="s">
        <v>1441</v>
      </c>
    </row>
    <row r="382" spans="1:11">
      <c r="A382" s="2" t="s">
        <v>3651</v>
      </c>
      <c r="B382" s="62" t="s">
        <v>2118</v>
      </c>
      <c r="C382" s="6" t="s">
        <v>5204</v>
      </c>
      <c r="K382" s="2" t="s">
        <v>1441</v>
      </c>
    </row>
    <row r="383" spans="1:11">
      <c r="A383" s="2" t="s">
        <v>3652</v>
      </c>
      <c r="B383" s="62" t="s">
        <v>2119</v>
      </c>
      <c r="C383" s="6" t="s">
        <v>5204</v>
      </c>
      <c r="K383" s="2" t="s">
        <v>1441</v>
      </c>
    </row>
    <row r="384" spans="1:11">
      <c r="A384" s="2" t="s">
        <v>3653</v>
      </c>
      <c r="B384" s="62" t="s">
        <v>2120</v>
      </c>
      <c r="C384" s="6" t="s">
        <v>5204</v>
      </c>
      <c r="K384" s="2" t="s">
        <v>1441</v>
      </c>
    </row>
    <row r="385" spans="1:11">
      <c r="A385" s="2" t="s">
        <v>3654</v>
      </c>
      <c r="B385" s="62" t="s">
        <v>2121</v>
      </c>
      <c r="C385" s="6" t="s">
        <v>5204</v>
      </c>
      <c r="K385" s="2" t="s">
        <v>1441</v>
      </c>
    </row>
    <row r="386" spans="1:11">
      <c r="A386" s="2" t="s">
        <v>3655</v>
      </c>
      <c r="B386" s="62" t="s">
        <v>2122</v>
      </c>
      <c r="C386" s="6" t="s">
        <v>5204</v>
      </c>
      <c r="K386" s="2" t="s">
        <v>1441</v>
      </c>
    </row>
    <row r="387" spans="1:11">
      <c r="A387" s="2" t="s">
        <v>3656</v>
      </c>
      <c r="B387" s="62" t="s">
        <v>2123</v>
      </c>
      <c r="C387" s="6" t="s">
        <v>5204</v>
      </c>
      <c r="K387" s="2" t="s">
        <v>1441</v>
      </c>
    </row>
    <row r="388" spans="1:11">
      <c r="A388" s="2" t="s">
        <v>3657</v>
      </c>
      <c r="B388" s="62" t="s">
        <v>2124</v>
      </c>
      <c r="C388" s="6" t="s">
        <v>5204</v>
      </c>
      <c r="K388" s="2" t="s">
        <v>1441</v>
      </c>
    </row>
    <row r="389" spans="1:11">
      <c r="A389" s="2" t="s">
        <v>3658</v>
      </c>
      <c r="B389" s="62" t="s">
        <v>2125</v>
      </c>
      <c r="C389" s="6" t="s">
        <v>5204</v>
      </c>
      <c r="K389" s="2" t="s">
        <v>1441</v>
      </c>
    </row>
    <row r="390" spans="1:11">
      <c r="A390" s="2" t="s">
        <v>3659</v>
      </c>
      <c r="B390" s="62" t="s">
        <v>2126</v>
      </c>
      <c r="C390" s="6" t="s">
        <v>5204</v>
      </c>
      <c r="K390" s="2" t="s">
        <v>1441</v>
      </c>
    </row>
    <row r="391" spans="1:11">
      <c r="A391" s="2" t="s">
        <v>3660</v>
      </c>
      <c r="B391" s="62" t="s">
        <v>2127</v>
      </c>
      <c r="C391" s="6" t="s">
        <v>5204</v>
      </c>
      <c r="K391" s="2" t="s">
        <v>1441</v>
      </c>
    </row>
    <row r="392" spans="1:11">
      <c r="A392" s="2" t="s">
        <v>3661</v>
      </c>
      <c r="B392" s="62" t="s">
        <v>2128</v>
      </c>
      <c r="C392" s="6" t="s">
        <v>5204</v>
      </c>
      <c r="K392" s="2" t="s">
        <v>1441</v>
      </c>
    </row>
    <row r="393" spans="1:11">
      <c r="A393" s="2" t="s">
        <v>3662</v>
      </c>
      <c r="B393" s="62" t="s">
        <v>2129</v>
      </c>
      <c r="C393" s="6" t="s">
        <v>5204</v>
      </c>
      <c r="K393" s="2" t="s">
        <v>1441</v>
      </c>
    </row>
    <row r="394" spans="1:11">
      <c r="A394" s="2" t="s">
        <v>3663</v>
      </c>
      <c r="B394" s="62" t="s">
        <v>2130</v>
      </c>
      <c r="C394" s="6" t="s">
        <v>5204</v>
      </c>
      <c r="K394" s="2" t="s">
        <v>1441</v>
      </c>
    </row>
    <row r="395" spans="1:11">
      <c r="A395" s="2" t="s">
        <v>3664</v>
      </c>
      <c r="B395" s="62" t="s">
        <v>2131</v>
      </c>
      <c r="C395" s="6" t="s">
        <v>5204</v>
      </c>
      <c r="K395" s="2" t="s">
        <v>1441</v>
      </c>
    </row>
    <row r="396" spans="1:11">
      <c r="A396" s="2" t="s">
        <v>3665</v>
      </c>
      <c r="B396" s="62" t="s">
        <v>2132</v>
      </c>
      <c r="C396" s="6" t="s">
        <v>5204</v>
      </c>
      <c r="K396" s="2" t="s">
        <v>1441</v>
      </c>
    </row>
    <row r="397" spans="1:11">
      <c r="A397" s="2" t="s">
        <v>3666</v>
      </c>
      <c r="B397" s="62" t="s">
        <v>2133</v>
      </c>
      <c r="C397" s="6" t="s">
        <v>5204</v>
      </c>
      <c r="K397" s="2" t="s">
        <v>1441</v>
      </c>
    </row>
    <row r="398" spans="1:11">
      <c r="A398" s="2" t="s">
        <v>3667</v>
      </c>
      <c r="B398" s="62" t="s">
        <v>2134</v>
      </c>
      <c r="C398" s="6" t="s">
        <v>5204</v>
      </c>
      <c r="K398" s="2" t="s">
        <v>1441</v>
      </c>
    </row>
    <row r="399" spans="1:11">
      <c r="A399" s="2" t="s">
        <v>3668</v>
      </c>
      <c r="B399" s="62" t="s">
        <v>2135</v>
      </c>
      <c r="C399" s="6" t="s">
        <v>5204</v>
      </c>
      <c r="K399" s="2" t="s">
        <v>1441</v>
      </c>
    </row>
    <row r="400" spans="1:11">
      <c r="A400" s="2" t="s">
        <v>3669</v>
      </c>
      <c r="B400" s="62" t="s">
        <v>2136</v>
      </c>
      <c r="C400" s="6" t="s">
        <v>5204</v>
      </c>
      <c r="K400" s="2" t="s">
        <v>1441</v>
      </c>
    </row>
    <row r="401" spans="1:11">
      <c r="A401" s="2" t="s">
        <v>3670</v>
      </c>
      <c r="B401" s="62" t="s">
        <v>2137</v>
      </c>
      <c r="C401" s="6" t="s">
        <v>5204</v>
      </c>
      <c r="K401" s="2" t="s">
        <v>1441</v>
      </c>
    </row>
    <row r="402" spans="1:11">
      <c r="A402" s="2" t="s">
        <v>3671</v>
      </c>
      <c r="B402" s="62" t="s">
        <v>2138</v>
      </c>
      <c r="C402" s="6" t="s">
        <v>5204</v>
      </c>
      <c r="K402" s="2" t="s">
        <v>1441</v>
      </c>
    </row>
    <row r="403" spans="1:11">
      <c r="A403" s="2" t="s">
        <v>3672</v>
      </c>
      <c r="B403" s="62" t="s">
        <v>6361</v>
      </c>
      <c r="C403" s="6" t="s">
        <v>5204</v>
      </c>
      <c r="K403" s="2" t="s">
        <v>1441</v>
      </c>
    </row>
    <row r="404" spans="1:11">
      <c r="A404" s="2" t="s">
        <v>3673</v>
      </c>
      <c r="B404" s="62" t="s">
        <v>6362</v>
      </c>
      <c r="C404" s="6" t="s">
        <v>5204</v>
      </c>
      <c r="K404" s="2" t="s">
        <v>1441</v>
      </c>
    </row>
    <row r="405" spans="1:11">
      <c r="A405" s="2" t="s">
        <v>3674</v>
      </c>
      <c r="B405" s="62" t="s">
        <v>6363</v>
      </c>
      <c r="C405" s="6" t="s">
        <v>5204</v>
      </c>
      <c r="K405" s="2" t="s">
        <v>1441</v>
      </c>
    </row>
    <row r="406" spans="1:11">
      <c r="A406" s="2" t="s">
        <v>3675</v>
      </c>
      <c r="B406" s="62" t="s">
        <v>2139</v>
      </c>
      <c r="C406" s="6" t="s">
        <v>5204</v>
      </c>
      <c r="K406" s="2" t="s">
        <v>1441</v>
      </c>
    </row>
    <row r="407" spans="1:11">
      <c r="A407" s="2" t="s">
        <v>3676</v>
      </c>
      <c r="B407" s="62" t="s">
        <v>2140</v>
      </c>
      <c r="C407" s="6" t="s">
        <v>5204</v>
      </c>
      <c r="K407" s="2" t="s">
        <v>1441</v>
      </c>
    </row>
    <row r="408" spans="1:11">
      <c r="A408" s="2" t="s">
        <v>3677</v>
      </c>
      <c r="B408" s="62" t="s">
        <v>2141</v>
      </c>
      <c r="C408" s="6" t="s">
        <v>5204</v>
      </c>
      <c r="K408" s="2" t="s">
        <v>1441</v>
      </c>
    </row>
    <row r="409" spans="1:11">
      <c r="A409" s="2" t="s">
        <v>3678</v>
      </c>
      <c r="B409" s="62" t="s">
        <v>2142</v>
      </c>
      <c r="C409" s="6" t="s">
        <v>5204</v>
      </c>
      <c r="K409" s="2" t="s">
        <v>1441</v>
      </c>
    </row>
    <row r="410" spans="1:11">
      <c r="A410" s="2" t="s">
        <v>3679</v>
      </c>
      <c r="B410" s="62" t="s">
        <v>2143</v>
      </c>
      <c r="C410" s="6" t="s">
        <v>5204</v>
      </c>
      <c r="K410" s="2" t="s">
        <v>1441</v>
      </c>
    </row>
    <row r="411" spans="1:11">
      <c r="A411" s="2" t="s">
        <v>3680</v>
      </c>
      <c r="B411" s="62" t="s">
        <v>2144</v>
      </c>
      <c r="C411" s="6" t="s">
        <v>5204</v>
      </c>
      <c r="K411" s="2" t="s">
        <v>1441</v>
      </c>
    </row>
    <row r="412" spans="1:11">
      <c r="A412" s="2" t="s">
        <v>3681</v>
      </c>
      <c r="B412" s="62" t="s">
        <v>6364</v>
      </c>
      <c r="C412" s="6" t="s">
        <v>5204</v>
      </c>
      <c r="K412" s="2" t="s">
        <v>1441</v>
      </c>
    </row>
    <row r="413" spans="1:11">
      <c r="A413" s="2" t="s">
        <v>3682</v>
      </c>
      <c r="B413" s="62" t="s">
        <v>6365</v>
      </c>
      <c r="C413" s="6" t="s">
        <v>5204</v>
      </c>
      <c r="K413" s="2" t="s">
        <v>1441</v>
      </c>
    </row>
    <row r="414" spans="1:11">
      <c r="A414" s="2" t="s">
        <v>3683</v>
      </c>
      <c r="B414" s="62" t="s">
        <v>6366</v>
      </c>
      <c r="C414" s="6" t="s">
        <v>5204</v>
      </c>
      <c r="K414" s="2" t="s">
        <v>1441</v>
      </c>
    </row>
    <row r="415" spans="1:11">
      <c r="A415" s="2" t="s">
        <v>3684</v>
      </c>
      <c r="B415" s="62" t="s">
        <v>2145</v>
      </c>
      <c r="C415" s="6" t="s">
        <v>5204</v>
      </c>
      <c r="K415" s="2" t="s">
        <v>1441</v>
      </c>
    </row>
    <row r="416" spans="1:11">
      <c r="A416" s="2" t="s">
        <v>3685</v>
      </c>
      <c r="B416" s="62" t="s">
        <v>2146</v>
      </c>
      <c r="C416" s="6" t="s">
        <v>5204</v>
      </c>
      <c r="K416" s="2" t="s">
        <v>1441</v>
      </c>
    </row>
    <row r="417" spans="1:11">
      <c r="A417" s="2" t="s">
        <v>3686</v>
      </c>
      <c r="B417" s="62" t="s">
        <v>2147</v>
      </c>
      <c r="C417" s="6" t="s">
        <v>5204</v>
      </c>
      <c r="K417" s="2" t="s">
        <v>1441</v>
      </c>
    </row>
    <row r="418" spans="1:11">
      <c r="A418" s="2" t="s">
        <v>3687</v>
      </c>
      <c r="B418" s="62" t="s">
        <v>2148</v>
      </c>
      <c r="C418" s="6" t="s">
        <v>5204</v>
      </c>
      <c r="K418" s="2" t="s">
        <v>1441</v>
      </c>
    </row>
    <row r="419" spans="1:11">
      <c r="A419" s="2" t="s">
        <v>3688</v>
      </c>
      <c r="B419" s="62" t="s">
        <v>6367</v>
      </c>
      <c r="C419" s="6" t="s">
        <v>5204</v>
      </c>
      <c r="K419" s="2" t="s">
        <v>1441</v>
      </c>
    </row>
    <row r="420" spans="1:11">
      <c r="A420" s="2" t="s">
        <v>3689</v>
      </c>
      <c r="B420" s="62" t="s">
        <v>6368</v>
      </c>
      <c r="C420" s="6" t="s">
        <v>5204</v>
      </c>
      <c r="K420" s="2" t="s">
        <v>1441</v>
      </c>
    </row>
    <row r="421" spans="1:11">
      <c r="A421" s="2" t="s">
        <v>3690</v>
      </c>
      <c r="B421" s="62" t="s">
        <v>2149</v>
      </c>
      <c r="C421" s="6" t="s">
        <v>5204</v>
      </c>
      <c r="K421" s="2" t="s">
        <v>1441</v>
      </c>
    </row>
    <row r="422" spans="1:11">
      <c r="A422" s="2" t="s">
        <v>3691</v>
      </c>
      <c r="B422" s="62" t="s">
        <v>2150</v>
      </c>
      <c r="C422" s="6" t="s">
        <v>5204</v>
      </c>
      <c r="K422" s="2" t="s">
        <v>1441</v>
      </c>
    </row>
    <row r="423" spans="1:11">
      <c r="A423" s="2" t="s">
        <v>3692</v>
      </c>
      <c r="B423" s="62" t="s">
        <v>2151</v>
      </c>
      <c r="C423" s="6" t="s">
        <v>5204</v>
      </c>
      <c r="K423" s="2" t="s">
        <v>1441</v>
      </c>
    </row>
    <row r="424" spans="1:11">
      <c r="A424" s="2" t="s">
        <v>3693</v>
      </c>
      <c r="B424" s="62" t="s">
        <v>2152</v>
      </c>
      <c r="C424" s="6" t="s">
        <v>5204</v>
      </c>
      <c r="K424" s="2" t="s">
        <v>1441</v>
      </c>
    </row>
    <row r="425" spans="1:11">
      <c r="A425" s="2" t="s">
        <v>3694</v>
      </c>
      <c r="B425" s="62" t="s">
        <v>6369</v>
      </c>
      <c r="C425" s="6" t="s">
        <v>5204</v>
      </c>
      <c r="K425" s="2" t="s">
        <v>1441</v>
      </c>
    </row>
    <row r="426" spans="1:11">
      <c r="A426" s="2" t="s">
        <v>3695</v>
      </c>
      <c r="B426" s="62" t="s">
        <v>2153</v>
      </c>
      <c r="C426" s="6" t="s">
        <v>5204</v>
      </c>
      <c r="K426" s="2" t="s">
        <v>1441</v>
      </c>
    </row>
    <row r="427" spans="1:11">
      <c r="A427" s="2" t="s">
        <v>3696</v>
      </c>
      <c r="B427" s="62" t="s">
        <v>2154</v>
      </c>
      <c r="C427" s="6" t="s">
        <v>5204</v>
      </c>
      <c r="K427" s="2" t="s">
        <v>1441</v>
      </c>
    </row>
    <row r="428" spans="1:11">
      <c r="A428" s="2" t="s">
        <v>3697</v>
      </c>
      <c r="B428" s="62" t="s">
        <v>2155</v>
      </c>
      <c r="C428" s="6" t="s">
        <v>5204</v>
      </c>
      <c r="K428" s="2" t="s">
        <v>1441</v>
      </c>
    </row>
    <row r="429" spans="1:11">
      <c r="A429" s="2" t="s">
        <v>3698</v>
      </c>
      <c r="B429" s="62" t="s">
        <v>2156</v>
      </c>
      <c r="C429" s="6" t="s">
        <v>5204</v>
      </c>
      <c r="K429" s="2" t="s">
        <v>1441</v>
      </c>
    </row>
    <row r="430" spans="1:11">
      <c r="A430" s="2" t="s">
        <v>3699</v>
      </c>
      <c r="B430" s="62" t="s">
        <v>2157</v>
      </c>
      <c r="C430" s="6" t="s">
        <v>5204</v>
      </c>
      <c r="K430" s="2" t="s">
        <v>1441</v>
      </c>
    </row>
    <row r="431" spans="1:11">
      <c r="A431" s="2" t="s">
        <v>3700</v>
      </c>
      <c r="B431" s="62" t="s">
        <v>2158</v>
      </c>
      <c r="C431" s="6" t="s">
        <v>5204</v>
      </c>
      <c r="K431" s="2" t="s">
        <v>1441</v>
      </c>
    </row>
    <row r="432" spans="1:11">
      <c r="A432" s="2" t="s">
        <v>3701</v>
      </c>
      <c r="B432" s="62" t="s">
        <v>2159</v>
      </c>
      <c r="C432" s="6" t="s">
        <v>5204</v>
      </c>
      <c r="K432" s="2" t="s">
        <v>1441</v>
      </c>
    </row>
    <row r="433" spans="1:11">
      <c r="A433" s="2" t="s">
        <v>3702</v>
      </c>
      <c r="B433" s="62" t="s">
        <v>2160</v>
      </c>
      <c r="C433" s="6" t="s">
        <v>5204</v>
      </c>
      <c r="K433" s="2" t="s">
        <v>1441</v>
      </c>
    </row>
    <row r="434" spans="1:11">
      <c r="A434" s="2" t="s">
        <v>3703</v>
      </c>
      <c r="B434" s="62" t="s">
        <v>2161</v>
      </c>
      <c r="C434" s="6" t="s">
        <v>5204</v>
      </c>
      <c r="K434" s="2" t="s">
        <v>1441</v>
      </c>
    </row>
    <row r="435" spans="1:11">
      <c r="A435" s="2" t="s">
        <v>3704</v>
      </c>
      <c r="B435" s="62" t="s">
        <v>2162</v>
      </c>
      <c r="C435" s="6" t="s">
        <v>5204</v>
      </c>
      <c r="K435" s="2" t="s">
        <v>1441</v>
      </c>
    </row>
    <row r="436" spans="1:11">
      <c r="A436" s="2" t="s">
        <v>3705</v>
      </c>
      <c r="B436" s="62" t="s">
        <v>2163</v>
      </c>
      <c r="C436" s="6" t="s">
        <v>5204</v>
      </c>
      <c r="K436" s="2" t="s">
        <v>1441</v>
      </c>
    </row>
    <row r="437" spans="1:11">
      <c r="A437" s="2" t="s">
        <v>3706</v>
      </c>
      <c r="B437" s="62" t="s">
        <v>2164</v>
      </c>
      <c r="C437" s="6" t="s">
        <v>5204</v>
      </c>
      <c r="K437" s="2" t="s">
        <v>1441</v>
      </c>
    </row>
    <row r="438" spans="1:11">
      <c r="A438" s="2" t="s">
        <v>3707</v>
      </c>
      <c r="B438" s="62" t="s">
        <v>2165</v>
      </c>
      <c r="C438" s="6" t="s">
        <v>5204</v>
      </c>
      <c r="K438" s="2" t="s">
        <v>1441</v>
      </c>
    </row>
    <row r="439" spans="1:11">
      <c r="A439" s="2" t="s">
        <v>3708</v>
      </c>
      <c r="B439" s="62" t="s">
        <v>2166</v>
      </c>
      <c r="C439" s="6" t="s">
        <v>5204</v>
      </c>
      <c r="K439" s="2" t="s">
        <v>1441</v>
      </c>
    </row>
    <row r="440" spans="1:11">
      <c r="A440" s="2" t="s">
        <v>3709</v>
      </c>
      <c r="B440" s="62" t="s">
        <v>2167</v>
      </c>
      <c r="C440" s="6" t="s">
        <v>5204</v>
      </c>
      <c r="K440" s="2" t="s">
        <v>1441</v>
      </c>
    </row>
    <row r="441" spans="1:11">
      <c r="A441" s="2" t="s">
        <v>3710</v>
      </c>
      <c r="B441" s="62" t="s">
        <v>2168</v>
      </c>
      <c r="C441" s="6" t="s">
        <v>5204</v>
      </c>
      <c r="K441" s="2" t="s">
        <v>1441</v>
      </c>
    </row>
    <row r="442" spans="1:11">
      <c r="A442" s="2" t="s">
        <v>3711</v>
      </c>
      <c r="B442" s="62" t="s">
        <v>2169</v>
      </c>
      <c r="C442" s="6" t="s">
        <v>5204</v>
      </c>
      <c r="K442" s="2" t="s">
        <v>1441</v>
      </c>
    </row>
    <row r="443" spans="1:11">
      <c r="A443" s="2" t="s">
        <v>3712</v>
      </c>
      <c r="B443" s="62" t="s">
        <v>6370</v>
      </c>
      <c r="C443" s="6" t="s">
        <v>5204</v>
      </c>
      <c r="K443" s="2" t="s">
        <v>1441</v>
      </c>
    </row>
    <row r="444" spans="1:11">
      <c r="A444" s="2" t="s">
        <v>3713</v>
      </c>
      <c r="B444" s="62" t="s">
        <v>2170</v>
      </c>
      <c r="C444" s="6" t="s">
        <v>5204</v>
      </c>
      <c r="K444" s="2" t="s">
        <v>1441</v>
      </c>
    </row>
    <row r="445" spans="1:11">
      <c r="A445" s="2" t="s">
        <v>3714</v>
      </c>
      <c r="B445" s="62" t="s">
        <v>2171</v>
      </c>
      <c r="C445" s="6" t="s">
        <v>5204</v>
      </c>
      <c r="K445" s="2" t="s">
        <v>1441</v>
      </c>
    </row>
    <row r="446" spans="1:11">
      <c r="A446" s="2" t="s">
        <v>3715</v>
      </c>
      <c r="B446" s="62" t="s">
        <v>2172</v>
      </c>
      <c r="C446" s="6" t="s">
        <v>5204</v>
      </c>
      <c r="K446" s="2" t="s">
        <v>1441</v>
      </c>
    </row>
    <row r="447" spans="1:11">
      <c r="A447" s="2" t="s">
        <v>3716</v>
      </c>
      <c r="B447" s="62" t="s">
        <v>2173</v>
      </c>
      <c r="C447" s="6" t="s">
        <v>5204</v>
      </c>
      <c r="K447" s="2" t="s">
        <v>1441</v>
      </c>
    </row>
    <row r="448" spans="1:11">
      <c r="A448" s="2" t="s">
        <v>3717</v>
      </c>
      <c r="B448" s="62" t="s">
        <v>2174</v>
      </c>
      <c r="C448" s="6" t="s">
        <v>5204</v>
      </c>
      <c r="K448" s="2" t="s">
        <v>1441</v>
      </c>
    </row>
    <row r="449" spans="1:11">
      <c r="A449" s="2" t="s">
        <v>3718</v>
      </c>
      <c r="B449" s="62" t="s">
        <v>2175</v>
      </c>
      <c r="C449" s="6" t="s">
        <v>5204</v>
      </c>
      <c r="K449" s="2" t="s">
        <v>1441</v>
      </c>
    </row>
    <row r="450" spans="1:11">
      <c r="A450" s="2" t="s">
        <v>3719</v>
      </c>
      <c r="B450" s="62" t="s">
        <v>2176</v>
      </c>
      <c r="C450" s="6" t="s">
        <v>5204</v>
      </c>
      <c r="K450" s="2" t="s">
        <v>1441</v>
      </c>
    </row>
    <row r="451" spans="1:11">
      <c r="A451" s="2" t="s">
        <v>3720</v>
      </c>
      <c r="B451" s="62" t="s">
        <v>2177</v>
      </c>
      <c r="C451" s="6" t="s">
        <v>5204</v>
      </c>
      <c r="K451" s="2" t="s">
        <v>1441</v>
      </c>
    </row>
    <row r="452" spans="1:11">
      <c r="A452" s="2" t="s">
        <v>3721</v>
      </c>
      <c r="B452" s="62" t="s">
        <v>2178</v>
      </c>
      <c r="C452" s="6" t="s">
        <v>5204</v>
      </c>
      <c r="K452" s="2" t="s">
        <v>1441</v>
      </c>
    </row>
    <row r="453" spans="1:11">
      <c r="A453" s="2" t="s">
        <v>3722</v>
      </c>
      <c r="B453" s="62" t="s">
        <v>2179</v>
      </c>
      <c r="C453" s="6" t="s">
        <v>5204</v>
      </c>
      <c r="K453" s="2" t="s">
        <v>1441</v>
      </c>
    </row>
    <row r="454" spans="1:11">
      <c r="A454" s="2" t="s">
        <v>3723</v>
      </c>
      <c r="B454" s="62" t="s">
        <v>2180</v>
      </c>
      <c r="C454" s="6" t="s">
        <v>5204</v>
      </c>
      <c r="K454" s="2" t="s">
        <v>1441</v>
      </c>
    </row>
    <row r="455" spans="1:11">
      <c r="A455" s="2" t="s">
        <v>3724</v>
      </c>
      <c r="B455" s="62" t="s">
        <v>2181</v>
      </c>
      <c r="C455" s="6" t="s">
        <v>5204</v>
      </c>
      <c r="K455" s="2" t="s">
        <v>1441</v>
      </c>
    </row>
    <row r="456" spans="1:11">
      <c r="A456" s="2" t="s">
        <v>3725</v>
      </c>
      <c r="B456" s="62" t="s">
        <v>2182</v>
      </c>
      <c r="C456" s="6" t="s">
        <v>5204</v>
      </c>
      <c r="K456" s="2" t="s">
        <v>1441</v>
      </c>
    </row>
    <row r="457" spans="1:11">
      <c r="A457" s="2" t="s">
        <v>3726</v>
      </c>
      <c r="B457" s="62" t="s">
        <v>2183</v>
      </c>
      <c r="C457" s="6" t="s">
        <v>5204</v>
      </c>
      <c r="K457" s="2" t="s">
        <v>1441</v>
      </c>
    </row>
    <row r="458" spans="1:11">
      <c r="A458" s="2" t="s">
        <v>3727</v>
      </c>
      <c r="B458" s="62" t="s">
        <v>2184</v>
      </c>
      <c r="C458" s="6" t="s">
        <v>5204</v>
      </c>
      <c r="K458" s="2" t="s">
        <v>1441</v>
      </c>
    </row>
    <row r="459" spans="1:11">
      <c r="A459" s="2" t="s">
        <v>3728</v>
      </c>
      <c r="B459" s="62" t="s">
        <v>2185</v>
      </c>
      <c r="C459" s="6" t="s">
        <v>5204</v>
      </c>
      <c r="K459" s="2" t="s">
        <v>1441</v>
      </c>
    </row>
    <row r="460" spans="1:11">
      <c r="A460" s="2" t="s">
        <v>3729</v>
      </c>
      <c r="B460" s="62" t="s">
        <v>2186</v>
      </c>
      <c r="C460" s="6" t="s">
        <v>5204</v>
      </c>
      <c r="K460" s="2" t="s">
        <v>1441</v>
      </c>
    </row>
    <row r="461" spans="1:11">
      <c r="A461" s="2" t="s">
        <v>3730</v>
      </c>
      <c r="B461" s="62" t="s">
        <v>2187</v>
      </c>
      <c r="C461" s="6" t="s">
        <v>5204</v>
      </c>
      <c r="K461" s="2" t="s">
        <v>1441</v>
      </c>
    </row>
    <row r="462" spans="1:11">
      <c r="A462" s="2" t="s">
        <v>3731</v>
      </c>
      <c r="B462" s="62" t="s">
        <v>2188</v>
      </c>
      <c r="C462" s="6" t="s">
        <v>5204</v>
      </c>
      <c r="K462" s="2" t="s">
        <v>1441</v>
      </c>
    </row>
    <row r="463" spans="1:11">
      <c r="A463" s="2" t="s">
        <v>3732</v>
      </c>
      <c r="B463" s="62" t="s">
        <v>2189</v>
      </c>
      <c r="C463" s="6" t="s">
        <v>5204</v>
      </c>
      <c r="K463" s="2" t="s">
        <v>1441</v>
      </c>
    </row>
    <row r="464" spans="1:11">
      <c r="A464" s="2" t="s">
        <v>3733</v>
      </c>
      <c r="B464" s="62" t="s">
        <v>2190</v>
      </c>
      <c r="C464" s="6" t="s">
        <v>5204</v>
      </c>
      <c r="K464" s="2" t="s">
        <v>1441</v>
      </c>
    </row>
    <row r="465" spans="1:11">
      <c r="A465" s="2" t="s">
        <v>3734</v>
      </c>
      <c r="B465" s="62" t="s">
        <v>2191</v>
      </c>
      <c r="C465" s="6" t="s">
        <v>5204</v>
      </c>
      <c r="K465" s="2" t="s">
        <v>1441</v>
      </c>
    </row>
    <row r="466" spans="1:11">
      <c r="A466" s="2" t="s">
        <v>3735</v>
      </c>
      <c r="B466" s="62" t="s">
        <v>2192</v>
      </c>
      <c r="C466" s="6" t="s">
        <v>5204</v>
      </c>
      <c r="K466" s="2" t="s">
        <v>1441</v>
      </c>
    </row>
    <row r="467" spans="1:11">
      <c r="A467" s="2" t="s">
        <v>3736</v>
      </c>
      <c r="B467" s="62" t="s">
        <v>2193</v>
      </c>
      <c r="C467" s="6" t="s">
        <v>5204</v>
      </c>
      <c r="K467" s="2" t="s">
        <v>1441</v>
      </c>
    </row>
    <row r="468" spans="1:11">
      <c r="A468" s="2" t="s">
        <v>3737</v>
      </c>
      <c r="B468" s="62" t="s">
        <v>2194</v>
      </c>
      <c r="C468" s="6" t="s">
        <v>5204</v>
      </c>
      <c r="K468" s="2" t="s">
        <v>1441</v>
      </c>
    </row>
    <row r="469" spans="1:11">
      <c r="A469" s="2" t="s">
        <v>3738</v>
      </c>
      <c r="B469" s="62" t="s">
        <v>2195</v>
      </c>
      <c r="C469" s="6" t="s">
        <v>5204</v>
      </c>
      <c r="K469" s="2" t="s">
        <v>1441</v>
      </c>
    </row>
    <row r="470" spans="1:11">
      <c r="A470" s="2" t="s">
        <v>3739</v>
      </c>
      <c r="B470" s="62" t="s">
        <v>2196</v>
      </c>
      <c r="C470" s="6" t="s">
        <v>5204</v>
      </c>
      <c r="K470" s="2" t="s">
        <v>1441</v>
      </c>
    </row>
    <row r="471" spans="1:11">
      <c r="A471" s="2" t="s">
        <v>3740</v>
      </c>
      <c r="B471" s="62" t="s">
        <v>2197</v>
      </c>
      <c r="C471" s="6" t="s">
        <v>5204</v>
      </c>
      <c r="K471" s="2" t="s">
        <v>1441</v>
      </c>
    </row>
    <row r="472" spans="1:11">
      <c r="A472" s="2" t="s">
        <v>3741</v>
      </c>
      <c r="B472" s="62" t="s">
        <v>2198</v>
      </c>
      <c r="C472" s="6" t="s">
        <v>5204</v>
      </c>
      <c r="K472" s="2" t="s">
        <v>1441</v>
      </c>
    </row>
    <row r="473" spans="1:11">
      <c r="A473" s="2" t="s">
        <v>3742</v>
      </c>
      <c r="B473" s="62" t="s">
        <v>2199</v>
      </c>
      <c r="C473" s="6" t="s">
        <v>5204</v>
      </c>
      <c r="K473" s="2" t="s">
        <v>1441</v>
      </c>
    </row>
    <row r="474" spans="1:11">
      <c r="A474" s="2" t="s">
        <v>3743</v>
      </c>
      <c r="B474" s="62" t="s">
        <v>2200</v>
      </c>
      <c r="C474" s="6" t="s">
        <v>5204</v>
      </c>
      <c r="K474" s="2" t="s">
        <v>1441</v>
      </c>
    </row>
    <row r="475" spans="1:11">
      <c r="A475" s="2" t="s">
        <v>3744</v>
      </c>
      <c r="B475" s="62" t="s">
        <v>2201</v>
      </c>
      <c r="C475" s="6" t="s">
        <v>5204</v>
      </c>
      <c r="K475" s="2" t="s">
        <v>1441</v>
      </c>
    </row>
    <row r="476" spans="1:11">
      <c r="A476" s="2" t="s">
        <v>3745</v>
      </c>
      <c r="B476" s="62" t="s">
        <v>2202</v>
      </c>
      <c r="C476" s="6" t="s">
        <v>5204</v>
      </c>
      <c r="K476" s="2" t="s">
        <v>1441</v>
      </c>
    </row>
    <row r="477" spans="1:11">
      <c r="A477" s="2" t="s">
        <v>3746</v>
      </c>
      <c r="B477" s="62" t="s">
        <v>2203</v>
      </c>
      <c r="C477" s="6" t="s">
        <v>5204</v>
      </c>
      <c r="K477" s="2" t="s">
        <v>1441</v>
      </c>
    </row>
    <row r="478" spans="1:11">
      <c r="A478" s="2" t="s">
        <v>3747</v>
      </c>
      <c r="B478" s="62" t="s">
        <v>2204</v>
      </c>
      <c r="C478" s="6" t="s">
        <v>5204</v>
      </c>
      <c r="K478" s="2" t="s">
        <v>1441</v>
      </c>
    </row>
    <row r="479" spans="1:11">
      <c r="A479" s="2" t="s">
        <v>3748</v>
      </c>
      <c r="B479" s="62" t="s">
        <v>2205</v>
      </c>
      <c r="C479" s="6" t="s">
        <v>5204</v>
      </c>
      <c r="K479" s="2" t="s">
        <v>1441</v>
      </c>
    </row>
    <row r="480" spans="1:11">
      <c r="A480" s="2" t="s">
        <v>3749</v>
      </c>
      <c r="B480" s="62" t="s">
        <v>2206</v>
      </c>
      <c r="C480" s="6" t="s">
        <v>5204</v>
      </c>
      <c r="K480" s="2" t="s">
        <v>1441</v>
      </c>
    </row>
    <row r="481" spans="1:11">
      <c r="A481" s="2" t="s">
        <v>3750</v>
      </c>
      <c r="B481" s="62" t="s">
        <v>2207</v>
      </c>
      <c r="C481" s="6" t="s">
        <v>5204</v>
      </c>
      <c r="K481" s="2" t="s">
        <v>1441</v>
      </c>
    </row>
    <row r="482" spans="1:11">
      <c r="A482" s="2" t="s">
        <v>3751</v>
      </c>
      <c r="B482" s="62" t="s">
        <v>2208</v>
      </c>
      <c r="C482" s="6" t="s">
        <v>5204</v>
      </c>
      <c r="K482" s="2" t="s">
        <v>1441</v>
      </c>
    </row>
    <row r="483" spans="1:11">
      <c r="A483" s="2" t="s">
        <v>3752</v>
      </c>
      <c r="B483" s="62" t="s">
        <v>2209</v>
      </c>
      <c r="C483" s="6" t="s">
        <v>5204</v>
      </c>
      <c r="K483" s="2" t="s">
        <v>1441</v>
      </c>
    </row>
    <row r="484" spans="1:11">
      <c r="A484" s="2" t="s">
        <v>3753</v>
      </c>
      <c r="B484" s="62" t="s">
        <v>2210</v>
      </c>
      <c r="C484" s="6" t="s">
        <v>5204</v>
      </c>
      <c r="K484" s="2" t="s">
        <v>1441</v>
      </c>
    </row>
    <row r="485" spans="1:11">
      <c r="A485" s="2" t="s">
        <v>3754</v>
      </c>
      <c r="B485" s="62" t="s">
        <v>2211</v>
      </c>
      <c r="C485" s="6" t="s">
        <v>5204</v>
      </c>
      <c r="K485" s="2" t="s">
        <v>1441</v>
      </c>
    </row>
    <row r="486" spans="1:11">
      <c r="A486" s="2" t="s">
        <v>3755</v>
      </c>
      <c r="B486" s="62" t="s">
        <v>2212</v>
      </c>
      <c r="C486" s="6" t="s">
        <v>5204</v>
      </c>
      <c r="K486" s="2" t="s">
        <v>1441</v>
      </c>
    </row>
    <row r="487" spans="1:11">
      <c r="A487" s="2" t="s">
        <v>3756</v>
      </c>
      <c r="B487" s="62" t="s">
        <v>2213</v>
      </c>
      <c r="C487" s="6" t="s">
        <v>5204</v>
      </c>
      <c r="K487" s="2" t="s">
        <v>1441</v>
      </c>
    </row>
    <row r="488" spans="1:11">
      <c r="A488" s="2" t="s">
        <v>3757</v>
      </c>
      <c r="B488" s="62" t="s">
        <v>2214</v>
      </c>
      <c r="C488" s="6" t="s">
        <v>5204</v>
      </c>
      <c r="K488" s="2" t="s">
        <v>1441</v>
      </c>
    </row>
    <row r="489" spans="1:11">
      <c r="A489" s="2" t="s">
        <v>3758</v>
      </c>
      <c r="B489" s="62" t="s">
        <v>2215</v>
      </c>
      <c r="C489" s="6" t="s">
        <v>5204</v>
      </c>
      <c r="K489" s="2" t="s">
        <v>1441</v>
      </c>
    </row>
    <row r="490" spans="1:11">
      <c r="A490" s="2" t="s">
        <v>3759</v>
      </c>
      <c r="B490" s="62" t="s">
        <v>2216</v>
      </c>
      <c r="C490" s="6" t="s">
        <v>5204</v>
      </c>
      <c r="K490" s="2" t="s">
        <v>1441</v>
      </c>
    </row>
    <row r="491" spans="1:11">
      <c r="A491" s="2" t="s">
        <v>3760</v>
      </c>
      <c r="B491" s="62" t="s">
        <v>2217</v>
      </c>
      <c r="C491" s="6" t="s">
        <v>5204</v>
      </c>
      <c r="K491" s="2" t="s">
        <v>1441</v>
      </c>
    </row>
    <row r="492" spans="1:11">
      <c r="A492" s="2" t="s">
        <v>3761</v>
      </c>
      <c r="B492" s="62" t="s">
        <v>2218</v>
      </c>
      <c r="C492" s="6" t="s">
        <v>5204</v>
      </c>
      <c r="K492" s="2" t="s">
        <v>1441</v>
      </c>
    </row>
    <row r="493" spans="1:11">
      <c r="A493" s="2" t="s">
        <v>3762</v>
      </c>
      <c r="B493" s="62" t="s">
        <v>2219</v>
      </c>
      <c r="C493" s="6" t="s">
        <v>5204</v>
      </c>
      <c r="K493" s="2" t="s">
        <v>1441</v>
      </c>
    </row>
    <row r="494" spans="1:11">
      <c r="A494" s="2" t="s">
        <v>3763</v>
      </c>
      <c r="B494" s="62" t="s">
        <v>2220</v>
      </c>
      <c r="C494" s="6" t="s">
        <v>5204</v>
      </c>
      <c r="K494" s="2" t="s">
        <v>1441</v>
      </c>
    </row>
    <row r="495" spans="1:11">
      <c r="A495" s="2" t="s">
        <v>3764</v>
      </c>
      <c r="B495" s="62" t="s">
        <v>2221</v>
      </c>
      <c r="C495" s="6" t="s">
        <v>5204</v>
      </c>
      <c r="K495" s="2" t="s">
        <v>1441</v>
      </c>
    </row>
    <row r="496" spans="1:11">
      <c r="A496" s="2" t="s">
        <v>3765</v>
      </c>
      <c r="B496" s="62" t="s">
        <v>2222</v>
      </c>
      <c r="C496" s="6" t="s">
        <v>5204</v>
      </c>
      <c r="K496" s="2" t="s">
        <v>1441</v>
      </c>
    </row>
    <row r="497" spans="1:11">
      <c r="A497" s="2" t="s">
        <v>3766</v>
      </c>
      <c r="B497" s="62" t="s">
        <v>2223</v>
      </c>
      <c r="C497" s="6" t="s">
        <v>5204</v>
      </c>
      <c r="K497" s="2" t="s">
        <v>1441</v>
      </c>
    </row>
    <row r="498" spans="1:11">
      <c r="A498" s="2" t="s">
        <v>3767</v>
      </c>
      <c r="B498" s="62" t="s">
        <v>2224</v>
      </c>
      <c r="C498" s="6" t="s">
        <v>5204</v>
      </c>
      <c r="K498" s="2" t="s">
        <v>1441</v>
      </c>
    </row>
    <row r="499" spans="1:11">
      <c r="A499" s="2" t="s">
        <v>3768</v>
      </c>
      <c r="B499" s="62" t="s">
        <v>6371</v>
      </c>
      <c r="C499" s="6" t="s">
        <v>5204</v>
      </c>
      <c r="K499" s="2" t="s">
        <v>1441</v>
      </c>
    </row>
    <row r="500" spans="1:11">
      <c r="A500" s="2" t="s">
        <v>3769</v>
      </c>
      <c r="B500" s="62" t="s">
        <v>2226</v>
      </c>
      <c r="C500" s="6" t="s">
        <v>5204</v>
      </c>
      <c r="K500" s="2" t="s">
        <v>1441</v>
      </c>
    </row>
    <row r="501" spans="1:11">
      <c r="A501" s="2" t="s">
        <v>3770</v>
      </c>
      <c r="B501" s="62" t="s">
        <v>2227</v>
      </c>
      <c r="C501" s="6" t="s">
        <v>5204</v>
      </c>
      <c r="K501" s="2" t="s">
        <v>1441</v>
      </c>
    </row>
    <row r="502" spans="1:11">
      <c r="A502" s="2" t="s">
        <v>3771</v>
      </c>
      <c r="B502" s="62" t="s">
        <v>2228</v>
      </c>
      <c r="C502" s="6" t="s">
        <v>5204</v>
      </c>
      <c r="K502" s="2" t="s">
        <v>1441</v>
      </c>
    </row>
    <row r="503" spans="1:11">
      <c r="A503" s="2" t="s">
        <v>3772</v>
      </c>
      <c r="B503" s="62" t="s">
        <v>6372</v>
      </c>
      <c r="C503" s="6" t="s">
        <v>5204</v>
      </c>
      <c r="K503" s="2" t="s">
        <v>1441</v>
      </c>
    </row>
    <row r="504" spans="1:11">
      <c r="A504" s="2" t="s">
        <v>3773</v>
      </c>
      <c r="B504" s="62" t="s">
        <v>6373</v>
      </c>
      <c r="C504" s="6" t="s">
        <v>5204</v>
      </c>
      <c r="K504" s="2" t="s">
        <v>1441</v>
      </c>
    </row>
    <row r="505" spans="1:11">
      <c r="A505" s="2" t="s">
        <v>3774</v>
      </c>
      <c r="B505" s="62" t="s">
        <v>6374</v>
      </c>
      <c r="C505" s="6" t="s">
        <v>5204</v>
      </c>
      <c r="K505" s="2" t="s">
        <v>1441</v>
      </c>
    </row>
    <row r="506" spans="1:11">
      <c r="A506" s="2" t="s">
        <v>3775</v>
      </c>
      <c r="B506" s="62" t="s">
        <v>6375</v>
      </c>
      <c r="C506" s="6" t="s">
        <v>5204</v>
      </c>
      <c r="K506" s="2" t="s">
        <v>1441</v>
      </c>
    </row>
    <row r="507" spans="1:11">
      <c r="A507" s="2" t="s">
        <v>3776</v>
      </c>
      <c r="B507" s="62" t="s">
        <v>6376</v>
      </c>
      <c r="C507" s="6" t="s">
        <v>5204</v>
      </c>
      <c r="K507" s="2" t="s">
        <v>1441</v>
      </c>
    </row>
    <row r="508" spans="1:11">
      <c r="A508" s="2" t="s">
        <v>3777</v>
      </c>
      <c r="B508" s="62" t="s">
        <v>6377</v>
      </c>
      <c r="C508" s="6" t="s">
        <v>5204</v>
      </c>
      <c r="K508" s="2" t="s">
        <v>1441</v>
      </c>
    </row>
    <row r="509" spans="1:11">
      <c r="A509" s="2" t="s">
        <v>3778</v>
      </c>
      <c r="B509" s="62" t="s">
        <v>6378</v>
      </c>
      <c r="C509" s="6" t="s">
        <v>5204</v>
      </c>
      <c r="K509" s="2" t="s">
        <v>1441</v>
      </c>
    </row>
    <row r="510" spans="1:11">
      <c r="A510" s="2" t="s">
        <v>3779</v>
      </c>
      <c r="B510" s="62" t="s">
        <v>6379</v>
      </c>
      <c r="C510" s="6" t="s">
        <v>5204</v>
      </c>
      <c r="K510" s="2" t="s">
        <v>1441</v>
      </c>
    </row>
    <row r="511" spans="1:11">
      <c r="A511" s="2" t="s">
        <v>3780</v>
      </c>
      <c r="B511" s="62" t="s">
        <v>6380</v>
      </c>
      <c r="C511" s="6" t="s">
        <v>5204</v>
      </c>
      <c r="K511" s="2" t="s">
        <v>1441</v>
      </c>
    </row>
    <row r="512" spans="1:11">
      <c r="A512" s="2" t="s">
        <v>3781</v>
      </c>
      <c r="B512" s="62" t="s">
        <v>6381</v>
      </c>
      <c r="C512" s="6" t="s">
        <v>5204</v>
      </c>
      <c r="K512" s="2" t="s">
        <v>1441</v>
      </c>
    </row>
    <row r="513" spans="1:11">
      <c r="A513" s="2" t="s">
        <v>3782</v>
      </c>
      <c r="B513" s="62" t="s">
        <v>6382</v>
      </c>
      <c r="C513" s="6" t="s">
        <v>5204</v>
      </c>
      <c r="K513" s="2" t="s">
        <v>1441</v>
      </c>
    </row>
    <row r="514" spans="1:11">
      <c r="A514" s="2" t="s">
        <v>3783</v>
      </c>
      <c r="B514" s="62" t="s">
        <v>6383</v>
      </c>
      <c r="C514" s="6" t="s">
        <v>5204</v>
      </c>
      <c r="K514" s="2" t="s">
        <v>1441</v>
      </c>
    </row>
    <row r="515" spans="1:11">
      <c r="A515" s="2" t="s">
        <v>3784</v>
      </c>
      <c r="B515" s="62" t="s">
        <v>2229</v>
      </c>
      <c r="C515" s="6" t="s">
        <v>5204</v>
      </c>
      <c r="K515" s="2" t="s">
        <v>1441</v>
      </c>
    </row>
    <row r="516" spans="1:11">
      <c r="A516" s="2" t="s">
        <v>3785</v>
      </c>
      <c r="B516" s="62" t="s">
        <v>6384</v>
      </c>
      <c r="C516" s="6" t="s">
        <v>5204</v>
      </c>
      <c r="K516" s="2" t="s">
        <v>1441</v>
      </c>
    </row>
    <row r="517" spans="1:11">
      <c r="A517" s="2" t="s">
        <v>3786</v>
      </c>
      <c r="B517" s="62" t="s">
        <v>6385</v>
      </c>
      <c r="C517" s="6" t="s">
        <v>5204</v>
      </c>
      <c r="K517" s="2" t="s">
        <v>1441</v>
      </c>
    </row>
    <row r="518" spans="1:11">
      <c r="A518" s="2" t="s">
        <v>3787</v>
      </c>
      <c r="B518" s="62" t="s">
        <v>6386</v>
      </c>
      <c r="C518" s="6" t="s">
        <v>5204</v>
      </c>
      <c r="K518" s="2" t="s">
        <v>1441</v>
      </c>
    </row>
    <row r="519" spans="1:11">
      <c r="A519" s="2" t="s">
        <v>3788</v>
      </c>
      <c r="B519" s="62" t="s">
        <v>6387</v>
      </c>
      <c r="C519" s="6" t="s">
        <v>5204</v>
      </c>
      <c r="K519" s="2" t="s">
        <v>1441</v>
      </c>
    </row>
    <row r="520" spans="1:11">
      <c r="A520" s="2" t="s">
        <v>3789</v>
      </c>
      <c r="B520" s="62" t="s">
        <v>6388</v>
      </c>
      <c r="C520" s="6" t="s">
        <v>5204</v>
      </c>
      <c r="K520" s="2" t="s">
        <v>1441</v>
      </c>
    </row>
    <row r="521" spans="1:11">
      <c r="A521" s="2" t="s">
        <v>3790</v>
      </c>
      <c r="B521" s="62" t="s">
        <v>6389</v>
      </c>
      <c r="C521" s="6" t="s">
        <v>5204</v>
      </c>
      <c r="K521" s="2" t="s">
        <v>1441</v>
      </c>
    </row>
    <row r="522" spans="1:11">
      <c r="A522" s="2" t="s">
        <v>3791</v>
      </c>
      <c r="B522" s="62" t="s">
        <v>6390</v>
      </c>
      <c r="C522" s="6" t="s">
        <v>5204</v>
      </c>
      <c r="K522" s="2" t="s">
        <v>1441</v>
      </c>
    </row>
    <row r="523" spans="1:11">
      <c r="A523" s="2" t="s">
        <v>3792</v>
      </c>
      <c r="B523" s="62" t="s">
        <v>6391</v>
      </c>
      <c r="C523" s="6" t="s">
        <v>5204</v>
      </c>
      <c r="K523" s="2" t="s">
        <v>1441</v>
      </c>
    </row>
    <row r="524" spans="1:11">
      <c r="A524" s="2" t="s">
        <v>3793</v>
      </c>
      <c r="B524" s="62" t="s">
        <v>2230</v>
      </c>
      <c r="C524" s="6" t="s">
        <v>5204</v>
      </c>
      <c r="K524" s="2" t="s">
        <v>1441</v>
      </c>
    </row>
    <row r="525" spans="1:11">
      <c r="A525" s="2" t="s">
        <v>3794</v>
      </c>
      <c r="B525" s="62" t="s">
        <v>2231</v>
      </c>
      <c r="C525" s="6" t="s">
        <v>5204</v>
      </c>
      <c r="K525" s="2" t="s">
        <v>1441</v>
      </c>
    </row>
    <row r="526" spans="1:11">
      <c r="A526" s="2" t="s">
        <v>3795</v>
      </c>
      <c r="B526" s="62" t="s">
        <v>2232</v>
      </c>
      <c r="C526" s="6" t="s">
        <v>5204</v>
      </c>
      <c r="K526" s="2" t="s">
        <v>1441</v>
      </c>
    </row>
    <row r="527" spans="1:11">
      <c r="A527" s="2" t="s">
        <v>3796</v>
      </c>
      <c r="B527" s="62" t="s">
        <v>2233</v>
      </c>
      <c r="C527" s="6" t="s">
        <v>5204</v>
      </c>
      <c r="K527" s="2" t="s">
        <v>1441</v>
      </c>
    </row>
    <row r="528" spans="1:11">
      <c r="A528" s="2" t="s">
        <v>3797</v>
      </c>
      <c r="B528" s="62" t="s">
        <v>2234</v>
      </c>
      <c r="C528" s="6" t="s">
        <v>5204</v>
      </c>
      <c r="K528" s="2" t="s">
        <v>1441</v>
      </c>
    </row>
    <row r="529" spans="1:11">
      <c r="A529" s="2" t="s">
        <v>3798</v>
      </c>
      <c r="B529" s="62" t="s">
        <v>6392</v>
      </c>
      <c r="C529" s="6" t="s">
        <v>5204</v>
      </c>
      <c r="K529" s="2" t="s">
        <v>1441</v>
      </c>
    </row>
    <row r="530" spans="1:11">
      <c r="A530" s="2" t="s">
        <v>3799</v>
      </c>
      <c r="B530" s="62" t="s">
        <v>2235</v>
      </c>
      <c r="C530" s="6" t="s">
        <v>5204</v>
      </c>
      <c r="K530" s="2" t="s">
        <v>1441</v>
      </c>
    </row>
    <row r="531" spans="1:11">
      <c r="A531" s="2" t="s">
        <v>3800</v>
      </c>
      <c r="B531" s="62" t="s">
        <v>2236</v>
      </c>
      <c r="C531" s="6" t="s">
        <v>5204</v>
      </c>
      <c r="K531" s="2" t="s">
        <v>1441</v>
      </c>
    </row>
    <row r="532" spans="1:11">
      <c r="A532" s="2" t="s">
        <v>3801</v>
      </c>
      <c r="B532" s="62" t="s">
        <v>2237</v>
      </c>
      <c r="C532" s="6" t="s">
        <v>5204</v>
      </c>
      <c r="K532" s="2" t="s">
        <v>1441</v>
      </c>
    </row>
    <row r="533" spans="1:11">
      <c r="A533" s="2" t="s">
        <v>3802</v>
      </c>
      <c r="B533" s="62" t="s">
        <v>2238</v>
      </c>
      <c r="C533" s="6" t="s">
        <v>5204</v>
      </c>
      <c r="K533" s="2" t="s">
        <v>1441</v>
      </c>
    </row>
    <row r="534" spans="1:11">
      <c r="A534" s="2" t="s">
        <v>3803</v>
      </c>
      <c r="B534" s="62" t="s">
        <v>2239</v>
      </c>
      <c r="C534" s="6" t="s">
        <v>5204</v>
      </c>
      <c r="K534" s="2" t="s">
        <v>1441</v>
      </c>
    </row>
    <row r="535" spans="1:11">
      <c r="A535" s="2" t="s">
        <v>3804</v>
      </c>
      <c r="B535" s="62" t="s">
        <v>6393</v>
      </c>
      <c r="C535" s="6" t="s">
        <v>5204</v>
      </c>
      <c r="K535" s="2" t="s">
        <v>1441</v>
      </c>
    </row>
    <row r="536" spans="1:11">
      <c r="A536" s="2" t="s">
        <v>3805</v>
      </c>
      <c r="B536" s="62" t="s">
        <v>6394</v>
      </c>
      <c r="C536" s="6" t="s">
        <v>5204</v>
      </c>
      <c r="K536" s="2" t="s">
        <v>1441</v>
      </c>
    </row>
    <row r="537" spans="1:11">
      <c r="A537" s="2" t="s">
        <v>3806</v>
      </c>
      <c r="B537" s="62" t="s">
        <v>6395</v>
      </c>
      <c r="C537" s="6" t="s">
        <v>5204</v>
      </c>
      <c r="K537" s="2" t="s">
        <v>1441</v>
      </c>
    </row>
    <row r="538" spans="1:11">
      <c r="A538" s="2" t="s">
        <v>3807</v>
      </c>
      <c r="B538" s="62" t="s">
        <v>6396</v>
      </c>
      <c r="C538" s="6" t="s">
        <v>5204</v>
      </c>
      <c r="K538" s="2" t="s">
        <v>1441</v>
      </c>
    </row>
    <row r="539" spans="1:11">
      <c r="A539" s="2" t="s">
        <v>3808</v>
      </c>
      <c r="B539" s="62" t="s">
        <v>2240</v>
      </c>
      <c r="C539" s="6" t="s">
        <v>5204</v>
      </c>
      <c r="K539" s="2" t="s">
        <v>1441</v>
      </c>
    </row>
    <row r="540" spans="1:11">
      <c r="A540" s="2" t="s">
        <v>3809</v>
      </c>
      <c r="B540" s="62" t="s">
        <v>2241</v>
      </c>
      <c r="C540" s="6" t="s">
        <v>5204</v>
      </c>
      <c r="K540" s="2" t="s">
        <v>1441</v>
      </c>
    </row>
    <row r="541" spans="1:11">
      <c r="A541" s="2" t="s">
        <v>3810</v>
      </c>
      <c r="B541" s="62" t="s">
        <v>2242</v>
      </c>
      <c r="C541" s="6" t="s">
        <v>5204</v>
      </c>
      <c r="K541" s="2" t="s">
        <v>1441</v>
      </c>
    </row>
    <row r="542" spans="1:11">
      <c r="A542" s="2" t="s">
        <v>3811</v>
      </c>
      <c r="B542" s="62" t="s">
        <v>2243</v>
      </c>
      <c r="C542" s="6" t="s">
        <v>5204</v>
      </c>
      <c r="K542" s="2" t="s">
        <v>1441</v>
      </c>
    </row>
    <row r="543" spans="1:11">
      <c r="A543" s="2" t="s">
        <v>3812</v>
      </c>
      <c r="B543" s="62" t="s">
        <v>2244</v>
      </c>
      <c r="C543" s="6" t="s">
        <v>5204</v>
      </c>
      <c r="K543" s="2" t="s">
        <v>1441</v>
      </c>
    </row>
    <row r="544" spans="1:11">
      <c r="A544" s="2" t="s">
        <v>3813</v>
      </c>
      <c r="B544" s="62" t="s">
        <v>2245</v>
      </c>
      <c r="C544" s="6" t="s">
        <v>5204</v>
      </c>
      <c r="K544" s="2" t="s">
        <v>1441</v>
      </c>
    </row>
    <row r="545" spans="1:11">
      <c r="A545" s="2" t="s">
        <v>3814</v>
      </c>
      <c r="B545" s="62" t="s">
        <v>2246</v>
      </c>
      <c r="C545" s="6" t="s">
        <v>5204</v>
      </c>
      <c r="K545" s="2" t="s">
        <v>1441</v>
      </c>
    </row>
    <row r="546" spans="1:11">
      <c r="A546" s="2" t="s">
        <v>3815</v>
      </c>
      <c r="B546" s="62" t="s">
        <v>6397</v>
      </c>
      <c r="C546" s="6" t="s">
        <v>5204</v>
      </c>
      <c r="K546" s="2" t="s">
        <v>1441</v>
      </c>
    </row>
    <row r="547" spans="1:11">
      <c r="A547" s="2" t="s">
        <v>3816</v>
      </c>
      <c r="B547" s="62" t="s">
        <v>2247</v>
      </c>
      <c r="C547" s="6" t="s">
        <v>5204</v>
      </c>
      <c r="K547" s="2" t="s">
        <v>1441</v>
      </c>
    </row>
    <row r="548" spans="1:11">
      <c r="A548" s="2" t="s">
        <v>3817</v>
      </c>
      <c r="B548" s="62" t="s">
        <v>2248</v>
      </c>
      <c r="C548" s="6" t="s">
        <v>5204</v>
      </c>
      <c r="K548" s="2" t="s">
        <v>1441</v>
      </c>
    </row>
    <row r="549" spans="1:11">
      <c r="A549" s="2" t="s">
        <v>3818</v>
      </c>
      <c r="B549" s="62" t="s">
        <v>2249</v>
      </c>
      <c r="C549" s="6" t="s">
        <v>5204</v>
      </c>
      <c r="K549" s="2" t="s">
        <v>1441</v>
      </c>
    </row>
    <row r="550" spans="1:11">
      <c r="A550" s="2" t="s">
        <v>3819</v>
      </c>
      <c r="B550" s="62" t="s">
        <v>2250</v>
      </c>
      <c r="C550" s="6" t="s">
        <v>5204</v>
      </c>
      <c r="K550" s="2" t="s">
        <v>1441</v>
      </c>
    </row>
    <row r="551" spans="1:11">
      <c r="A551" s="2" t="s">
        <v>3820</v>
      </c>
      <c r="B551" s="62" t="s">
        <v>2251</v>
      </c>
      <c r="C551" s="6" t="s">
        <v>5204</v>
      </c>
      <c r="K551" s="2" t="s">
        <v>1441</v>
      </c>
    </row>
    <row r="552" spans="1:11">
      <c r="A552" s="2" t="s">
        <v>3821</v>
      </c>
      <c r="B552" s="62" t="s">
        <v>2252</v>
      </c>
      <c r="C552" s="6" t="s">
        <v>5204</v>
      </c>
      <c r="K552" s="2" t="s">
        <v>1441</v>
      </c>
    </row>
    <row r="553" spans="1:11">
      <c r="A553" s="2" t="s">
        <v>3822</v>
      </c>
      <c r="B553" s="62" t="s">
        <v>2253</v>
      </c>
      <c r="C553" s="6" t="s">
        <v>5204</v>
      </c>
      <c r="K553" s="2" t="s">
        <v>1441</v>
      </c>
    </row>
    <row r="554" spans="1:11">
      <c r="A554" s="2" t="s">
        <v>3823</v>
      </c>
      <c r="B554" s="62" t="s">
        <v>2254</v>
      </c>
      <c r="C554" s="6" t="s">
        <v>5204</v>
      </c>
      <c r="K554" s="2" t="s">
        <v>1441</v>
      </c>
    </row>
    <row r="555" spans="1:11">
      <c r="A555" s="2" t="s">
        <v>3824</v>
      </c>
      <c r="B555" s="62" t="s">
        <v>2255</v>
      </c>
      <c r="C555" s="6" t="s">
        <v>5204</v>
      </c>
      <c r="K555" s="2" t="s">
        <v>1441</v>
      </c>
    </row>
    <row r="556" spans="1:11">
      <c r="A556" s="2" t="s">
        <v>3825</v>
      </c>
      <c r="B556" s="62" t="s">
        <v>2256</v>
      </c>
      <c r="C556" s="6" t="s">
        <v>5204</v>
      </c>
      <c r="K556" s="2" t="s">
        <v>1441</v>
      </c>
    </row>
    <row r="557" spans="1:11">
      <c r="A557" s="2" t="s">
        <v>3826</v>
      </c>
      <c r="B557" s="62" t="s">
        <v>2257</v>
      </c>
      <c r="C557" s="6" t="s">
        <v>5204</v>
      </c>
      <c r="K557" s="2" t="s">
        <v>1441</v>
      </c>
    </row>
    <row r="558" spans="1:11">
      <c r="A558" s="2" t="s">
        <v>3827</v>
      </c>
      <c r="B558" s="62" t="s">
        <v>2258</v>
      </c>
      <c r="C558" s="6" t="s">
        <v>5204</v>
      </c>
      <c r="K558" s="2" t="s">
        <v>1441</v>
      </c>
    </row>
    <row r="559" spans="1:11">
      <c r="A559" s="2" t="s">
        <v>3828</v>
      </c>
      <c r="B559" s="62" t="s">
        <v>2259</v>
      </c>
      <c r="C559" s="6" t="s">
        <v>5204</v>
      </c>
      <c r="K559" s="2" t="s">
        <v>1441</v>
      </c>
    </row>
    <row r="560" spans="1:11">
      <c r="A560" s="2" t="s">
        <v>3829</v>
      </c>
      <c r="B560" s="62" t="s">
        <v>2260</v>
      </c>
      <c r="C560" s="6" t="s">
        <v>5204</v>
      </c>
      <c r="K560" s="2" t="s">
        <v>1441</v>
      </c>
    </row>
    <row r="561" spans="1:11">
      <c r="A561" s="2" t="s">
        <v>3830</v>
      </c>
      <c r="B561" s="62" t="s">
        <v>2261</v>
      </c>
      <c r="C561" s="6" t="s">
        <v>5204</v>
      </c>
      <c r="K561" s="2" t="s">
        <v>1441</v>
      </c>
    </row>
    <row r="562" spans="1:11">
      <c r="A562" s="2" t="s">
        <v>3831</v>
      </c>
      <c r="B562" s="62" t="s">
        <v>2262</v>
      </c>
      <c r="C562" s="6" t="s">
        <v>5204</v>
      </c>
      <c r="K562" s="2" t="s">
        <v>1441</v>
      </c>
    </row>
    <row r="563" spans="1:11">
      <c r="A563" s="2" t="s">
        <v>3832</v>
      </c>
      <c r="B563" s="62" t="s">
        <v>2263</v>
      </c>
      <c r="C563" s="6" t="s">
        <v>5204</v>
      </c>
      <c r="K563" s="2" t="s">
        <v>1441</v>
      </c>
    </row>
    <row r="564" spans="1:11">
      <c r="A564" s="2" t="s">
        <v>3833</v>
      </c>
      <c r="B564" s="62" t="s">
        <v>2264</v>
      </c>
      <c r="C564" s="6" t="s">
        <v>5204</v>
      </c>
      <c r="K564" s="2" t="s">
        <v>1441</v>
      </c>
    </row>
    <row r="565" spans="1:11">
      <c r="A565" s="2" t="s">
        <v>3834</v>
      </c>
      <c r="B565" s="62" t="s">
        <v>2265</v>
      </c>
      <c r="C565" s="6" t="s">
        <v>5204</v>
      </c>
      <c r="K565" s="2" t="s">
        <v>1441</v>
      </c>
    </row>
    <row r="566" spans="1:11">
      <c r="A566" s="2" t="s">
        <v>3835</v>
      </c>
      <c r="B566" s="62" t="s">
        <v>2266</v>
      </c>
      <c r="C566" s="6" t="s">
        <v>5204</v>
      </c>
      <c r="K566" s="2" t="s">
        <v>1441</v>
      </c>
    </row>
    <row r="567" spans="1:11">
      <c r="A567" s="2" t="s">
        <v>3836</v>
      </c>
      <c r="B567" s="62" t="s">
        <v>2267</v>
      </c>
      <c r="C567" s="6" t="s">
        <v>5204</v>
      </c>
      <c r="K567" s="2" t="s">
        <v>1441</v>
      </c>
    </row>
    <row r="568" spans="1:11">
      <c r="A568" s="2" t="s">
        <v>3837</v>
      </c>
      <c r="B568" s="62" t="s">
        <v>2268</v>
      </c>
      <c r="C568" s="6" t="s">
        <v>5204</v>
      </c>
      <c r="K568" s="2" t="s">
        <v>1441</v>
      </c>
    </row>
    <row r="569" spans="1:11">
      <c r="A569" s="2" t="s">
        <v>3838</v>
      </c>
      <c r="B569" s="62" t="s">
        <v>2269</v>
      </c>
      <c r="C569" s="6" t="s">
        <v>5204</v>
      </c>
      <c r="K569" s="2" t="s">
        <v>1441</v>
      </c>
    </row>
    <row r="570" spans="1:11">
      <c r="A570" s="2" t="s">
        <v>3839</v>
      </c>
      <c r="B570" s="62" t="s">
        <v>2270</v>
      </c>
      <c r="C570" s="6" t="s">
        <v>5204</v>
      </c>
      <c r="K570" s="2" t="s">
        <v>1441</v>
      </c>
    </row>
    <row r="571" spans="1:11">
      <c r="A571" s="2" t="s">
        <v>3840</v>
      </c>
      <c r="B571" s="62" t="s">
        <v>2271</v>
      </c>
      <c r="C571" s="6" t="s">
        <v>5204</v>
      </c>
      <c r="K571" s="2" t="s">
        <v>1441</v>
      </c>
    </row>
    <row r="572" spans="1:11">
      <c r="A572" s="2" t="s">
        <v>3841</v>
      </c>
      <c r="B572" s="62" t="s">
        <v>2272</v>
      </c>
      <c r="C572" s="6" t="s">
        <v>5204</v>
      </c>
      <c r="K572" s="2" t="s">
        <v>1441</v>
      </c>
    </row>
    <row r="573" spans="1:11">
      <c r="A573" s="2" t="s">
        <v>3842</v>
      </c>
      <c r="B573" s="62" t="s">
        <v>2273</v>
      </c>
      <c r="C573" s="6" t="s">
        <v>5204</v>
      </c>
      <c r="K573" s="2" t="s">
        <v>1441</v>
      </c>
    </row>
    <row r="574" spans="1:11">
      <c r="A574" s="2" t="s">
        <v>3843</v>
      </c>
      <c r="B574" s="62" t="s">
        <v>2274</v>
      </c>
      <c r="C574" s="6" t="s">
        <v>5204</v>
      </c>
      <c r="K574" s="2" t="s">
        <v>1441</v>
      </c>
    </row>
    <row r="575" spans="1:11">
      <c r="A575" s="2" t="s">
        <v>3844</v>
      </c>
      <c r="B575" s="62" t="s">
        <v>2275</v>
      </c>
      <c r="C575" s="6" t="s">
        <v>5204</v>
      </c>
      <c r="K575" s="2" t="s">
        <v>1441</v>
      </c>
    </row>
    <row r="576" spans="1:11">
      <c r="A576" s="2" t="s">
        <v>3845</v>
      </c>
      <c r="B576" s="62" t="s">
        <v>2276</v>
      </c>
      <c r="C576" s="6" t="s">
        <v>5204</v>
      </c>
      <c r="K576" s="2" t="s">
        <v>1441</v>
      </c>
    </row>
    <row r="577" spans="1:11">
      <c r="A577" s="2" t="s">
        <v>3846</v>
      </c>
      <c r="B577" s="62" t="s">
        <v>2277</v>
      </c>
      <c r="C577" s="6" t="s">
        <v>5204</v>
      </c>
      <c r="K577" s="2" t="s">
        <v>1441</v>
      </c>
    </row>
    <row r="578" spans="1:11">
      <c r="A578" s="2" t="s">
        <v>3847</v>
      </c>
      <c r="B578" s="62" t="s">
        <v>2278</v>
      </c>
      <c r="C578" s="6" t="s">
        <v>5204</v>
      </c>
      <c r="K578" s="2" t="s">
        <v>1441</v>
      </c>
    </row>
    <row r="579" spans="1:11">
      <c r="A579" s="2" t="s">
        <v>3848</v>
      </c>
      <c r="B579" s="62" t="s">
        <v>2279</v>
      </c>
      <c r="C579" s="6" t="s">
        <v>5204</v>
      </c>
      <c r="K579" s="2" t="s">
        <v>1441</v>
      </c>
    </row>
    <row r="580" spans="1:11">
      <c r="A580" s="2" t="s">
        <v>3849</v>
      </c>
      <c r="B580" s="62" t="s">
        <v>2280</v>
      </c>
      <c r="C580" s="6" t="s">
        <v>5204</v>
      </c>
      <c r="K580" s="2" t="s">
        <v>1441</v>
      </c>
    </row>
    <row r="581" spans="1:11">
      <c r="A581" s="2" t="s">
        <v>3850</v>
      </c>
      <c r="B581" s="62" t="s">
        <v>2281</v>
      </c>
      <c r="C581" s="6" t="s">
        <v>5204</v>
      </c>
      <c r="K581" s="2" t="s">
        <v>1441</v>
      </c>
    </row>
    <row r="582" spans="1:11">
      <c r="A582" s="2" t="s">
        <v>3851</v>
      </c>
      <c r="B582" s="62" t="s">
        <v>2282</v>
      </c>
      <c r="C582" s="6" t="s">
        <v>5204</v>
      </c>
      <c r="K582" s="2" t="s">
        <v>1441</v>
      </c>
    </row>
    <row r="583" spans="1:11">
      <c r="A583" s="2" t="s">
        <v>3852</v>
      </c>
      <c r="B583" s="62" t="s">
        <v>2283</v>
      </c>
      <c r="C583" s="6" t="s">
        <v>5204</v>
      </c>
      <c r="K583" s="2" t="s">
        <v>1441</v>
      </c>
    </row>
    <row r="584" spans="1:11">
      <c r="A584" s="2" t="s">
        <v>3853</v>
      </c>
      <c r="B584" s="62" t="s">
        <v>2284</v>
      </c>
      <c r="C584" s="6" t="s">
        <v>5204</v>
      </c>
      <c r="K584" s="2" t="s">
        <v>1441</v>
      </c>
    </row>
    <row r="585" spans="1:11">
      <c r="A585" s="2" t="s">
        <v>3854</v>
      </c>
      <c r="B585" s="62" t="s">
        <v>2285</v>
      </c>
      <c r="C585" s="6" t="s">
        <v>5204</v>
      </c>
      <c r="K585" s="2" t="s">
        <v>1441</v>
      </c>
    </row>
    <row r="586" spans="1:11">
      <c r="A586" s="2" t="s">
        <v>3855</v>
      </c>
      <c r="B586" s="62" t="s">
        <v>2286</v>
      </c>
      <c r="C586" s="6" t="s">
        <v>5204</v>
      </c>
      <c r="K586" s="2" t="s">
        <v>1441</v>
      </c>
    </row>
    <row r="587" spans="1:11">
      <c r="A587" s="2" t="s">
        <v>3856</v>
      </c>
      <c r="B587" s="62" t="s">
        <v>2287</v>
      </c>
      <c r="C587" s="6" t="s">
        <v>5204</v>
      </c>
      <c r="K587" s="2" t="s">
        <v>1441</v>
      </c>
    </row>
    <row r="588" spans="1:11">
      <c r="A588" s="2" t="s">
        <v>3857</v>
      </c>
      <c r="B588" s="62" t="s">
        <v>2288</v>
      </c>
      <c r="C588" s="6" t="s">
        <v>5204</v>
      </c>
      <c r="K588" s="2" t="s">
        <v>1441</v>
      </c>
    </row>
    <row r="589" spans="1:11">
      <c r="A589" s="2" t="s">
        <v>3858</v>
      </c>
      <c r="B589" s="62" t="s">
        <v>2289</v>
      </c>
      <c r="C589" s="6" t="s">
        <v>5204</v>
      </c>
      <c r="K589" s="2" t="s">
        <v>1441</v>
      </c>
    </row>
    <row r="590" spans="1:11">
      <c r="A590" s="2" t="s">
        <v>3859</v>
      </c>
      <c r="B590" s="62" t="s">
        <v>2290</v>
      </c>
      <c r="C590" s="6" t="s">
        <v>5204</v>
      </c>
      <c r="K590" s="2" t="s">
        <v>1441</v>
      </c>
    </row>
    <row r="591" spans="1:11">
      <c r="A591" s="2" t="s">
        <v>3860</v>
      </c>
      <c r="B591" s="62" t="s">
        <v>2291</v>
      </c>
      <c r="C591" s="6" t="s">
        <v>5204</v>
      </c>
      <c r="K591" s="2" t="s">
        <v>1441</v>
      </c>
    </row>
    <row r="592" spans="1:11">
      <c r="A592" s="2" t="s">
        <v>3861</v>
      </c>
      <c r="B592" s="62" t="s">
        <v>2292</v>
      </c>
      <c r="C592" s="6" t="s">
        <v>5204</v>
      </c>
      <c r="K592" s="2" t="s">
        <v>1441</v>
      </c>
    </row>
    <row r="593" spans="1:11">
      <c r="A593" s="2" t="s">
        <v>3862</v>
      </c>
      <c r="B593" s="62" t="s">
        <v>2293</v>
      </c>
      <c r="C593" s="6" t="s">
        <v>5204</v>
      </c>
      <c r="K593" s="2" t="s">
        <v>1441</v>
      </c>
    </row>
    <row r="594" spans="1:11">
      <c r="A594" s="2" t="s">
        <v>3863</v>
      </c>
      <c r="B594" s="62" t="s">
        <v>2294</v>
      </c>
      <c r="C594" s="6" t="s">
        <v>5204</v>
      </c>
      <c r="K594" s="2" t="s">
        <v>1441</v>
      </c>
    </row>
    <row r="595" spans="1:11">
      <c r="A595" s="2" t="s">
        <v>3864</v>
      </c>
      <c r="B595" s="62" t="s">
        <v>2295</v>
      </c>
      <c r="C595" s="6" t="s">
        <v>5204</v>
      </c>
      <c r="K595" s="2" t="s">
        <v>1441</v>
      </c>
    </row>
    <row r="596" spans="1:11">
      <c r="A596" s="2" t="s">
        <v>3865</v>
      </c>
      <c r="B596" s="62" t="s">
        <v>2296</v>
      </c>
      <c r="C596" s="6" t="s">
        <v>5204</v>
      </c>
      <c r="K596" s="2" t="s">
        <v>1441</v>
      </c>
    </row>
    <row r="597" spans="1:11">
      <c r="A597" s="2" t="s">
        <v>3866</v>
      </c>
      <c r="B597" s="62" t="s">
        <v>2297</v>
      </c>
      <c r="C597" s="6" t="s">
        <v>5204</v>
      </c>
      <c r="K597" s="2" t="s">
        <v>1441</v>
      </c>
    </row>
    <row r="598" spans="1:11">
      <c r="A598" s="2" t="s">
        <v>3867</v>
      </c>
      <c r="B598" s="62" t="s">
        <v>2298</v>
      </c>
      <c r="C598" s="6" t="s">
        <v>5204</v>
      </c>
      <c r="K598" s="2" t="s">
        <v>1441</v>
      </c>
    </row>
    <row r="599" spans="1:11">
      <c r="A599" s="2" t="s">
        <v>3868</v>
      </c>
      <c r="B599" s="62" t="s">
        <v>2299</v>
      </c>
      <c r="C599" s="6" t="s">
        <v>5204</v>
      </c>
      <c r="K599" s="2" t="s">
        <v>1441</v>
      </c>
    </row>
    <row r="600" spans="1:11">
      <c r="A600" s="2" t="s">
        <v>3869</v>
      </c>
      <c r="B600" s="62" t="s">
        <v>2300</v>
      </c>
      <c r="C600" s="6" t="s">
        <v>5204</v>
      </c>
      <c r="K600" s="2" t="s">
        <v>1441</v>
      </c>
    </row>
    <row r="601" spans="1:11">
      <c r="A601" s="2" t="s">
        <v>3870</v>
      </c>
      <c r="B601" s="62" t="s">
        <v>2301</v>
      </c>
      <c r="C601" s="6" t="s">
        <v>5204</v>
      </c>
      <c r="K601" s="2" t="s">
        <v>1441</v>
      </c>
    </row>
    <row r="602" spans="1:11">
      <c r="A602" s="2" t="s">
        <v>3871</v>
      </c>
      <c r="B602" s="62" t="s">
        <v>2302</v>
      </c>
      <c r="C602" s="6" t="s">
        <v>5204</v>
      </c>
      <c r="K602" s="2" t="s">
        <v>1441</v>
      </c>
    </row>
    <row r="603" spans="1:11">
      <c r="A603" s="2" t="s">
        <v>3872</v>
      </c>
      <c r="B603" s="62" t="s">
        <v>2303</v>
      </c>
      <c r="C603" s="6" t="s">
        <v>5204</v>
      </c>
      <c r="K603" s="2" t="s">
        <v>1441</v>
      </c>
    </row>
    <row r="604" spans="1:11">
      <c r="A604" s="2" t="s">
        <v>3873</v>
      </c>
      <c r="B604" s="62" t="s">
        <v>2304</v>
      </c>
      <c r="C604" s="6" t="s">
        <v>5204</v>
      </c>
      <c r="K604" s="2" t="s">
        <v>1441</v>
      </c>
    </row>
    <row r="605" spans="1:11">
      <c r="A605" s="2" t="s">
        <v>3874</v>
      </c>
      <c r="B605" s="62" t="s">
        <v>2305</v>
      </c>
      <c r="C605" s="6" t="s">
        <v>5204</v>
      </c>
      <c r="K605" s="2" t="s">
        <v>1441</v>
      </c>
    </row>
    <row r="606" spans="1:11">
      <c r="A606" s="2" t="s">
        <v>3875</v>
      </c>
      <c r="B606" s="62" t="s">
        <v>2306</v>
      </c>
      <c r="C606" s="6" t="s">
        <v>5204</v>
      </c>
      <c r="K606" s="2" t="s">
        <v>1441</v>
      </c>
    </row>
    <row r="607" spans="1:11">
      <c r="A607" s="2" t="s">
        <v>3876</v>
      </c>
      <c r="B607" s="62" t="s">
        <v>2307</v>
      </c>
      <c r="C607" s="6" t="s">
        <v>5204</v>
      </c>
      <c r="K607" s="2" t="s">
        <v>1441</v>
      </c>
    </row>
    <row r="608" spans="1:11">
      <c r="A608" s="2" t="s">
        <v>3877</v>
      </c>
      <c r="B608" s="62" t="s">
        <v>2308</v>
      </c>
      <c r="C608" s="6" t="s">
        <v>5204</v>
      </c>
      <c r="K608" s="2" t="s">
        <v>1441</v>
      </c>
    </row>
    <row r="609" spans="1:11">
      <c r="A609" s="2" t="s">
        <v>3878</v>
      </c>
      <c r="B609" s="62" t="s">
        <v>2309</v>
      </c>
      <c r="C609" s="6" t="s">
        <v>5204</v>
      </c>
      <c r="K609" s="2" t="s">
        <v>1441</v>
      </c>
    </row>
    <row r="610" spans="1:11">
      <c r="A610" s="2" t="s">
        <v>3879</v>
      </c>
      <c r="B610" s="62" t="s">
        <v>2310</v>
      </c>
      <c r="C610" s="6" t="s">
        <v>5204</v>
      </c>
      <c r="K610" s="2" t="s">
        <v>1441</v>
      </c>
    </row>
    <row r="611" spans="1:11">
      <c r="A611" s="2" t="s">
        <v>3880</v>
      </c>
      <c r="B611" s="62" t="s">
        <v>2311</v>
      </c>
      <c r="C611" s="6" t="s">
        <v>5204</v>
      </c>
      <c r="K611" s="2" t="s">
        <v>1441</v>
      </c>
    </row>
    <row r="612" spans="1:11">
      <c r="A612" s="2" t="s">
        <v>3881</v>
      </c>
      <c r="B612" s="62" t="s">
        <v>2312</v>
      </c>
      <c r="C612" s="6" t="s">
        <v>5204</v>
      </c>
      <c r="K612" s="2" t="s">
        <v>1441</v>
      </c>
    </row>
    <row r="613" spans="1:11">
      <c r="A613" s="2" t="s">
        <v>3882</v>
      </c>
      <c r="B613" s="62" t="s">
        <v>2313</v>
      </c>
      <c r="C613" s="6" t="s">
        <v>5204</v>
      </c>
      <c r="K613" s="2" t="s">
        <v>1441</v>
      </c>
    </row>
    <row r="614" spans="1:11">
      <c r="A614" s="2" t="s">
        <v>3883</v>
      </c>
      <c r="B614" s="62" t="s">
        <v>2314</v>
      </c>
      <c r="C614" s="6" t="s">
        <v>5204</v>
      </c>
      <c r="K614" s="2" t="s">
        <v>1441</v>
      </c>
    </row>
    <row r="615" spans="1:11">
      <c r="A615" s="2" t="s">
        <v>3884</v>
      </c>
      <c r="B615" s="62" t="s">
        <v>2315</v>
      </c>
      <c r="C615" s="6" t="s">
        <v>5204</v>
      </c>
      <c r="K615" s="2" t="s">
        <v>1441</v>
      </c>
    </row>
    <row r="616" spans="1:11">
      <c r="A616" s="2" t="s">
        <v>3885</v>
      </c>
      <c r="B616" s="62" t="s">
        <v>2316</v>
      </c>
      <c r="C616" s="6" t="s">
        <v>5204</v>
      </c>
      <c r="K616" s="2" t="s">
        <v>1441</v>
      </c>
    </row>
    <row r="617" spans="1:11">
      <c r="A617" s="2" t="s">
        <v>3886</v>
      </c>
      <c r="B617" s="62" t="s">
        <v>2317</v>
      </c>
      <c r="C617" s="6" t="s">
        <v>5204</v>
      </c>
      <c r="K617" s="2" t="s">
        <v>1441</v>
      </c>
    </row>
    <row r="618" spans="1:11">
      <c r="A618" s="2" t="s">
        <v>3887</v>
      </c>
      <c r="B618" s="62" t="s">
        <v>2318</v>
      </c>
      <c r="C618" s="6" t="s">
        <v>5204</v>
      </c>
      <c r="K618" s="2" t="s">
        <v>1441</v>
      </c>
    </row>
    <row r="619" spans="1:11">
      <c r="A619" s="2" t="s">
        <v>3888</v>
      </c>
      <c r="B619" s="62" t="s">
        <v>2319</v>
      </c>
      <c r="C619" s="6" t="s">
        <v>5204</v>
      </c>
      <c r="K619" s="2" t="s">
        <v>1441</v>
      </c>
    </row>
    <row r="620" spans="1:11">
      <c r="A620" s="2" t="s">
        <v>3889</v>
      </c>
      <c r="B620" s="62" t="s">
        <v>2320</v>
      </c>
      <c r="C620" s="6" t="s">
        <v>5204</v>
      </c>
      <c r="K620" s="2" t="s">
        <v>1441</v>
      </c>
    </row>
    <row r="621" spans="1:11">
      <c r="A621" s="2" t="s">
        <v>3890</v>
      </c>
      <c r="B621" s="62" t="s">
        <v>2321</v>
      </c>
      <c r="C621" s="6" t="s">
        <v>5204</v>
      </c>
      <c r="K621" s="2" t="s">
        <v>1441</v>
      </c>
    </row>
    <row r="622" spans="1:11">
      <c r="A622" s="2" t="s">
        <v>3891</v>
      </c>
      <c r="B622" s="62" t="s">
        <v>2322</v>
      </c>
      <c r="C622" s="6" t="s">
        <v>5204</v>
      </c>
      <c r="K622" s="2" t="s">
        <v>1441</v>
      </c>
    </row>
    <row r="623" spans="1:11">
      <c r="A623" s="2" t="s">
        <v>3892</v>
      </c>
      <c r="B623" s="62" t="s">
        <v>2323</v>
      </c>
      <c r="C623" s="6" t="s">
        <v>5204</v>
      </c>
      <c r="K623" s="2" t="s">
        <v>1441</v>
      </c>
    </row>
    <row r="624" spans="1:11">
      <c r="A624" s="2" t="s">
        <v>3893</v>
      </c>
      <c r="B624" s="62" t="s">
        <v>2324</v>
      </c>
      <c r="C624" s="6" t="s">
        <v>5204</v>
      </c>
      <c r="K624" s="2" t="s">
        <v>1441</v>
      </c>
    </row>
    <row r="625" spans="1:11">
      <c r="A625" s="2" t="s">
        <v>3894</v>
      </c>
      <c r="B625" s="62" t="s">
        <v>2325</v>
      </c>
      <c r="C625" s="6" t="s">
        <v>5204</v>
      </c>
      <c r="K625" s="2" t="s">
        <v>1441</v>
      </c>
    </row>
    <row r="626" spans="1:11">
      <c r="A626" s="2" t="s">
        <v>3895</v>
      </c>
      <c r="B626" s="62" t="s">
        <v>2326</v>
      </c>
      <c r="C626" s="6" t="s">
        <v>5204</v>
      </c>
      <c r="K626" s="2" t="s">
        <v>1441</v>
      </c>
    </row>
    <row r="627" spans="1:11">
      <c r="A627" s="2" t="s">
        <v>3896</v>
      </c>
      <c r="B627" s="62" t="s">
        <v>2327</v>
      </c>
      <c r="C627" s="6" t="s">
        <v>5204</v>
      </c>
      <c r="K627" s="2" t="s">
        <v>1441</v>
      </c>
    </row>
    <row r="628" spans="1:11">
      <c r="A628" s="2" t="s">
        <v>3897</v>
      </c>
      <c r="B628" s="62" t="s">
        <v>2328</v>
      </c>
      <c r="C628" s="6" t="s">
        <v>5204</v>
      </c>
      <c r="K628" s="2" t="s">
        <v>1441</v>
      </c>
    </row>
    <row r="629" spans="1:11">
      <c r="A629" s="2" t="s">
        <v>3898</v>
      </c>
      <c r="B629" s="62" t="s">
        <v>2329</v>
      </c>
      <c r="C629" s="6" t="s">
        <v>5204</v>
      </c>
      <c r="K629" s="2" t="s">
        <v>1441</v>
      </c>
    </row>
    <row r="630" spans="1:11">
      <c r="A630" s="2" t="s">
        <v>3899</v>
      </c>
      <c r="B630" s="62" t="s">
        <v>2330</v>
      </c>
      <c r="C630" s="6" t="s">
        <v>5204</v>
      </c>
      <c r="K630" s="2" t="s">
        <v>1441</v>
      </c>
    </row>
    <row r="631" spans="1:11">
      <c r="A631" s="2" t="s">
        <v>3900</v>
      </c>
      <c r="B631" s="62" t="s">
        <v>2331</v>
      </c>
      <c r="C631" s="6" t="s">
        <v>5204</v>
      </c>
      <c r="K631" s="2" t="s">
        <v>1441</v>
      </c>
    </row>
    <row r="632" spans="1:11">
      <c r="A632" s="2" t="s">
        <v>3901</v>
      </c>
      <c r="B632" s="62" t="s">
        <v>2332</v>
      </c>
      <c r="C632" s="6" t="s">
        <v>5204</v>
      </c>
      <c r="K632" s="2" t="s">
        <v>1441</v>
      </c>
    </row>
    <row r="633" spans="1:11">
      <c r="A633" s="2" t="s">
        <v>3902</v>
      </c>
      <c r="B633" s="62" t="s">
        <v>2333</v>
      </c>
      <c r="C633" s="6" t="s">
        <v>5204</v>
      </c>
      <c r="K633" s="2" t="s">
        <v>1441</v>
      </c>
    </row>
    <row r="634" spans="1:11">
      <c r="A634" s="2" t="s">
        <v>3903</v>
      </c>
      <c r="B634" s="62" t="s">
        <v>2334</v>
      </c>
      <c r="C634" s="6" t="s">
        <v>5204</v>
      </c>
      <c r="K634" s="2" t="s">
        <v>1441</v>
      </c>
    </row>
    <row r="635" spans="1:11">
      <c r="A635" s="2" t="s">
        <v>3904</v>
      </c>
      <c r="B635" s="62" t="s">
        <v>2335</v>
      </c>
      <c r="C635" s="6" t="s">
        <v>5204</v>
      </c>
      <c r="K635" s="2" t="s">
        <v>1441</v>
      </c>
    </row>
    <row r="636" spans="1:11">
      <c r="A636" s="2" t="s">
        <v>3905</v>
      </c>
      <c r="B636" s="62" t="s">
        <v>2336</v>
      </c>
      <c r="C636" s="6" t="s">
        <v>5204</v>
      </c>
      <c r="K636" s="2" t="s">
        <v>1441</v>
      </c>
    </row>
    <row r="637" spans="1:11">
      <c r="A637" s="2" t="s">
        <v>3906</v>
      </c>
      <c r="B637" s="62" t="s">
        <v>2337</v>
      </c>
      <c r="C637" s="6" t="s">
        <v>5204</v>
      </c>
      <c r="K637" s="2" t="s">
        <v>1441</v>
      </c>
    </row>
    <row r="638" spans="1:11">
      <c r="A638" s="2" t="s">
        <v>3907</v>
      </c>
      <c r="B638" s="62" t="s">
        <v>2338</v>
      </c>
      <c r="C638" s="6" t="s">
        <v>5204</v>
      </c>
      <c r="K638" s="2" t="s">
        <v>1441</v>
      </c>
    </row>
    <row r="639" spans="1:11">
      <c r="A639" s="2" t="s">
        <v>3908</v>
      </c>
      <c r="B639" s="62" t="s">
        <v>2339</v>
      </c>
      <c r="C639" s="6" t="s">
        <v>5204</v>
      </c>
      <c r="K639" s="2" t="s">
        <v>1441</v>
      </c>
    </row>
    <row r="640" spans="1:11">
      <c r="A640" s="2" t="s">
        <v>3909</v>
      </c>
      <c r="B640" s="62" t="s">
        <v>2340</v>
      </c>
      <c r="C640" s="6" t="s">
        <v>5204</v>
      </c>
      <c r="K640" s="2" t="s">
        <v>1441</v>
      </c>
    </row>
    <row r="641" spans="1:11">
      <c r="A641" s="2" t="s">
        <v>3910</v>
      </c>
      <c r="B641" s="62" t="s">
        <v>2341</v>
      </c>
      <c r="C641" s="6" t="s">
        <v>5204</v>
      </c>
      <c r="K641" s="2" t="s">
        <v>1441</v>
      </c>
    </row>
    <row r="642" spans="1:11">
      <c r="A642" s="2" t="s">
        <v>3911</v>
      </c>
      <c r="B642" s="62" t="s">
        <v>2342</v>
      </c>
      <c r="C642" s="6" t="s">
        <v>5204</v>
      </c>
      <c r="K642" s="2" t="s">
        <v>1441</v>
      </c>
    </row>
    <row r="643" spans="1:11">
      <c r="A643" s="2" t="s">
        <v>3912</v>
      </c>
      <c r="B643" s="62" t="s">
        <v>2343</v>
      </c>
      <c r="C643" s="6" t="s">
        <v>5204</v>
      </c>
      <c r="K643" s="2" t="s">
        <v>1441</v>
      </c>
    </row>
    <row r="644" spans="1:11">
      <c r="A644" s="2" t="s">
        <v>3913</v>
      </c>
      <c r="B644" s="62" t="s">
        <v>2344</v>
      </c>
      <c r="C644" s="6" t="s">
        <v>5204</v>
      </c>
      <c r="K644" s="2" t="s">
        <v>1441</v>
      </c>
    </row>
    <row r="645" spans="1:11">
      <c r="A645" s="2" t="s">
        <v>3914</v>
      </c>
      <c r="B645" s="62" t="s">
        <v>2345</v>
      </c>
      <c r="C645" s="6" t="s">
        <v>5204</v>
      </c>
      <c r="K645" s="2" t="s">
        <v>1441</v>
      </c>
    </row>
    <row r="646" spans="1:11">
      <c r="A646" s="2" t="s">
        <v>3915</v>
      </c>
      <c r="B646" s="62" t="s">
        <v>2346</v>
      </c>
      <c r="C646" s="6" t="s">
        <v>5204</v>
      </c>
      <c r="K646" s="2" t="s">
        <v>1441</v>
      </c>
    </row>
    <row r="647" spans="1:11">
      <c r="A647" s="2" t="s">
        <v>3916</v>
      </c>
      <c r="B647" s="62" t="s">
        <v>2347</v>
      </c>
      <c r="C647" s="6" t="s">
        <v>5204</v>
      </c>
      <c r="K647" s="2" t="s">
        <v>1441</v>
      </c>
    </row>
    <row r="648" spans="1:11">
      <c r="A648" s="2" t="s">
        <v>3917</v>
      </c>
      <c r="B648" s="62" t="s">
        <v>2348</v>
      </c>
      <c r="C648" s="6" t="s">
        <v>5204</v>
      </c>
      <c r="K648" s="2" t="s">
        <v>1441</v>
      </c>
    </row>
    <row r="649" spans="1:11">
      <c r="A649" s="2" t="s">
        <v>3918</v>
      </c>
      <c r="B649" s="62" t="s">
        <v>2349</v>
      </c>
      <c r="C649" s="6" t="s">
        <v>5204</v>
      </c>
      <c r="K649" s="2" t="s">
        <v>1441</v>
      </c>
    </row>
    <row r="650" spans="1:11">
      <c r="A650" s="2" t="s">
        <v>3919</v>
      </c>
      <c r="B650" s="62" t="s">
        <v>2350</v>
      </c>
      <c r="C650" s="6" t="s">
        <v>5204</v>
      </c>
      <c r="K650" s="2" t="s">
        <v>1441</v>
      </c>
    </row>
    <row r="651" spans="1:11">
      <c r="A651" s="2" t="s">
        <v>3920</v>
      </c>
      <c r="B651" s="62" t="s">
        <v>2351</v>
      </c>
      <c r="C651" s="6" t="s">
        <v>5204</v>
      </c>
      <c r="K651" s="2" t="s">
        <v>1441</v>
      </c>
    </row>
    <row r="652" spans="1:11">
      <c r="A652" s="2" t="s">
        <v>3921</v>
      </c>
      <c r="B652" s="62" t="s">
        <v>2352</v>
      </c>
      <c r="C652" s="6" t="s">
        <v>5204</v>
      </c>
      <c r="K652" s="2" t="s">
        <v>1441</v>
      </c>
    </row>
    <row r="653" spans="1:11">
      <c r="A653" s="2" t="s">
        <v>3922</v>
      </c>
      <c r="B653" s="62" t="s">
        <v>2353</v>
      </c>
      <c r="C653" s="6" t="s">
        <v>5204</v>
      </c>
      <c r="K653" s="2" t="s">
        <v>1441</v>
      </c>
    </row>
    <row r="654" spans="1:11">
      <c r="A654" s="2" t="s">
        <v>3923</v>
      </c>
      <c r="B654" s="62" t="s">
        <v>2354</v>
      </c>
      <c r="C654" s="6" t="s">
        <v>5204</v>
      </c>
      <c r="K654" s="2" t="s">
        <v>1441</v>
      </c>
    </row>
    <row r="655" spans="1:11">
      <c r="A655" s="2" t="s">
        <v>3924</v>
      </c>
      <c r="B655" s="62" t="s">
        <v>2355</v>
      </c>
      <c r="C655" s="6" t="s">
        <v>5204</v>
      </c>
      <c r="K655" s="2" t="s">
        <v>1441</v>
      </c>
    </row>
    <row r="656" spans="1:11">
      <c r="A656" s="2" t="s">
        <v>3925</v>
      </c>
      <c r="B656" s="62" t="s">
        <v>2356</v>
      </c>
      <c r="C656" s="6" t="s">
        <v>5204</v>
      </c>
      <c r="K656" s="2" t="s">
        <v>1441</v>
      </c>
    </row>
    <row r="657" spans="1:11">
      <c r="A657" s="2" t="s">
        <v>3926</v>
      </c>
      <c r="B657" s="62" t="s">
        <v>2357</v>
      </c>
      <c r="C657" s="6" t="s">
        <v>5204</v>
      </c>
      <c r="K657" s="2" t="s">
        <v>1441</v>
      </c>
    </row>
    <row r="658" spans="1:11">
      <c r="A658" s="2" t="s">
        <v>3927</v>
      </c>
      <c r="B658" s="62" t="s">
        <v>2358</v>
      </c>
      <c r="C658" s="6" t="s">
        <v>5204</v>
      </c>
      <c r="K658" s="2" t="s">
        <v>1441</v>
      </c>
    </row>
    <row r="659" spans="1:11">
      <c r="A659" s="2" t="s">
        <v>3928</v>
      </c>
      <c r="B659" s="62" t="s">
        <v>2359</v>
      </c>
      <c r="C659" s="6" t="s">
        <v>5204</v>
      </c>
      <c r="K659" s="2" t="s">
        <v>1441</v>
      </c>
    </row>
    <row r="660" spans="1:11">
      <c r="A660" s="2" t="s">
        <v>3929</v>
      </c>
      <c r="B660" s="62" t="s">
        <v>2360</v>
      </c>
      <c r="C660" s="6" t="s">
        <v>5204</v>
      </c>
      <c r="K660" s="2" t="s">
        <v>1441</v>
      </c>
    </row>
    <row r="661" spans="1:11">
      <c r="A661" s="2" t="s">
        <v>3930</v>
      </c>
      <c r="B661" s="62" t="s">
        <v>2361</v>
      </c>
      <c r="C661" s="6" t="s">
        <v>5204</v>
      </c>
      <c r="K661" s="2" t="s">
        <v>1441</v>
      </c>
    </row>
    <row r="662" spans="1:11">
      <c r="A662" s="2" t="s">
        <v>3931</v>
      </c>
      <c r="B662" s="62" t="s">
        <v>2362</v>
      </c>
      <c r="C662" s="6" t="s">
        <v>5204</v>
      </c>
      <c r="K662" s="2" t="s">
        <v>1441</v>
      </c>
    </row>
    <row r="663" spans="1:11">
      <c r="A663" s="2" t="s">
        <v>3932</v>
      </c>
      <c r="B663" s="62" t="s">
        <v>2363</v>
      </c>
      <c r="C663" s="6" t="s">
        <v>5204</v>
      </c>
      <c r="K663" s="2" t="s">
        <v>1441</v>
      </c>
    </row>
    <row r="664" spans="1:11">
      <c r="A664" s="2" t="s">
        <v>3933</v>
      </c>
      <c r="B664" s="62" t="s">
        <v>2364</v>
      </c>
      <c r="C664" s="6" t="s">
        <v>5204</v>
      </c>
      <c r="K664" s="2" t="s">
        <v>1441</v>
      </c>
    </row>
    <row r="665" spans="1:11">
      <c r="A665" s="2" t="s">
        <v>3934</v>
      </c>
      <c r="B665" s="62" t="s">
        <v>2365</v>
      </c>
      <c r="C665" s="6" t="s">
        <v>5204</v>
      </c>
      <c r="K665" s="2" t="s">
        <v>1441</v>
      </c>
    </row>
    <row r="666" spans="1:11">
      <c r="A666" s="2" t="s">
        <v>3935</v>
      </c>
      <c r="B666" s="62" t="s">
        <v>2366</v>
      </c>
      <c r="C666" s="6" t="s">
        <v>5204</v>
      </c>
      <c r="K666" s="2" t="s">
        <v>1441</v>
      </c>
    </row>
    <row r="667" spans="1:11">
      <c r="A667" s="2" t="s">
        <v>3936</v>
      </c>
      <c r="B667" s="62" t="s">
        <v>6398</v>
      </c>
      <c r="C667" s="6" t="s">
        <v>5204</v>
      </c>
      <c r="K667" s="2" t="s">
        <v>1441</v>
      </c>
    </row>
    <row r="668" spans="1:11">
      <c r="A668" s="2" t="s">
        <v>3937</v>
      </c>
      <c r="B668" s="62" t="s">
        <v>2367</v>
      </c>
      <c r="C668" s="6" t="s">
        <v>5204</v>
      </c>
      <c r="K668" s="2" t="s">
        <v>1441</v>
      </c>
    </row>
    <row r="669" spans="1:11">
      <c r="A669" s="2" t="s">
        <v>3938</v>
      </c>
      <c r="B669" s="62" t="s">
        <v>2368</v>
      </c>
      <c r="C669" s="6" t="s">
        <v>5204</v>
      </c>
      <c r="K669" s="2" t="s">
        <v>1441</v>
      </c>
    </row>
    <row r="670" spans="1:11">
      <c r="A670" s="2" t="s">
        <v>3939</v>
      </c>
      <c r="B670" s="62" t="s">
        <v>2369</v>
      </c>
      <c r="C670" s="6" t="s">
        <v>5204</v>
      </c>
      <c r="K670" s="2" t="s">
        <v>1441</v>
      </c>
    </row>
    <row r="671" spans="1:11">
      <c r="A671" s="2" t="s">
        <v>3940</v>
      </c>
      <c r="B671" s="62" t="s">
        <v>2370</v>
      </c>
      <c r="C671" s="6" t="s">
        <v>5204</v>
      </c>
      <c r="K671" s="2" t="s">
        <v>1441</v>
      </c>
    </row>
    <row r="672" spans="1:11">
      <c r="A672" s="2" t="s">
        <v>3941</v>
      </c>
      <c r="B672" s="62" t="s">
        <v>2371</v>
      </c>
      <c r="C672" s="6" t="s">
        <v>5204</v>
      </c>
      <c r="K672" s="2" t="s">
        <v>1441</v>
      </c>
    </row>
    <row r="673" spans="1:11">
      <c r="A673" s="2" t="s">
        <v>3942</v>
      </c>
      <c r="B673" s="62" t="s">
        <v>2372</v>
      </c>
      <c r="C673" s="6" t="s">
        <v>5204</v>
      </c>
      <c r="K673" s="2" t="s">
        <v>1441</v>
      </c>
    </row>
    <row r="674" spans="1:11">
      <c r="A674" s="2" t="s">
        <v>3943</v>
      </c>
      <c r="B674" s="62" t="s">
        <v>2373</v>
      </c>
      <c r="C674" s="6" t="s">
        <v>5204</v>
      </c>
      <c r="K674" s="2" t="s">
        <v>1441</v>
      </c>
    </row>
    <row r="675" spans="1:11">
      <c r="A675" s="2" t="s">
        <v>3944</v>
      </c>
      <c r="B675" s="62" t="s">
        <v>2374</v>
      </c>
      <c r="C675" s="6" t="s">
        <v>5204</v>
      </c>
      <c r="K675" s="2" t="s">
        <v>1441</v>
      </c>
    </row>
    <row r="676" spans="1:11">
      <c r="A676" s="2" t="s">
        <v>3945</v>
      </c>
      <c r="B676" s="62" t="s">
        <v>2375</v>
      </c>
      <c r="C676" s="6" t="s">
        <v>5204</v>
      </c>
      <c r="K676" s="2" t="s">
        <v>1441</v>
      </c>
    </row>
    <row r="677" spans="1:11">
      <c r="A677" s="2" t="s">
        <v>3946</v>
      </c>
      <c r="B677" s="62" t="s">
        <v>2376</v>
      </c>
      <c r="C677" s="6" t="s">
        <v>5204</v>
      </c>
      <c r="K677" s="2" t="s">
        <v>1441</v>
      </c>
    </row>
    <row r="678" spans="1:11">
      <c r="A678" s="2" t="s">
        <v>3947</v>
      </c>
      <c r="B678" s="62" t="s">
        <v>2377</v>
      </c>
      <c r="C678" s="6" t="s">
        <v>5204</v>
      </c>
      <c r="K678" s="2" t="s">
        <v>1441</v>
      </c>
    </row>
    <row r="679" spans="1:11">
      <c r="A679" s="2" t="s">
        <v>3948</v>
      </c>
      <c r="B679" s="62" t="s">
        <v>2378</v>
      </c>
      <c r="C679" s="6" t="s">
        <v>5204</v>
      </c>
      <c r="K679" s="2" t="s">
        <v>1441</v>
      </c>
    </row>
    <row r="680" spans="1:11">
      <c r="A680" s="2" t="s">
        <v>3949</v>
      </c>
      <c r="B680" s="62" t="s">
        <v>2379</v>
      </c>
      <c r="C680" s="6" t="s">
        <v>5204</v>
      </c>
      <c r="K680" s="2" t="s">
        <v>1441</v>
      </c>
    </row>
    <row r="681" spans="1:11">
      <c r="A681" s="2" t="s">
        <v>3950</v>
      </c>
      <c r="B681" s="62" t="s">
        <v>2380</v>
      </c>
      <c r="C681" s="6" t="s">
        <v>5204</v>
      </c>
      <c r="K681" s="2" t="s">
        <v>1441</v>
      </c>
    </row>
    <row r="682" spans="1:11">
      <c r="A682" s="2" t="s">
        <v>3951</v>
      </c>
      <c r="B682" s="62" t="s">
        <v>2381</v>
      </c>
      <c r="C682" s="6" t="s">
        <v>5204</v>
      </c>
      <c r="K682" s="2" t="s">
        <v>1441</v>
      </c>
    </row>
    <row r="683" spans="1:11">
      <c r="A683" s="2" t="s">
        <v>3952</v>
      </c>
      <c r="B683" s="62" t="s">
        <v>2382</v>
      </c>
      <c r="C683" s="6" t="s">
        <v>5204</v>
      </c>
      <c r="K683" s="2" t="s">
        <v>1441</v>
      </c>
    </row>
    <row r="684" spans="1:11">
      <c r="A684" s="2" t="s">
        <v>3953</v>
      </c>
      <c r="B684" s="62" t="s">
        <v>2383</v>
      </c>
      <c r="C684" s="6" t="s">
        <v>5204</v>
      </c>
      <c r="K684" s="2" t="s">
        <v>1441</v>
      </c>
    </row>
    <row r="685" spans="1:11">
      <c r="A685" s="2" t="s">
        <v>3954</v>
      </c>
      <c r="B685" s="62" t="s">
        <v>2384</v>
      </c>
      <c r="C685" s="6" t="s">
        <v>5204</v>
      </c>
      <c r="K685" s="2" t="s">
        <v>1441</v>
      </c>
    </row>
    <row r="686" spans="1:11">
      <c r="A686" s="2" t="s">
        <v>3955</v>
      </c>
      <c r="B686" s="62" t="s">
        <v>6399</v>
      </c>
      <c r="C686" s="6" t="s">
        <v>5204</v>
      </c>
      <c r="K686" s="2" t="s">
        <v>1441</v>
      </c>
    </row>
    <row r="687" spans="1:11">
      <c r="A687" s="2" t="s">
        <v>3956</v>
      </c>
      <c r="B687" s="62" t="s">
        <v>6400</v>
      </c>
      <c r="C687" s="6" t="s">
        <v>5204</v>
      </c>
      <c r="K687" s="2" t="s">
        <v>1441</v>
      </c>
    </row>
    <row r="688" spans="1:11">
      <c r="A688" s="2" t="s">
        <v>3957</v>
      </c>
      <c r="B688" s="62" t="s">
        <v>6401</v>
      </c>
      <c r="C688" s="6" t="s">
        <v>5204</v>
      </c>
      <c r="K688" s="2" t="s">
        <v>1441</v>
      </c>
    </row>
    <row r="689" spans="1:11">
      <c r="A689" s="2" t="s">
        <v>3958</v>
      </c>
      <c r="B689" s="62" t="s">
        <v>2385</v>
      </c>
      <c r="C689" s="6" t="s">
        <v>5204</v>
      </c>
      <c r="K689" s="2" t="s">
        <v>1441</v>
      </c>
    </row>
    <row r="690" spans="1:11">
      <c r="A690" s="2" t="s">
        <v>3959</v>
      </c>
      <c r="B690" s="62" t="s">
        <v>2386</v>
      </c>
      <c r="C690" s="6" t="s">
        <v>5204</v>
      </c>
      <c r="K690" s="2" t="s">
        <v>1441</v>
      </c>
    </row>
    <row r="691" spans="1:11">
      <c r="A691" s="2" t="s">
        <v>3960</v>
      </c>
      <c r="B691" s="62" t="s">
        <v>2387</v>
      </c>
      <c r="C691" s="6" t="s">
        <v>5204</v>
      </c>
      <c r="K691" s="2" t="s">
        <v>1441</v>
      </c>
    </row>
    <row r="692" spans="1:11">
      <c r="A692" s="2" t="s">
        <v>3961</v>
      </c>
      <c r="B692" s="62" t="s">
        <v>2388</v>
      </c>
      <c r="C692" s="6" t="s">
        <v>5204</v>
      </c>
      <c r="K692" s="2" t="s">
        <v>1441</v>
      </c>
    </row>
    <row r="693" spans="1:11">
      <c r="A693" s="2" t="s">
        <v>3962</v>
      </c>
      <c r="B693" s="62" t="s">
        <v>2389</v>
      </c>
      <c r="C693" s="6" t="s">
        <v>5204</v>
      </c>
      <c r="K693" s="2" t="s">
        <v>1441</v>
      </c>
    </row>
    <row r="694" spans="1:11">
      <c r="A694" s="2" t="s">
        <v>3963</v>
      </c>
      <c r="B694" s="62" t="s">
        <v>6402</v>
      </c>
      <c r="C694" s="6" t="s">
        <v>5204</v>
      </c>
      <c r="K694" s="2" t="s">
        <v>1441</v>
      </c>
    </row>
    <row r="695" spans="1:11">
      <c r="A695" s="2" t="s">
        <v>3964</v>
      </c>
      <c r="B695" s="62" t="s">
        <v>2390</v>
      </c>
      <c r="C695" s="6" t="s">
        <v>5204</v>
      </c>
      <c r="K695" s="2" t="s">
        <v>1441</v>
      </c>
    </row>
    <row r="696" spans="1:11">
      <c r="A696" s="2" t="s">
        <v>3965</v>
      </c>
      <c r="B696" s="62" t="s">
        <v>2391</v>
      </c>
      <c r="C696" s="6" t="s">
        <v>5204</v>
      </c>
      <c r="K696" s="2" t="s">
        <v>1441</v>
      </c>
    </row>
    <row r="697" spans="1:11">
      <c r="A697" s="2" t="s">
        <v>3966</v>
      </c>
      <c r="B697" s="62" t="s">
        <v>2392</v>
      </c>
      <c r="C697" s="6" t="s">
        <v>5204</v>
      </c>
      <c r="K697" s="2" t="s">
        <v>1441</v>
      </c>
    </row>
    <row r="698" spans="1:11">
      <c r="A698" s="2" t="s">
        <v>3967</v>
      </c>
      <c r="B698" s="62" t="s">
        <v>6403</v>
      </c>
      <c r="C698" s="6" t="s">
        <v>5204</v>
      </c>
      <c r="K698" s="2" t="s">
        <v>1441</v>
      </c>
    </row>
    <row r="699" spans="1:11">
      <c r="A699" s="2" t="s">
        <v>3968</v>
      </c>
      <c r="B699" s="62" t="s">
        <v>6404</v>
      </c>
      <c r="C699" s="6" t="s">
        <v>5204</v>
      </c>
      <c r="K699" s="2" t="s">
        <v>1441</v>
      </c>
    </row>
    <row r="700" spans="1:11">
      <c r="A700" s="2" t="s">
        <v>3969</v>
      </c>
      <c r="B700" s="62" t="s">
        <v>2393</v>
      </c>
      <c r="C700" s="6" t="s">
        <v>5204</v>
      </c>
      <c r="K700" s="2" t="s">
        <v>1441</v>
      </c>
    </row>
    <row r="701" spans="1:11">
      <c r="A701" s="2" t="s">
        <v>3970</v>
      </c>
      <c r="B701" s="62" t="s">
        <v>2394</v>
      </c>
      <c r="C701" s="6" t="s">
        <v>5204</v>
      </c>
      <c r="K701" s="2" t="s">
        <v>1441</v>
      </c>
    </row>
    <row r="702" spans="1:11">
      <c r="A702" s="2" t="s">
        <v>3971</v>
      </c>
      <c r="B702" s="62" t="s">
        <v>2395</v>
      </c>
      <c r="C702" s="6" t="s">
        <v>5204</v>
      </c>
      <c r="K702" s="2" t="s">
        <v>1441</v>
      </c>
    </row>
    <row r="703" spans="1:11">
      <c r="A703" s="2" t="s">
        <v>7183</v>
      </c>
      <c r="B703" s="62" t="s">
        <v>2396</v>
      </c>
      <c r="C703" s="6" t="s">
        <v>5204</v>
      </c>
      <c r="K703" s="2" t="s">
        <v>1441</v>
      </c>
    </row>
    <row r="704" spans="1:11">
      <c r="A704" s="2" t="s">
        <v>3972</v>
      </c>
      <c r="B704" s="62" t="s">
        <v>2397</v>
      </c>
      <c r="C704" s="6" t="s">
        <v>5204</v>
      </c>
      <c r="K704" s="2" t="s">
        <v>1441</v>
      </c>
    </row>
    <row r="705" spans="1:11">
      <c r="A705" s="2" t="s">
        <v>3973</v>
      </c>
      <c r="B705" s="62" t="s">
        <v>2398</v>
      </c>
      <c r="C705" s="6" t="s">
        <v>5204</v>
      </c>
      <c r="K705" s="2" t="s">
        <v>1441</v>
      </c>
    </row>
    <row r="706" spans="1:11">
      <c r="A706" s="2" t="s">
        <v>3974</v>
      </c>
      <c r="B706" s="62" t="s">
        <v>2399</v>
      </c>
      <c r="C706" s="6" t="s">
        <v>5204</v>
      </c>
      <c r="K706" s="2" t="s">
        <v>1441</v>
      </c>
    </row>
    <row r="707" spans="1:11">
      <c r="A707" s="2" t="s">
        <v>3975</v>
      </c>
      <c r="B707" s="62" t="s">
        <v>2400</v>
      </c>
      <c r="C707" s="6" t="s">
        <v>5204</v>
      </c>
      <c r="K707" s="2" t="s">
        <v>1441</v>
      </c>
    </row>
    <row r="708" spans="1:11">
      <c r="A708" s="2" t="s">
        <v>3976</v>
      </c>
      <c r="B708" s="62" t="s">
        <v>6405</v>
      </c>
      <c r="C708" s="6" t="s">
        <v>5204</v>
      </c>
      <c r="K708" s="2" t="s">
        <v>1441</v>
      </c>
    </row>
    <row r="709" spans="1:11">
      <c r="A709" s="2" t="s">
        <v>3977</v>
      </c>
      <c r="B709" s="62" t="s">
        <v>2401</v>
      </c>
      <c r="C709" s="6" t="s">
        <v>5204</v>
      </c>
      <c r="K709" s="2" t="s">
        <v>1441</v>
      </c>
    </row>
    <row r="710" spans="1:11">
      <c r="A710" s="2" t="s">
        <v>3978</v>
      </c>
      <c r="B710" s="62" t="s">
        <v>2402</v>
      </c>
      <c r="C710" s="6" t="s">
        <v>5204</v>
      </c>
      <c r="K710" s="2" t="s">
        <v>1441</v>
      </c>
    </row>
    <row r="711" spans="1:11">
      <c r="A711" s="2" t="s">
        <v>3979</v>
      </c>
      <c r="B711" s="62" t="s">
        <v>6406</v>
      </c>
      <c r="C711" s="6" t="s">
        <v>5204</v>
      </c>
      <c r="K711" s="2" t="s">
        <v>1441</v>
      </c>
    </row>
    <row r="712" spans="1:11">
      <c r="A712" s="2" t="s">
        <v>3980</v>
      </c>
      <c r="B712" s="62" t="s">
        <v>6407</v>
      </c>
      <c r="C712" s="6" t="s">
        <v>5204</v>
      </c>
      <c r="K712" s="2" t="s">
        <v>1441</v>
      </c>
    </row>
    <row r="713" spans="1:11">
      <c r="A713" s="2" t="s">
        <v>3981</v>
      </c>
      <c r="B713" s="62" t="s">
        <v>6408</v>
      </c>
      <c r="C713" s="6" t="s">
        <v>5204</v>
      </c>
      <c r="K713" s="2" t="s">
        <v>1441</v>
      </c>
    </row>
    <row r="714" spans="1:11">
      <c r="A714" s="2" t="s">
        <v>3982</v>
      </c>
      <c r="B714" s="62" t="s">
        <v>2403</v>
      </c>
      <c r="C714" s="6" t="s">
        <v>5204</v>
      </c>
      <c r="K714" s="2" t="s">
        <v>1441</v>
      </c>
    </row>
    <row r="715" spans="1:11">
      <c r="A715" s="2" t="s">
        <v>3983</v>
      </c>
      <c r="B715" s="62" t="s">
        <v>6409</v>
      </c>
      <c r="C715" s="6" t="s">
        <v>5204</v>
      </c>
      <c r="K715" s="2" t="s">
        <v>1441</v>
      </c>
    </row>
    <row r="716" spans="1:11">
      <c r="A716" s="2" t="s">
        <v>3984</v>
      </c>
      <c r="B716" s="62" t="s">
        <v>2404</v>
      </c>
      <c r="C716" s="6" t="s">
        <v>5204</v>
      </c>
      <c r="K716" s="2" t="s">
        <v>1441</v>
      </c>
    </row>
    <row r="717" spans="1:11">
      <c r="A717" s="2" t="s">
        <v>3985</v>
      </c>
      <c r="B717" s="62" t="s">
        <v>2405</v>
      </c>
      <c r="C717" s="6" t="s">
        <v>5204</v>
      </c>
      <c r="K717" s="2" t="s">
        <v>1441</v>
      </c>
    </row>
    <row r="718" spans="1:11">
      <c r="A718" s="2" t="s">
        <v>3986</v>
      </c>
      <c r="B718" s="62" t="s">
        <v>2406</v>
      </c>
      <c r="C718" s="6" t="s">
        <v>5204</v>
      </c>
      <c r="K718" s="2" t="s">
        <v>1441</v>
      </c>
    </row>
    <row r="719" spans="1:11">
      <c r="A719" s="2" t="s">
        <v>3987</v>
      </c>
      <c r="B719" s="62" t="s">
        <v>2407</v>
      </c>
      <c r="C719" s="6" t="s">
        <v>5204</v>
      </c>
      <c r="K719" s="2" t="s">
        <v>1441</v>
      </c>
    </row>
    <row r="720" spans="1:11">
      <c r="A720" s="2" t="s">
        <v>3988</v>
      </c>
      <c r="B720" s="62" t="s">
        <v>2408</v>
      </c>
      <c r="C720" s="6" t="s">
        <v>5204</v>
      </c>
      <c r="K720" s="2" t="s">
        <v>1441</v>
      </c>
    </row>
    <row r="721" spans="1:11">
      <c r="A721" s="2" t="s">
        <v>3989</v>
      </c>
      <c r="B721" s="62" t="s">
        <v>2409</v>
      </c>
      <c r="C721" s="6" t="s">
        <v>5204</v>
      </c>
      <c r="K721" s="2" t="s">
        <v>1441</v>
      </c>
    </row>
    <row r="722" spans="1:11">
      <c r="A722" s="2" t="s">
        <v>3990</v>
      </c>
      <c r="B722" s="62" t="s">
        <v>2410</v>
      </c>
      <c r="C722" s="6" t="s">
        <v>5204</v>
      </c>
      <c r="K722" s="2" t="s">
        <v>1441</v>
      </c>
    </row>
    <row r="723" spans="1:11">
      <c r="A723" s="2" t="s">
        <v>3991</v>
      </c>
      <c r="B723" s="62" t="s">
        <v>2411</v>
      </c>
      <c r="C723" s="6" t="s">
        <v>5204</v>
      </c>
      <c r="K723" s="2" t="s">
        <v>1441</v>
      </c>
    </row>
    <row r="724" spans="1:11">
      <c r="A724" s="2" t="s">
        <v>3992</v>
      </c>
      <c r="B724" s="62" t="s">
        <v>6410</v>
      </c>
      <c r="C724" s="6" t="s">
        <v>5204</v>
      </c>
      <c r="K724" s="2" t="s">
        <v>1441</v>
      </c>
    </row>
    <row r="725" spans="1:11">
      <c r="A725" s="2" t="s">
        <v>3993</v>
      </c>
      <c r="B725" s="62" t="s">
        <v>2412</v>
      </c>
      <c r="C725" s="6" t="s">
        <v>5204</v>
      </c>
      <c r="K725" s="2" t="s">
        <v>1441</v>
      </c>
    </row>
    <row r="726" spans="1:11">
      <c r="A726" s="2" t="s">
        <v>3994</v>
      </c>
      <c r="B726" s="62" t="s">
        <v>2413</v>
      </c>
      <c r="C726" s="6" t="s">
        <v>5204</v>
      </c>
      <c r="K726" s="2" t="s">
        <v>1441</v>
      </c>
    </row>
    <row r="727" spans="1:11">
      <c r="A727" s="2" t="s">
        <v>3995</v>
      </c>
      <c r="B727" s="62" t="s">
        <v>2414</v>
      </c>
      <c r="C727" s="6" t="s">
        <v>5204</v>
      </c>
      <c r="K727" s="2" t="s">
        <v>1441</v>
      </c>
    </row>
    <row r="728" spans="1:11">
      <c r="A728" s="2" t="s">
        <v>3996</v>
      </c>
      <c r="B728" s="62" t="s">
        <v>2415</v>
      </c>
      <c r="C728" s="6" t="s">
        <v>5204</v>
      </c>
      <c r="K728" s="2" t="s">
        <v>1441</v>
      </c>
    </row>
    <row r="729" spans="1:11">
      <c r="A729" s="2" t="s">
        <v>3997</v>
      </c>
      <c r="B729" s="62" t="s">
        <v>6411</v>
      </c>
      <c r="C729" s="6" t="s">
        <v>5204</v>
      </c>
      <c r="K729" s="2" t="s">
        <v>1441</v>
      </c>
    </row>
    <row r="730" spans="1:11">
      <c r="A730" s="2" t="s">
        <v>3998</v>
      </c>
      <c r="B730" s="62" t="s">
        <v>2416</v>
      </c>
      <c r="C730" s="6" t="s">
        <v>5204</v>
      </c>
      <c r="K730" s="2" t="s">
        <v>1441</v>
      </c>
    </row>
    <row r="731" spans="1:11">
      <c r="A731" s="2" t="s">
        <v>3999</v>
      </c>
      <c r="B731" s="62" t="s">
        <v>6412</v>
      </c>
      <c r="C731" s="6" t="s">
        <v>5204</v>
      </c>
      <c r="K731" s="2" t="s">
        <v>1441</v>
      </c>
    </row>
    <row r="732" spans="1:11">
      <c r="A732" s="2" t="s">
        <v>4000</v>
      </c>
      <c r="B732" s="62" t="s">
        <v>2417</v>
      </c>
      <c r="C732" s="6" t="s">
        <v>5204</v>
      </c>
      <c r="K732" s="2" t="s">
        <v>1441</v>
      </c>
    </row>
    <row r="733" spans="1:11">
      <c r="A733" s="2" t="s">
        <v>4001</v>
      </c>
      <c r="B733" s="62" t="s">
        <v>2418</v>
      </c>
      <c r="C733" s="6" t="s">
        <v>5204</v>
      </c>
      <c r="K733" s="2" t="s">
        <v>1441</v>
      </c>
    </row>
    <row r="734" spans="1:11">
      <c r="A734" s="2" t="s">
        <v>4002</v>
      </c>
      <c r="B734" s="62" t="s">
        <v>6413</v>
      </c>
      <c r="C734" s="6" t="s">
        <v>5204</v>
      </c>
      <c r="K734" s="2" t="s">
        <v>1441</v>
      </c>
    </row>
    <row r="735" spans="1:11">
      <c r="A735" s="2" t="s">
        <v>4003</v>
      </c>
      <c r="B735" s="62" t="s">
        <v>2419</v>
      </c>
      <c r="C735" s="6" t="s">
        <v>5204</v>
      </c>
      <c r="K735" s="2" t="s">
        <v>1441</v>
      </c>
    </row>
    <row r="736" spans="1:11">
      <c r="A736" s="2" t="s">
        <v>4004</v>
      </c>
      <c r="B736" s="62" t="s">
        <v>2420</v>
      </c>
      <c r="C736" s="6" t="s">
        <v>5204</v>
      </c>
      <c r="K736" s="2" t="s">
        <v>1441</v>
      </c>
    </row>
    <row r="737" spans="1:11">
      <c r="A737" s="2" t="s">
        <v>4005</v>
      </c>
      <c r="B737" s="62" t="s">
        <v>2421</v>
      </c>
      <c r="C737" s="6" t="s">
        <v>5204</v>
      </c>
      <c r="K737" s="2" t="s">
        <v>1441</v>
      </c>
    </row>
    <row r="738" spans="1:11">
      <c r="A738" s="2" t="s">
        <v>4006</v>
      </c>
      <c r="B738" s="62" t="s">
        <v>2422</v>
      </c>
      <c r="C738" s="6" t="s">
        <v>5204</v>
      </c>
      <c r="K738" s="2" t="s">
        <v>1441</v>
      </c>
    </row>
    <row r="739" spans="1:11">
      <c r="A739" s="2" t="s">
        <v>4007</v>
      </c>
      <c r="B739" s="62" t="s">
        <v>2423</v>
      </c>
      <c r="C739" s="6" t="s">
        <v>5204</v>
      </c>
      <c r="K739" s="2" t="s">
        <v>1441</v>
      </c>
    </row>
    <row r="740" spans="1:11">
      <c r="A740" s="2" t="s">
        <v>4008</v>
      </c>
      <c r="B740" s="62" t="s">
        <v>2424</v>
      </c>
      <c r="C740" s="6" t="s">
        <v>5204</v>
      </c>
      <c r="K740" s="2" t="s">
        <v>1441</v>
      </c>
    </row>
    <row r="741" spans="1:11">
      <c r="A741" s="2" t="s">
        <v>4009</v>
      </c>
      <c r="B741" s="62" t="s">
        <v>2425</v>
      </c>
      <c r="C741" s="6" t="s">
        <v>5204</v>
      </c>
      <c r="K741" s="2" t="s">
        <v>1441</v>
      </c>
    </row>
    <row r="742" spans="1:11">
      <c r="A742" s="2" t="s">
        <v>4010</v>
      </c>
      <c r="B742" s="62" t="s">
        <v>2426</v>
      </c>
      <c r="C742" s="6" t="s">
        <v>5204</v>
      </c>
      <c r="K742" s="2" t="s">
        <v>1441</v>
      </c>
    </row>
    <row r="743" spans="1:11">
      <c r="A743" s="2" t="s">
        <v>4011</v>
      </c>
      <c r="B743" s="62" t="s">
        <v>2427</v>
      </c>
      <c r="C743" s="6" t="s">
        <v>5204</v>
      </c>
      <c r="K743" s="2" t="s">
        <v>1441</v>
      </c>
    </row>
    <row r="744" spans="1:11">
      <c r="A744" s="2" t="s">
        <v>4012</v>
      </c>
      <c r="B744" s="62" t="s">
        <v>6414</v>
      </c>
      <c r="C744" s="6" t="s">
        <v>5204</v>
      </c>
      <c r="K744" s="2" t="s">
        <v>1441</v>
      </c>
    </row>
    <row r="745" spans="1:11">
      <c r="A745" s="2" t="s">
        <v>4013</v>
      </c>
      <c r="B745" s="62" t="s">
        <v>2428</v>
      </c>
      <c r="C745" s="6" t="s">
        <v>5204</v>
      </c>
      <c r="K745" s="2" t="s">
        <v>1441</v>
      </c>
    </row>
    <row r="746" spans="1:11">
      <c r="A746" s="2" t="s">
        <v>4014</v>
      </c>
      <c r="B746" s="62" t="s">
        <v>2429</v>
      </c>
      <c r="C746" s="6" t="s">
        <v>5204</v>
      </c>
      <c r="K746" s="2" t="s">
        <v>1441</v>
      </c>
    </row>
    <row r="747" spans="1:11">
      <c r="A747" s="2" t="s">
        <v>4015</v>
      </c>
      <c r="B747" s="62" t="s">
        <v>2430</v>
      </c>
      <c r="C747" s="6" t="s">
        <v>5204</v>
      </c>
      <c r="K747" s="2" t="s">
        <v>1441</v>
      </c>
    </row>
    <row r="748" spans="1:11">
      <c r="A748" s="2" t="s">
        <v>4016</v>
      </c>
      <c r="B748" s="62" t="s">
        <v>2431</v>
      </c>
      <c r="C748" s="6" t="s">
        <v>5204</v>
      </c>
      <c r="K748" s="2" t="s">
        <v>1441</v>
      </c>
    </row>
    <row r="749" spans="1:11">
      <c r="A749" s="2" t="s">
        <v>4017</v>
      </c>
      <c r="B749" s="62" t="s">
        <v>2432</v>
      </c>
      <c r="C749" s="6" t="s">
        <v>5204</v>
      </c>
      <c r="K749" s="2" t="s">
        <v>1441</v>
      </c>
    </row>
    <row r="750" spans="1:11">
      <c r="A750" s="2" t="s">
        <v>4018</v>
      </c>
      <c r="B750" s="62" t="s">
        <v>2433</v>
      </c>
      <c r="C750" s="6" t="s">
        <v>5204</v>
      </c>
      <c r="K750" s="2" t="s">
        <v>1441</v>
      </c>
    </row>
    <row r="751" spans="1:11">
      <c r="A751" s="2" t="s">
        <v>4019</v>
      </c>
      <c r="B751" s="62" t="s">
        <v>2434</v>
      </c>
      <c r="C751" s="6" t="s">
        <v>5204</v>
      </c>
      <c r="K751" s="2" t="s">
        <v>1441</v>
      </c>
    </row>
    <row r="752" spans="1:11">
      <c r="A752" s="2" t="s">
        <v>4020</v>
      </c>
      <c r="B752" s="62" t="s">
        <v>2435</v>
      </c>
      <c r="C752" s="6" t="s">
        <v>5204</v>
      </c>
      <c r="K752" s="2" t="s">
        <v>1441</v>
      </c>
    </row>
    <row r="753" spans="1:11">
      <c r="A753" s="2" t="s">
        <v>4021</v>
      </c>
      <c r="B753" s="62" t="s">
        <v>2436</v>
      </c>
      <c r="C753" s="6" t="s">
        <v>5204</v>
      </c>
      <c r="K753" s="2" t="s">
        <v>1441</v>
      </c>
    </row>
    <row r="754" spans="1:11">
      <c r="A754" s="2" t="s">
        <v>4022</v>
      </c>
      <c r="B754" s="62" t="s">
        <v>2437</v>
      </c>
      <c r="C754" s="6" t="s">
        <v>5204</v>
      </c>
      <c r="K754" s="2" t="s">
        <v>1441</v>
      </c>
    </row>
    <row r="755" spans="1:11">
      <c r="A755" s="2" t="s">
        <v>4023</v>
      </c>
      <c r="B755" s="62" t="s">
        <v>2438</v>
      </c>
      <c r="C755" s="6" t="s">
        <v>5204</v>
      </c>
      <c r="K755" s="2" t="s">
        <v>1441</v>
      </c>
    </row>
    <row r="756" spans="1:11">
      <c r="A756" s="2" t="s">
        <v>4024</v>
      </c>
      <c r="B756" s="62" t="s">
        <v>2439</v>
      </c>
      <c r="C756" s="6" t="s">
        <v>5204</v>
      </c>
      <c r="K756" s="2" t="s">
        <v>1441</v>
      </c>
    </row>
    <row r="757" spans="1:11">
      <c r="A757" s="2" t="s">
        <v>4025</v>
      </c>
      <c r="B757" s="62" t="s">
        <v>2440</v>
      </c>
      <c r="C757" s="6" t="s">
        <v>5204</v>
      </c>
      <c r="K757" s="2" t="s">
        <v>1441</v>
      </c>
    </row>
    <row r="758" spans="1:11">
      <c r="A758" s="2" t="s">
        <v>4026</v>
      </c>
      <c r="B758" s="62" t="s">
        <v>2441</v>
      </c>
      <c r="C758" s="6" t="s">
        <v>5204</v>
      </c>
      <c r="K758" s="2" t="s">
        <v>1441</v>
      </c>
    </row>
    <row r="759" spans="1:11">
      <c r="A759" s="2" t="s">
        <v>4027</v>
      </c>
      <c r="B759" s="62" t="s">
        <v>2442</v>
      </c>
      <c r="C759" s="6" t="s">
        <v>5204</v>
      </c>
      <c r="K759" s="2" t="s">
        <v>1441</v>
      </c>
    </row>
    <row r="760" spans="1:11">
      <c r="A760" s="2" t="s">
        <v>4028</v>
      </c>
      <c r="B760" s="62" t="s">
        <v>2443</v>
      </c>
      <c r="C760" s="6" t="s">
        <v>5204</v>
      </c>
      <c r="K760" s="2" t="s">
        <v>1441</v>
      </c>
    </row>
    <row r="761" spans="1:11">
      <c r="A761" s="2" t="s">
        <v>4029</v>
      </c>
      <c r="B761" s="62" t="s">
        <v>2444</v>
      </c>
      <c r="C761" s="6" t="s">
        <v>5204</v>
      </c>
      <c r="K761" s="2" t="s">
        <v>1441</v>
      </c>
    </row>
    <row r="762" spans="1:11">
      <c r="A762" s="2" t="s">
        <v>4030</v>
      </c>
      <c r="B762" s="62" t="s">
        <v>2445</v>
      </c>
      <c r="C762" s="6" t="s">
        <v>5204</v>
      </c>
      <c r="K762" s="2" t="s">
        <v>1441</v>
      </c>
    </row>
    <row r="763" spans="1:11">
      <c r="A763" s="2" t="s">
        <v>4031</v>
      </c>
      <c r="B763" s="62" t="s">
        <v>2446</v>
      </c>
      <c r="C763" s="6" t="s">
        <v>5204</v>
      </c>
      <c r="K763" s="2" t="s">
        <v>1441</v>
      </c>
    </row>
    <row r="764" spans="1:11">
      <c r="A764" s="2" t="s">
        <v>4032</v>
      </c>
      <c r="B764" s="62" t="s">
        <v>6415</v>
      </c>
      <c r="C764" s="6" t="s">
        <v>5204</v>
      </c>
      <c r="K764" s="2" t="s">
        <v>1441</v>
      </c>
    </row>
    <row r="765" spans="1:11">
      <c r="A765" s="2" t="s">
        <v>4033</v>
      </c>
      <c r="B765" s="62" t="s">
        <v>2447</v>
      </c>
      <c r="C765" s="6" t="s">
        <v>5204</v>
      </c>
      <c r="K765" s="2" t="s">
        <v>1441</v>
      </c>
    </row>
    <row r="766" spans="1:11">
      <c r="A766" s="2" t="s">
        <v>4034</v>
      </c>
      <c r="B766" s="62" t="s">
        <v>2448</v>
      </c>
      <c r="C766" s="6" t="s">
        <v>5204</v>
      </c>
      <c r="K766" s="2" t="s">
        <v>1441</v>
      </c>
    </row>
    <row r="767" spans="1:11">
      <c r="A767" s="2" t="s">
        <v>4035</v>
      </c>
      <c r="B767" s="62" t="s">
        <v>2449</v>
      </c>
      <c r="C767" s="6" t="s">
        <v>5204</v>
      </c>
      <c r="K767" s="2" t="s">
        <v>1441</v>
      </c>
    </row>
    <row r="768" spans="1:11">
      <c r="A768" s="2" t="s">
        <v>4036</v>
      </c>
      <c r="B768" s="62" t="s">
        <v>6416</v>
      </c>
      <c r="C768" s="6" t="s">
        <v>5204</v>
      </c>
      <c r="K768" s="2" t="s">
        <v>1441</v>
      </c>
    </row>
    <row r="769" spans="1:11">
      <c r="A769" s="2" t="s">
        <v>4037</v>
      </c>
      <c r="B769" s="62" t="s">
        <v>2450</v>
      </c>
      <c r="C769" s="6" t="s">
        <v>5204</v>
      </c>
      <c r="K769" s="2" t="s">
        <v>1441</v>
      </c>
    </row>
    <row r="770" spans="1:11">
      <c r="A770" s="2" t="s">
        <v>4038</v>
      </c>
      <c r="B770" s="62" t="s">
        <v>6417</v>
      </c>
      <c r="C770" s="6" t="s">
        <v>5204</v>
      </c>
      <c r="K770" s="2" t="s">
        <v>1441</v>
      </c>
    </row>
    <row r="771" spans="1:11">
      <c r="A771" s="2" t="s">
        <v>4039</v>
      </c>
      <c r="B771" s="62" t="s">
        <v>2451</v>
      </c>
      <c r="C771" s="6" t="s">
        <v>5204</v>
      </c>
      <c r="K771" s="2" t="s">
        <v>1441</v>
      </c>
    </row>
    <row r="772" spans="1:11">
      <c r="A772" s="2" t="s">
        <v>4040</v>
      </c>
      <c r="B772" s="62" t="s">
        <v>2452</v>
      </c>
      <c r="C772" s="6" t="s">
        <v>5204</v>
      </c>
      <c r="K772" s="2" t="s">
        <v>1441</v>
      </c>
    </row>
    <row r="773" spans="1:11">
      <c r="A773" s="2" t="s">
        <v>4041</v>
      </c>
      <c r="B773" s="62" t="s">
        <v>2453</v>
      </c>
      <c r="C773" s="6" t="s">
        <v>5204</v>
      </c>
      <c r="K773" s="2" t="s">
        <v>1441</v>
      </c>
    </row>
    <row r="774" spans="1:11">
      <c r="A774" s="2" t="s">
        <v>4042</v>
      </c>
      <c r="B774" s="62" t="s">
        <v>2454</v>
      </c>
      <c r="C774" s="6" t="s">
        <v>5204</v>
      </c>
      <c r="K774" s="2" t="s">
        <v>1441</v>
      </c>
    </row>
    <row r="775" spans="1:11">
      <c r="A775" s="2" t="s">
        <v>4043</v>
      </c>
      <c r="B775" s="62" t="s">
        <v>2455</v>
      </c>
      <c r="C775" s="6" t="s">
        <v>5204</v>
      </c>
      <c r="K775" s="2" t="s">
        <v>1441</v>
      </c>
    </row>
    <row r="776" spans="1:11">
      <c r="A776" s="2" t="s">
        <v>4044</v>
      </c>
      <c r="B776" s="62" t="s">
        <v>2456</v>
      </c>
      <c r="C776" s="6" t="s">
        <v>5204</v>
      </c>
      <c r="K776" s="2" t="s">
        <v>1441</v>
      </c>
    </row>
    <row r="777" spans="1:11">
      <c r="A777" s="2" t="s">
        <v>4045</v>
      </c>
      <c r="B777" s="62" t="s">
        <v>2457</v>
      </c>
      <c r="C777" s="6" t="s">
        <v>5204</v>
      </c>
      <c r="K777" s="2" t="s">
        <v>1441</v>
      </c>
    </row>
    <row r="778" spans="1:11">
      <c r="A778" s="2" t="s">
        <v>4046</v>
      </c>
      <c r="B778" s="62" t="s">
        <v>2458</v>
      </c>
      <c r="C778" s="6" t="s">
        <v>5204</v>
      </c>
      <c r="K778" s="2" t="s">
        <v>1441</v>
      </c>
    </row>
    <row r="779" spans="1:11">
      <c r="A779" s="2" t="s">
        <v>4047</v>
      </c>
      <c r="B779" s="62" t="s">
        <v>2459</v>
      </c>
      <c r="C779" s="6" t="s">
        <v>5204</v>
      </c>
      <c r="K779" s="2" t="s">
        <v>1441</v>
      </c>
    </row>
    <row r="780" spans="1:11">
      <c r="A780" s="2" t="s">
        <v>4048</v>
      </c>
      <c r="B780" s="62" t="s">
        <v>2460</v>
      </c>
      <c r="C780" s="6" t="s">
        <v>5204</v>
      </c>
      <c r="K780" s="2" t="s">
        <v>1441</v>
      </c>
    </row>
    <row r="781" spans="1:11">
      <c r="A781" s="2" t="s">
        <v>4049</v>
      </c>
      <c r="B781" s="62" t="s">
        <v>2461</v>
      </c>
      <c r="C781" s="6" t="s">
        <v>5204</v>
      </c>
      <c r="K781" s="2" t="s">
        <v>1441</v>
      </c>
    </row>
    <row r="782" spans="1:11">
      <c r="A782" s="2" t="s">
        <v>4050</v>
      </c>
      <c r="B782" s="62" t="s">
        <v>2462</v>
      </c>
      <c r="C782" s="6" t="s">
        <v>5204</v>
      </c>
      <c r="K782" s="2" t="s">
        <v>1441</v>
      </c>
    </row>
    <row r="783" spans="1:11">
      <c r="A783" s="2" t="s">
        <v>4051</v>
      </c>
      <c r="B783" s="62" t="s">
        <v>2463</v>
      </c>
      <c r="C783" s="6" t="s">
        <v>5204</v>
      </c>
      <c r="K783" s="2" t="s">
        <v>1441</v>
      </c>
    </row>
    <row r="784" spans="1:11">
      <c r="A784" s="2" t="s">
        <v>4052</v>
      </c>
      <c r="B784" s="62" t="s">
        <v>2464</v>
      </c>
      <c r="C784" s="6" t="s">
        <v>5204</v>
      </c>
      <c r="K784" s="2" t="s">
        <v>1441</v>
      </c>
    </row>
    <row r="785" spans="1:11">
      <c r="A785" s="2" t="s">
        <v>4053</v>
      </c>
      <c r="B785" s="62" t="s">
        <v>2465</v>
      </c>
      <c r="C785" s="6" t="s">
        <v>5204</v>
      </c>
      <c r="K785" s="2" t="s">
        <v>1441</v>
      </c>
    </row>
    <row r="786" spans="1:11">
      <c r="A786" s="2" t="s">
        <v>4054</v>
      </c>
      <c r="B786" s="62" t="s">
        <v>2466</v>
      </c>
      <c r="C786" s="6" t="s">
        <v>5204</v>
      </c>
      <c r="K786" s="2" t="s">
        <v>1441</v>
      </c>
    </row>
    <row r="787" spans="1:11">
      <c r="A787" s="2" t="s">
        <v>4055</v>
      </c>
      <c r="B787" s="62" t="s">
        <v>2467</v>
      </c>
      <c r="C787" s="6" t="s">
        <v>5204</v>
      </c>
      <c r="K787" s="2" t="s">
        <v>1441</v>
      </c>
    </row>
    <row r="788" spans="1:11">
      <c r="A788" s="2" t="s">
        <v>4056</v>
      </c>
      <c r="B788" s="62" t="s">
        <v>2468</v>
      </c>
      <c r="C788" s="6" t="s">
        <v>5204</v>
      </c>
      <c r="K788" s="2" t="s">
        <v>1441</v>
      </c>
    </row>
    <row r="789" spans="1:11">
      <c r="A789" s="2" t="s">
        <v>4057</v>
      </c>
      <c r="B789" s="62" t="s">
        <v>2469</v>
      </c>
      <c r="C789" s="6" t="s">
        <v>5204</v>
      </c>
      <c r="K789" s="2" t="s">
        <v>1441</v>
      </c>
    </row>
    <row r="790" spans="1:11">
      <c r="A790" s="2" t="s">
        <v>4058</v>
      </c>
      <c r="B790" s="62" t="s">
        <v>2470</v>
      </c>
      <c r="C790" s="6" t="s">
        <v>5204</v>
      </c>
      <c r="K790" s="2" t="s">
        <v>1441</v>
      </c>
    </row>
    <row r="791" spans="1:11">
      <c r="A791" s="2" t="s">
        <v>4059</v>
      </c>
      <c r="B791" s="62" t="s">
        <v>2471</v>
      </c>
      <c r="C791" s="6" t="s">
        <v>5204</v>
      </c>
      <c r="K791" s="2" t="s">
        <v>1441</v>
      </c>
    </row>
    <row r="792" spans="1:11">
      <c r="A792" s="2" t="s">
        <v>4060</v>
      </c>
      <c r="B792" s="62" t="s">
        <v>2472</v>
      </c>
      <c r="C792" s="6" t="s">
        <v>5204</v>
      </c>
      <c r="K792" s="2" t="s">
        <v>1441</v>
      </c>
    </row>
    <row r="793" spans="1:11">
      <c r="A793" s="2" t="s">
        <v>4061</v>
      </c>
      <c r="B793" s="62" t="s">
        <v>2473</v>
      </c>
      <c r="C793" s="6" t="s">
        <v>5204</v>
      </c>
      <c r="K793" s="2" t="s">
        <v>1441</v>
      </c>
    </row>
    <row r="794" spans="1:11">
      <c r="A794" s="2" t="s">
        <v>4062</v>
      </c>
      <c r="B794" s="62" t="s">
        <v>2474</v>
      </c>
      <c r="C794" s="6" t="s">
        <v>5204</v>
      </c>
      <c r="K794" s="2" t="s">
        <v>1441</v>
      </c>
    </row>
    <row r="795" spans="1:11">
      <c r="A795" s="2" t="s">
        <v>4063</v>
      </c>
      <c r="B795" s="62" t="s">
        <v>2475</v>
      </c>
      <c r="C795" s="6" t="s">
        <v>5204</v>
      </c>
      <c r="K795" s="2" t="s">
        <v>1441</v>
      </c>
    </row>
    <row r="796" spans="1:11">
      <c r="A796" s="2" t="s">
        <v>4064</v>
      </c>
      <c r="B796" s="62" t="s">
        <v>2476</v>
      </c>
      <c r="C796" s="6" t="s">
        <v>5204</v>
      </c>
      <c r="K796" s="2" t="s">
        <v>1441</v>
      </c>
    </row>
    <row r="797" spans="1:11">
      <c r="A797" s="2" t="s">
        <v>4065</v>
      </c>
      <c r="B797" s="62" t="s">
        <v>2477</v>
      </c>
      <c r="C797" s="6" t="s">
        <v>5204</v>
      </c>
      <c r="K797" s="2" t="s">
        <v>1441</v>
      </c>
    </row>
    <row r="798" spans="1:11">
      <c r="A798" s="2" t="s">
        <v>4066</v>
      </c>
      <c r="B798" s="62" t="s">
        <v>2478</v>
      </c>
      <c r="C798" s="6" t="s">
        <v>5204</v>
      </c>
      <c r="K798" s="2" t="s">
        <v>1441</v>
      </c>
    </row>
    <row r="799" spans="1:11">
      <c r="A799" s="2" t="s">
        <v>4067</v>
      </c>
      <c r="B799" s="62" t="s">
        <v>2479</v>
      </c>
      <c r="C799" s="6" t="s">
        <v>5204</v>
      </c>
      <c r="K799" s="2" t="s">
        <v>1441</v>
      </c>
    </row>
    <row r="800" spans="1:11">
      <c r="A800" s="2" t="s">
        <v>4068</v>
      </c>
      <c r="B800" s="62" t="s">
        <v>2480</v>
      </c>
      <c r="C800" s="6" t="s">
        <v>5204</v>
      </c>
      <c r="K800" s="2" t="s">
        <v>1441</v>
      </c>
    </row>
    <row r="801" spans="1:11">
      <c r="A801" s="2" t="s">
        <v>4069</v>
      </c>
      <c r="B801" s="62" t="s">
        <v>2481</v>
      </c>
      <c r="C801" s="6" t="s">
        <v>5204</v>
      </c>
      <c r="K801" s="2" t="s">
        <v>1441</v>
      </c>
    </row>
    <row r="802" spans="1:11">
      <c r="A802" s="2" t="s">
        <v>4070</v>
      </c>
      <c r="B802" s="62" t="s">
        <v>2482</v>
      </c>
      <c r="C802" s="6" t="s">
        <v>5204</v>
      </c>
      <c r="K802" s="2" t="s">
        <v>1441</v>
      </c>
    </row>
    <row r="803" spans="1:11">
      <c r="A803" s="2" t="s">
        <v>4071</v>
      </c>
      <c r="B803" s="62" t="s">
        <v>2483</v>
      </c>
      <c r="C803" s="6" t="s">
        <v>5204</v>
      </c>
      <c r="K803" s="2" t="s">
        <v>1441</v>
      </c>
    </row>
    <row r="804" spans="1:11">
      <c r="A804" s="2" t="s">
        <v>4072</v>
      </c>
      <c r="B804" s="62" t="s">
        <v>2484</v>
      </c>
      <c r="C804" s="6" t="s">
        <v>5204</v>
      </c>
      <c r="K804" s="2" t="s">
        <v>1441</v>
      </c>
    </row>
    <row r="805" spans="1:11">
      <c r="A805" s="2" t="s">
        <v>4073</v>
      </c>
      <c r="B805" s="62" t="s">
        <v>2485</v>
      </c>
      <c r="C805" s="6" t="s">
        <v>5204</v>
      </c>
      <c r="K805" s="2" t="s">
        <v>1441</v>
      </c>
    </row>
    <row r="806" spans="1:11">
      <c r="A806" s="2" t="s">
        <v>4074</v>
      </c>
      <c r="B806" s="62" t="s">
        <v>2486</v>
      </c>
      <c r="C806" s="6" t="s">
        <v>5204</v>
      </c>
      <c r="K806" s="2" t="s">
        <v>1441</v>
      </c>
    </row>
    <row r="807" spans="1:11">
      <c r="A807" s="2" t="s">
        <v>4075</v>
      </c>
      <c r="B807" s="62" t="s">
        <v>2487</v>
      </c>
      <c r="C807" s="6" t="s">
        <v>5204</v>
      </c>
      <c r="K807" s="2" t="s">
        <v>1441</v>
      </c>
    </row>
    <row r="808" spans="1:11">
      <c r="A808" s="2" t="s">
        <v>4076</v>
      </c>
      <c r="B808" s="62" t="s">
        <v>2488</v>
      </c>
      <c r="C808" s="6" t="s">
        <v>5204</v>
      </c>
      <c r="K808" s="2" t="s">
        <v>1441</v>
      </c>
    </row>
    <row r="809" spans="1:11">
      <c r="A809" s="2" t="s">
        <v>4077</v>
      </c>
      <c r="B809" s="62" t="s">
        <v>2489</v>
      </c>
      <c r="C809" s="6" t="s">
        <v>5204</v>
      </c>
      <c r="K809" s="2" t="s">
        <v>1441</v>
      </c>
    </row>
    <row r="810" spans="1:11">
      <c r="A810" s="2" t="s">
        <v>4078</v>
      </c>
      <c r="B810" s="62" t="s">
        <v>2490</v>
      </c>
      <c r="C810" s="6" t="s">
        <v>5204</v>
      </c>
      <c r="K810" s="2" t="s">
        <v>1441</v>
      </c>
    </row>
    <row r="811" spans="1:11">
      <c r="A811" s="2" t="s">
        <v>4079</v>
      </c>
      <c r="B811" s="62" t="s">
        <v>2491</v>
      </c>
      <c r="C811" s="6" t="s">
        <v>5204</v>
      </c>
      <c r="K811" s="2" t="s">
        <v>1441</v>
      </c>
    </row>
    <row r="812" spans="1:11">
      <c r="A812" s="2" t="s">
        <v>4080</v>
      </c>
      <c r="B812" s="62" t="s">
        <v>2492</v>
      </c>
      <c r="C812" s="6" t="s">
        <v>5204</v>
      </c>
      <c r="K812" s="2" t="s">
        <v>1441</v>
      </c>
    </row>
    <row r="813" spans="1:11">
      <c r="A813" s="2" t="s">
        <v>4081</v>
      </c>
      <c r="B813" s="62" t="s">
        <v>2493</v>
      </c>
      <c r="C813" s="6" t="s">
        <v>5204</v>
      </c>
      <c r="K813" s="2" t="s">
        <v>1441</v>
      </c>
    </row>
    <row r="814" spans="1:11">
      <c r="A814" s="2" t="s">
        <v>4082</v>
      </c>
      <c r="B814" s="62" t="s">
        <v>2494</v>
      </c>
      <c r="C814" s="6" t="s">
        <v>5204</v>
      </c>
      <c r="K814" s="2" t="s">
        <v>1441</v>
      </c>
    </row>
    <row r="815" spans="1:11">
      <c r="A815" s="2" t="s">
        <v>4083</v>
      </c>
      <c r="B815" s="62" t="s">
        <v>2495</v>
      </c>
      <c r="C815" s="6" t="s">
        <v>5204</v>
      </c>
      <c r="K815" s="2" t="s">
        <v>1441</v>
      </c>
    </row>
    <row r="816" spans="1:11">
      <c r="A816" s="2" t="s">
        <v>4084</v>
      </c>
      <c r="B816" s="62" t="s">
        <v>2496</v>
      </c>
      <c r="C816" s="6" t="s">
        <v>5204</v>
      </c>
      <c r="K816" s="2" t="s">
        <v>1441</v>
      </c>
    </row>
    <row r="817" spans="1:11">
      <c r="A817" s="2" t="s">
        <v>4085</v>
      </c>
      <c r="B817" s="62" t="s">
        <v>2497</v>
      </c>
      <c r="C817" s="6" t="s">
        <v>5204</v>
      </c>
      <c r="K817" s="2" t="s">
        <v>1441</v>
      </c>
    </row>
    <row r="818" spans="1:11">
      <c r="A818" s="2" t="s">
        <v>4086</v>
      </c>
      <c r="B818" s="62" t="s">
        <v>2498</v>
      </c>
      <c r="C818" s="6" t="s">
        <v>5204</v>
      </c>
      <c r="K818" s="2" t="s">
        <v>1441</v>
      </c>
    </row>
    <row r="819" spans="1:11">
      <c r="A819" s="2" t="s">
        <v>4087</v>
      </c>
      <c r="B819" s="62" t="s">
        <v>2499</v>
      </c>
      <c r="C819" s="6" t="s">
        <v>5204</v>
      </c>
      <c r="K819" s="2" t="s">
        <v>1441</v>
      </c>
    </row>
    <row r="820" spans="1:11">
      <c r="A820" s="2" t="s">
        <v>4088</v>
      </c>
      <c r="B820" s="62" t="s">
        <v>2500</v>
      </c>
      <c r="C820" s="6" t="s">
        <v>5204</v>
      </c>
      <c r="K820" s="2" t="s">
        <v>1441</v>
      </c>
    </row>
    <row r="821" spans="1:11">
      <c r="A821" s="2" t="s">
        <v>4089</v>
      </c>
      <c r="B821" s="62" t="s">
        <v>2501</v>
      </c>
      <c r="C821" s="6" t="s">
        <v>5204</v>
      </c>
      <c r="K821" s="2" t="s">
        <v>1441</v>
      </c>
    </row>
    <row r="822" spans="1:11">
      <c r="A822" s="2" t="s">
        <v>4090</v>
      </c>
      <c r="B822" s="62" t="s">
        <v>2502</v>
      </c>
      <c r="C822" s="6" t="s">
        <v>5204</v>
      </c>
      <c r="K822" s="2" t="s">
        <v>1441</v>
      </c>
    </row>
    <row r="823" spans="1:11">
      <c r="A823" s="2" t="s">
        <v>4091</v>
      </c>
      <c r="B823" s="62" t="s">
        <v>2503</v>
      </c>
      <c r="C823" s="6" t="s">
        <v>5204</v>
      </c>
      <c r="K823" s="2" t="s">
        <v>1441</v>
      </c>
    </row>
    <row r="824" spans="1:11">
      <c r="A824" s="2" t="s">
        <v>4092</v>
      </c>
      <c r="B824" s="62" t="s">
        <v>2504</v>
      </c>
      <c r="C824" s="6" t="s">
        <v>5204</v>
      </c>
      <c r="K824" s="2" t="s">
        <v>1441</v>
      </c>
    </row>
    <row r="825" spans="1:11">
      <c r="A825" s="2" t="s">
        <v>4093</v>
      </c>
      <c r="B825" s="62" t="s">
        <v>2505</v>
      </c>
      <c r="C825" s="6" t="s">
        <v>5204</v>
      </c>
      <c r="K825" s="2" t="s">
        <v>1441</v>
      </c>
    </row>
    <row r="826" spans="1:11">
      <c r="A826" s="2" t="s">
        <v>4094</v>
      </c>
      <c r="B826" s="62" t="s">
        <v>2506</v>
      </c>
      <c r="C826" s="6" t="s">
        <v>5204</v>
      </c>
      <c r="K826" s="2" t="s">
        <v>1441</v>
      </c>
    </row>
    <row r="827" spans="1:11">
      <c r="A827" s="2" t="s">
        <v>4095</v>
      </c>
      <c r="B827" s="62" t="s">
        <v>2507</v>
      </c>
      <c r="C827" s="6" t="s">
        <v>5204</v>
      </c>
      <c r="K827" s="2" t="s">
        <v>1441</v>
      </c>
    </row>
    <row r="828" spans="1:11">
      <c r="A828" s="2" t="s">
        <v>4096</v>
      </c>
      <c r="B828" s="62" t="s">
        <v>2508</v>
      </c>
      <c r="C828" s="6" t="s">
        <v>5204</v>
      </c>
      <c r="K828" s="2" t="s">
        <v>1441</v>
      </c>
    </row>
    <row r="829" spans="1:11">
      <c r="A829" s="2" t="s">
        <v>4097</v>
      </c>
      <c r="B829" s="62" t="s">
        <v>2509</v>
      </c>
      <c r="C829" s="6" t="s">
        <v>5204</v>
      </c>
      <c r="K829" s="2" t="s">
        <v>1441</v>
      </c>
    </row>
    <row r="830" spans="1:11">
      <c r="A830" s="2" t="s">
        <v>4098</v>
      </c>
      <c r="B830" s="62" t="s">
        <v>2510</v>
      </c>
      <c r="C830" s="6" t="s">
        <v>5204</v>
      </c>
      <c r="K830" s="2" t="s">
        <v>1441</v>
      </c>
    </row>
    <row r="831" spans="1:11">
      <c r="A831" s="2" t="s">
        <v>4099</v>
      </c>
      <c r="B831" s="62" t="s">
        <v>2511</v>
      </c>
      <c r="C831" s="6" t="s">
        <v>5204</v>
      </c>
      <c r="K831" s="2" t="s">
        <v>1441</v>
      </c>
    </row>
    <row r="832" spans="1:11">
      <c r="A832" s="2" t="s">
        <v>4100</v>
      </c>
      <c r="B832" s="62" t="s">
        <v>2512</v>
      </c>
      <c r="C832" s="6" t="s">
        <v>5204</v>
      </c>
      <c r="K832" s="2" t="s">
        <v>1441</v>
      </c>
    </row>
    <row r="833" spans="1:11">
      <c r="A833" s="2" t="s">
        <v>4101</v>
      </c>
      <c r="B833" s="62" t="s">
        <v>2513</v>
      </c>
      <c r="C833" s="6" t="s">
        <v>5204</v>
      </c>
      <c r="K833" s="2" t="s">
        <v>1441</v>
      </c>
    </row>
    <row r="834" spans="1:11">
      <c r="A834" s="2" t="s">
        <v>4102</v>
      </c>
      <c r="B834" s="62" t="s">
        <v>6418</v>
      </c>
      <c r="C834" s="6" t="s">
        <v>5204</v>
      </c>
      <c r="K834" s="2" t="s">
        <v>1441</v>
      </c>
    </row>
    <row r="835" spans="1:11">
      <c r="A835" s="2" t="s">
        <v>4103</v>
      </c>
      <c r="B835" s="62" t="s">
        <v>6419</v>
      </c>
      <c r="C835" s="6" t="s">
        <v>5204</v>
      </c>
      <c r="K835" s="2" t="s">
        <v>1441</v>
      </c>
    </row>
    <row r="836" spans="1:11">
      <c r="A836" s="2" t="s">
        <v>4104</v>
      </c>
      <c r="B836" s="62" t="s">
        <v>2514</v>
      </c>
      <c r="C836" s="6" t="s">
        <v>5204</v>
      </c>
      <c r="K836" s="2" t="s">
        <v>1441</v>
      </c>
    </row>
    <row r="837" spans="1:11">
      <c r="A837" s="2" t="s">
        <v>4105</v>
      </c>
      <c r="B837" s="62" t="s">
        <v>2515</v>
      </c>
      <c r="C837" s="6" t="s">
        <v>5204</v>
      </c>
      <c r="K837" s="2" t="s">
        <v>1441</v>
      </c>
    </row>
    <row r="838" spans="1:11">
      <c r="A838" s="2" t="s">
        <v>4106</v>
      </c>
      <c r="B838" s="62" t="s">
        <v>6420</v>
      </c>
      <c r="C838" s="6" t="s">
        <v>5204</v>
      </c>
      <c r="K838" s="2" t="s">
        <v>1441</v>
      </c>
    </row>
    <row r="839" spans="1:11">
      <c r="A839" s="2" t="s">
        <v>4107</v>
      </c>
      <c r="B839" s="62" t="s">
        <v>2516</v>
      </c>
      <c r="C839" s="6" t="s">
        <v>5204</v>
      </c>
      <c r="K839" s="2" t="s">
        <v>1441</v>
      </c>
    </row>
    <row r="840" spans="1:11">
      <c r="A840" s="2" t="s">
        <v>4108</v>
      </c>
      <c r="B840" s="62" t="s">
        <v>2517</v>
      </c>
      <c r="C840" s="6" t="s">
        <v>5204</v>
      </c>
      <c r="K840" s="2" t="s">
        <v>1441</v>
      </c>
    </row>
    <row r="841" spans="1:11">
      <c r="A841" s="2" t="s">
        <v>4109</v>
      </c>
      <c r="B841" s="62" t="s">
        <v>2518</v>
      </c>
      <c r="C841" s="6" t="s">
        <v>5204</v>
      </c>
      <c r="K841" s="2" t="s">
        <v>1441</v>
      </c>
    </row>
    <row r="842" spans="1:11">
      <c r="A842" s="2" t="s">
        <v>4110</v>
      </c>
      <c r="B842" s="62" t="s">
        <v>2519</v>
      </c>
      <c r="C842" s="6" t="s">
        <v>5204</v>
      </c>
      <c r="K842" s="2" t="s">
        <v>1441</v>
      </c>
    </row>
    <row r="843" spans="1:11">
      <c r="A843" s="2" t="s">
        <v>4111</v>
      </c>
      <c r="B843" s="62" t="s">
        <v>2520</v>
      </c>
      <c r="C843" s="6" t="s">
        <v>5204</v>
      </c>
      <c r="K843" s="2" t="s">
        <v>1441</v>
      </c>
    </row>
    <row r="844" spans="1:11">
      <c r="A844" s="2" t="s">
        <v>4112</v>
      </c>
      <c r="B844" s="62" t="s">
        <v>6421</v>
      </c>
      <c r="C844" s="6" t="s">
        <v>5204</v>
      </c>
      <c r="K844" s="2" t="s">
        <v>1441</v>
      </c>
    </row>
    <row r="845" spans="1:11">
      <c r="A845" s="2" t="s">
        <v>4113</v>
      </c>
      <c r="B845" s="62" t="s">
        <v>6422</v>
      </c>
      <c r="C845" s="6" t="s">
        <v>5204</v>
      </c>
      <c r="K845" s="2" t="s">
        <v>1441</v>
      </c>
    </row>
    <row r="846" spans="1:11">
      <c r="A846" s="2" t="s">
        <v>4114</v>
      </c>
      <c r="B846" s="62" t="s">
        <v>2521</v>
      </c>
      <c r="C846" s="6" t="s">
        <v>5204</v>
      </c>
      <c r="K846" s="2" t="s">
        <v>1441</v>
      </c>
    </row>
    <row r="847" spans="1:11">
      <c r="A847" s="2" t="s">
        <v>4115</v>
      </c>
      <c r="B847" s="62" t="s">
        <v>2522</v>
      </c>
      <c r="C847" s="6" t="s">
        <v>5204</v>
      </c>
      <c r="K847" s="2" t="s">
        <v>1441</v>
      </c>
    </row>
    <row r="848" spans="1:11">
      <c r="A848" s="2" t="s">
        <v>4116</v>
      </c>
      <c r="B848" s="62" t="s">
        <v>6423</v>
      </c>
      <c r="C848" s="6" t="s">
        <v>5204</v>
      </c>
      <c r="K848" s="2" t="s">
        <v>1441</v>
      </c>
    </row>
    <row r="849" spans="1:11">
      <c r="A849" s="2" t="s">
        <v>4117</v>
      </c>
      <c r="B849" s="62" t="s">
        <v>6424</v>
      </c>
      <c r="C849" s="6" t="s">
        <v>5204</v>
      </c>
      <c r="K849" s="2" t="s">
        <v>1441</v>
      </c>
    </row>
    <row r="850" spans="1:11">
      <c r="A850" s="2" t="s">
        <v>4118</v>
      </c>
      <c r="B850" s="62" t="s">
        <v>6425</v>
      </c>
      <c r="C850" s="6" t="s">
        <v>5204</v>
      </c>
      <c r="K850" s="2" t="s">
        <v>1441</v>
      </c>
    </row>
    <row r="851" spans="1:11">
      <c r="A851" s="2" t="s">
        <v>4119</v>
      </c>
      <c r="B851" s="62" t="s">
        <v>6426</v>
      </c>
      <c r="C851" s="6" t="s">
        <v>5204</v>
      </c>
      <c r="K851" s="2" t="s">
        <v>1441</v>
      </c>
    </row>
    <row r="852" spans="1:11">
      <c r="A852" s="2" t="s">
        <v>4120</v>
      </c>
      <c r="B852" s="62" t="s">
        <v>6427</v>
      </c>
      <c r="C852" s="6" t="s">
        <v>5204</v>
      </c>
      <c r="K852" s="2" t="s">
        <v>1441</v>
      </c>
    </row>
    <row r="853" spans="1:11">
      <c r="A853" s="2" t="s">
        <v>4121</v>
      </c>
      <c r="B853" s="62" t="s">
        <v>2523</v>
      </c>
      <c r="C853" s="6" t="s">
        <v>5204</v>
      </c>
      <c r="K853" s="2" t="s">
        <v>1441</v>
      </c>
    </row>
    <row r="854" spans="1:11">
      <c r="A854" s="2" t="s">
        <v>4122</v>
      </c>
      <c r="B854" s="62" t="s">
        <v>2524</v>
      </c>
      <c r="C854" s="6" t="s">
        <v>5204</v>
      </c>
      <c r="K854" s="2" t="s">
        <v>1441</v>
      </c>
    </row>
    <row r="855" spans="1:11">
      <c r="A855" s="2" t="s">
        <v>4123</v>
      </c>
      <c r="B855" s="62" t="s">
        <v>2525</v>
      </c>
      <c r="C855" s="6" t="s">
        <v>5204</v>
      </c>
      <c r="K855" s="2" t="s">
        <v>1441</v>
      </c>
    </row>
    <row r="856" spans="1:11">
      <c r="A856" s="2" t="s">
        <v>4124</v>
      </c>
      <c r="B856" s="62" t="s">
        <v>2526</v>
      </c>
      <c r="C856" s="6" t="s">
        <v>5204</v>
      </c>
      <c r="K856" s="2" t="s">
        <v>1441</v>
      </c>
    </row>
    <row r="857" spans="1:11">
      <c r="A857" s="2" t="s">
        <v>4125</v>
      </c>
      <c r="B857" s="62" t="s">
        <v>6428</v>
      </c>
      <c r="C857" s="6" t="s">
        <v>5204</v>
      </c>
      <c r="K857" s="2" t="s">
        <v>1441</v>
      </c>
    </row>
    <row r="858" spans="1:11">
      <c r="A858" s="2" t="s">
        <v>4126</v>
      </c>
      <c r="B858" s="62" t="s">
        <v>6429</v>
      </c>
      <c r="C858" s="6" t="s">
        <v>5204</v>
      </c>
      <c r="K858" s="2" t="s">
        <v>1441</v>
      </c>
    </row>
    <row r="859" spans="1:11">
      <c r="A859" s="2" t="s">
        <v>4127</v>
      </c>
      <c r="B859" s="62" t="s">
        <v>6430</v>
      </c>
      <c r="C859" s="6" t="s">
        <v>5204</v>
      </c>
      <c r="K859" s="2" t="s">
        <v>1441</v>
      </c>
    </row>
    <row r="860" spans="1:11">
      <c r="A860" s="2" t="s">
        <v>4128</v>
      </c>
      <c r="B860" s="62" t="s">
        <v>6431</v>
      </c>
      <c r="C860" s="6" t="s">
        <v>5204</v>
      </c>
      <c r="K860" s="2" t="s">
        <v>1441</v>
      </c>
    </row>
    <row r="861" spans="1:11">
      <c r="A861" s="2" t="s">
        <v>4129</v>
      </c>
      <c r="B861" s="62" t="s">
        <v>6432</v>
      </c>
      <c r="C861" s="6" t="s">
        <v>5204</v>
      </c>
      <c r="K861" s="2" t="s">
        <v>1441</v>
      </c>
    </row>
    <row r="862" spans="1:11">
      <c r="A862" s="2" t="s">
        <v>4130</v>
      </c>
      <c r="B862" s="62" t="s">
        <v>6433</v>
      </c>
      <c r="C862" s="6" t="s">
        <v>5204</v>
      </c>
      <c r="K862" s="2" t="s">
        <v>1441</v>
      </c>
    </row>
    <row r="863" spans="1:11">
      <c r="A863" s="2" t="s">
        <v>4131</v>
      </c>
      <c r="B863" s="62" t="s">
        <v>6434</v>
      </c>
      <c r="C863" s="6" t="s">
        <v>5204</v>
      </c>
      <c r="K863" s="2" t="s">
        <v>1441</v>
      </c>
    </row>
    <row r="864" spans="1:11">
      <c r="A864" s="2" t="s">
        <v>4132</v>
      </c>
      <c r="B864" s="62" t="s">
        <v>6435</v>
      </c>
      <c r="C864" s="6" t="s">
        <v>5204</v>
      </c>
      <c r="K864" s="2" t="s">
        <v>1441</v>
      </c>
    </row>
    <row r="865" spans="1:11">
      <c r="A865" s="2" t="s">
        <v>4133</v>
      </c>
      <c r="B865" s="62" t="s">
        <v>2527</v>
      </c>
      <c r="C865" s="6" t="s">
        <v>5204</v>
      </c>
      <c r="K865" s="2" t="s">
        <v>1441</v>
      </c>
    </row>
    <row r="866" spans="1:11">
      <c r="A866" s="2" t="s">
        <v>4134</v>
      </c>
      <c r="B866" s="62" t="s">
        <v>2528</v>
      </c>
      <c r="C866" s="6" t="s">
        <v>5204</v>
      </c>
      <c r="K866" s="2" t="s">
        <v>1441</v>
      </c>
    </row>
    <row r="867" spans="1:11">
      <c r="A867" s="2" t="s">
        <v>4135</v>
      </c>
      <c r="B867" s="62" t="s">
        <v>6436</v>
      </c>
      <c r="C867" s="6" t="s">
        <v>5204</v>
      </c>
      <c r="K867" s="2" t="s">
        <v>1441</v>
      </c>
    </row>
    <row r="868" spans="1:11">
      <c r="A868" s="2" t="s">
        <v>4136</v>
      </c>
      <c r="B868" s="62" t="s">
        <v>6437</v>
      </c>
      <c r="C868" s="6" t="s">
        <v>5204</v>
      </c>
      <c r="K868" s="2" t="s">
        <v>1441</v>
      </c>
    </row>
    <row r="869" spans="1:11">
      <c r="A869" s="2" t="s">
        <v>4137</v>
      </c>
      <c r="B869" s="62" t="s">
        <v>6438</v>
      </c>
      <c r="C869" s="6" t="s">
        <v>5204</v>
      </c>
      <c r="K869" s="2" t="s">
        <v>1441</v>
      </c>
    </row>
    <row r="870" spans="1:11">
      <c r="A870" s="2" t="s">
        <v>4138</v>
      </c>
      <c r="B870" s="62" t="s">
        <v>6439</v>
      </c>
      <c r="C870" s="6" t="s">
        <v>5204</v>
      </c>
      <c r="K870" s="2" t="s">
        <v>1441</v>
      </c>
    </row>
    <row r="871" spans="1:11">
      <c r="A871" s="2" t="s">
        <v>4139</v>
      </c>
      <c r="B871" s="62" t="s">
        <v>6440</v>
      </c>
      <c r="C871" s="6" t="s">
        <v>5204</v>
      </c>
      <c r="K871" s="2" t="s">
        <v>1441</v>
      </c>
    </row>
    <row r="872" spans="1:11">
      <c r="A872" s="2" t="s">
        <v>4140</v>
      </c>
      <c r="B872" s="62" t="s">
        <v>6441</v>
      </c>
      <c r="C872" s="6" t="s">
        <v>5204</v>
      </c>
      <c r="K872" s="2" t="s">
        <v>1441</v>
      </c>
    </row>
    <row r="873" spans="1:11">
      <c r="A873" s="2" t="s">
        <v>4141</v>
      </c>
      <c r="B873" s="62" t="s">
        <v>6442</v>
      </c>
      <c r="C873" s="6" t="s">
        <v>5204</v>
      </c>
      <c r="K873" s="2" t="s">
        <v>1441</v>
      </c>
    </row>
    <row r="874" spans="1:11">
      <c r="A874" s="2" t="s">
        <v>4142</v>
      </c>
      <c r="B874" s="62" t="s">
        <v>6443</v>
      </c>
      <c r="C874" s="6" t="s">
        <v>5204</v>
      </c>
      <c r="K874" s="2" t="s">
        <v>1441</v>
      </c>
    </row>
    <row r="875" spans="1:11">
      <c r="A875" s="2" t="s">
        <v>4143</v>
      </c>
      <c r="B875" s="62" t="s">
        <v>6444</v>
      </c>
      <c r="C875" s="6" t="s">
        <v>5204</v>
      </c>
      <c r="K875" s="2" t="s">
        <v>1441</v>
      </c>
    </row>
    <row r="876" spans="1:11">
      <c r="A876" s="2" t="s">
        <v>4144</v>
      </c>
      <c r="B876" s="62" t="s">
        <v>6445</v>
      </c>
      <c r="C876" s="6" t="s">
        <v>5204</v>
      </c>
      <c r="K876" s="2" t="s">
        <v>1441</v>
      </c>
    </row>
    <row r="877" spans="1:11">
      <c r="A877" s="2" t="s">
        <v>4145</v>
      </c>
      <c r="B877" s="62" t="s">
        <v>6446</v>
      </c>
      <c r="C877" s="6" t="s">
        <v>5204</v>
      </c>
      <c r="K877" s="2" t="s">
        <v>1441</v>
      </c>
    </row>
    <row r="878" spans="1:11">
      <c r="A878" s="2" t="s">
        <v>4146</v>
      </c>
      <c r="B878" s="62" t="s">
        <v>6447</v>
      </c>
      <c r="C878" s="6" t="s">
        <v>5204</v>
      </c>
      <c r="K878" s="2" t="s">
        <v>1441</v>
      </c>
    </row>
    <row r="879" spans="1:11">
      <c r="A879" s="2" t="s">
        <v>4147</v>
      </c>
      <c r="B879" s="62" t="s">
        <v>6448</v>
      </c>
      <c r="C879" s="6" t="s">
        <v>5204</v>
      </c>
      <c r="K879" s="2" t="s">
        <v>1441</v>
      </c>
    </row>
    <row r="880" spans="1:11">
      <c r="A880" s="2" t="s">
        <v>4148</v>
      </c>
      <c r="B880" s="62" t="s">
        <v>6449</v>
      </c>
      <c r="C880" s="6" t="s">
        <v>5204</v>
      </c>
      <c r="K880" s="2" t="s">
        <v>1441</v>
      </c>
    </row>
    <row r="881" spans="1:11">
      <c r="A881" s="2" t="s">
        <v>4149</v>
      </c>
      <c r="B881" s="62" t="s">
        <v>2529</v>
      </c>
      <c r="C881" s="6" t="s">
        <v>5204</v>
      </c>
      <c r="K881" s="2" t="s">
        <v>1441</v>
      </c>
    </row>
    <row r="882" spans="1:11">
      <c r="A882" s="2" t="s">
        <v>4150</v>
      </c>
      <c r="B882" s="62" t="s">
        <v>2530</v>
      </c>
      <c r="C882" s="6" t="s">
        <v>5204</v>
      </c>
      <c r="K882" s="2" t="s">
        <v>1441</v>
      </c>
    </row>
    <row r="883" spans="1:11">
      <c r="A883" s="2" t="s">
        <v>4151</v>
      </c>
      <c r="B883" s="62" t="s">
        <v>2531</v>
      </c>
      <c r="C883" s="6" t="s">
        <v>5204</v>
      </c>
      <c r="K883" s="2" t="s">
        <v>1441</v>
      </c>
    </row>
    <row r="884" spans="1:11">
      <c r="A884" s="2" t="s">
        <v>4152</v>
      </c>
      <c r="B884" s="62" t="s">
        <v>2532</v>
      </c>
      <c r="C884" s="6" t="s">
        <v>5204</v>
      </c>
      <c r="K884" s="2" t="s">
        <v>1441</v>
      </c>
    </row>
    <row r="885" spans="1:11">
      <c r="A885" s="2" t="s">
        <v>4153</v>
      </c>
      <c r="B885" s="62" t="s">
        <v>2533</v>
      </c>
      <c r="C885" s="6" t="s">
        <v>5204</v>
      </c>
      <c r="K885" s="2" t="s">
        <v>1441</v>
      </c>
    </row>
    <row r="886" spans="1:11">
      <c r="A886" s="2" t="s">
        <v>4154</v>
      </c>
      <c r="B886" s="62" t="s">
        <v>2534</v>
      </c>
      <c r="C886" s="6" t="s">
        <v>5204</v>
      </c>
      <c r="K886" s="2" t="s">
        <v>1441</v>
      </c>
    </row>
    <row r="887" spans="1:11">
      <c r="A887" s="2" t="s">
        <v>4155</v>
      </c>
      <c r="B887" s="62" t="s">
        <v>2535</v>
      </c>
      <c r="C887" s="6" t="s">
        <v>5204</v>
      </c>
      <c r="K887" s="2" t="s">
        <v>1441</v>
      </c>
    </row>
    <row r="888" spans="1:11">
      <c r="A888" s="2" t="s">
        <v>4156</v>
      </c>
      <c r="B888" s="62" t="s">
        <v>2536</v>
      </c>
      <c r="C888" s="6" t="s">
        <v>5204</v>
      </c>
      <c r="K888" s="2" t="s">
        <v>1441</v>
      </c>
    </row>
    <row r="889" spans="1:11">
      <c r="A889" s="2" t="s">
        <v>4157</v>
      </c>
      <c r="B889" s="62" t="s">
        <v>2537</v>
      </c>
      <c r="C889" s="6" t="s">
        <v>5204</v>
      </c>
      <c r="K889" s="2" t="s">
        <v>1441</v>
      </c>
    </row>
    <row r="890" spans="1:11">
      <c r="A890" s="2" t="s">
        <v>4158</v>
      </c>
      <c r="B890" s="62" t="s">
        <v>2538</v>
      </c>
      <c r="C890" s="6" t="s">
        <v>5204</v>
      </c>
      <c r="K890" s="2" t="s">
        <v>1441</v>
      </c>
    </row>
    <row r="891" spans="1:11">
      <c r="A891" s="2" t="s">
        <v>4159</v>
      </c>
      <c r="B891" s="62" t="s">
        <v>2539</v>
      </c>
      <c r="C891" s="6" t="s">
        <v>5204</v>
      </c>
      <c r="K891" s="2" t="s">
        <v>1441</v>
      </c>
    </row>
    <row r="892" spans="1:11">
      <c r="A892" s="2" t="s">
        <v>4160</v>
      </c>
      <c r="B892" s="62" t="s">
        <v>2540</v>
      </c>
      <c r="C892" s="6" t="s">
        <v>5204</v>
      </c>
      <c r="K892" s="2" t="s">
        <v>1441</v>
      </c>
    </row>
    <row r="893" spans="1:11">
      <c r="A893" s="2" t="s">
        <v>4161</v>
      </c>
      <c r="B893" s="62" t="s">
        <v>2541</v>
      </c>
      <c r="C893" s="6" t="s">
        <v>5204</v>
      </c>
      <c r="K893" s="2" t="s">
        <v>1441</v>
      </c>
    </row>
    <row r="894" spans="1:11">
      <c r="A894" s="2" t="s">
        <v>4162</v>
      </c>
      <c r="B894" s="62" t="s">
        <v>2542</v>
      </c>
      <c r="C894" s="6" t="s">
        <v>5204</v>
      </c>
      <c r="K894" s="2" t="s">
        <v>1441</v>
      </c>
    </row>
    <row r="895" spans="1:11">
      <c r="A895" s="2" t="s">
        <v>4163</v>
      </c>
      <c r="B895" s="62" t="s">
        <v>2543</v>
      </c>
      <c r="C895" s="6" t="s">
        <v>5204</v>
      </c>
      <c r="K895" s="2" t="s">
        <v>1441</v>
      </c>
    </row>
    <row r="896" spans="1:11">
      <c r="A896" s="2" t="s">
        <v>4164</v>
      </c>
      <c r="B896" s="62" t="s">
        <v>6450</v>
      </c>
      <c r="C896" s="6" t="s">
        <v>5204</v>
      </c>
      <c r="K896" s="2" t="s">
        <v>1441</v>
      </c>
    </row>
    <row r="897" spans="1:11">
      <c r="A897" s="2" t="s">
        <v>4165</v>
      </c>
      <c r="B897" s="62" t="s">
        <v>6451</v>
      </c>
      <c r="C897" s="6" t="s">
        <v>5204</v>
      </c>
      <c r="K897" s="2" t="s">
        <v>1441</v>
      </c>
    </row>
    <row r="898" spans="1:11">
      <c r="A898" s="2" t="s">
        <v>4166</v>
      </c>
      <c r="B898" s="62" t="s">
        <v>6452</v>
      </c>
      <c r="C898" s="6" t="s">
        <v>5204</v>
      </c>
      <c r="K898" s="2" t="s">
        <v>1441</v>
      </c>
    </row>
    <row r="899" spans="1:11">
      <c r="A899" s="2" t="s">
        <v>4167</v>
      </c>
      <c r="B899" s="62" t="s">
        <v>6453</v>
      </c>
      <c r="C899" s="6" t="s">
        <v>5204</v>
      </c>
      <c r="K899" s="2" t="s">
        <v>1441</v>
      </c>
    </row>
    <row r="900" spans="1:11">
      <c r="A900" s="2" t="s">
        <v>4168</v>
      </c>
      <c r="B900" s="62" t="s">
        <v>6454</v>
      </c>
      <c r="C900" s="6" t="s">
        <v>5204</v>
      </c>
      <c r="K900" s="2" t="s">
        <v>1441</v>
      </c>
    </row>
    <row r="901" spans="1:11">
      <c r="A901" s="2" t="s">
        <v>4169</v>
      </c>
      <c r="B901" s="62" t="s">
        <v>6455</v>
      </c>
      <c r="C901" s="6" t="s">
        <v>5204</v>
      </c>
      <c r="K901" s="2" t="s">
        <v>1441</v>
      </c>
    </row>
    <row r="902" spans="1:11">
      <c r="A902" s="2" t="s">
        <v>4170</v>
      </c>
      <c r="B902" s="62" t="s">
        <v>6456</v>
      </c>
      <c r="C902" s="6" t="s">
        <v>5204</v>
      </c>
      <c r="K902" s="2" t="s">
        <v>1441</v>
      </c>
    </row>
    <row r="903" spans="1:11">
      <c r="A903" s="2" t="s">
        <v>4171</v>
      </c>
      <c r="B903" s="62" t="s">
        <v>2544</v>
      </c>
      <c r="C903" s="6" t="s">
        <v>5204</v>
      </c>
      <c r="K903" s="2" t="s">
        <v>1441</v>
      </c>
    </row>
    <row r="904" spans="1:11">
      <c r="A904" s="2" t="s">
        <v>4172</v>
      </c>
      <c r="B904" s="62" t="s">
        <v>2545</v>
      </c>
      <c r="C904" s="6" t="s">
        <v>5204</v>
      </c>
      <c r="K904" s="2" t="s">
        <v>1441</v>
      </c>
    </row>
    <row r="905" spans="1:11">
      <c r="A905" s="2" t="s">
        <v>4173</v>
      </c>
      <c r="B905" s="62" t="s">
        <v>6457</v>
      </c>
      <c r="C905" s="6" t="s">
        <v>5204</v>
      </c>
      <c r="K905" s="2" t="s">
        <v>1441</v>
      </c>
    </row>
    <row r="906" spans="1:11">
      <c r="A906" s="2" t="s">
        <v>4174</v>
      </c>
      <c r="B906" s="62" t="s">
        <v>2546</v>
      </c>
      <c r="C906" s="6" t="s">
        <v>5204</v>
      </c>
      <c r="K906" s="2" t="s">
        <v>1441</v>
      </c>
    </row>
    <row r="907" spans="1:11">
      <c r="A907" s="2" t="s">
        <v>4175</v>
      </c>
      <c r="B907" s="62" t="s">
        <v>2547</v>
      </c>
      <c r="C907" s="6" t="s">
        <v>5204</v>
      </c>
      <c r="K907" s="2" t="s">
        <v>1441</v>
      </c>
    </row>
    <row r="908" spans="1:11">
      <c r="A908" s="2" t="s">
        <v>4176</v>
      </c>
      <c r="B908" s="62" t="s">
        <v>2548</v>
      </c>
      <c r="C908" s="6" t="s">
        <v>5204</v>
      </c>
      <c r="K908" s="2" t="s">
        <v>1441</v>
      </c>
    </row>
    <row r="909" spans="1:11">
      <c r="A909" s="2" t="s">
        <v>4177</v>
      </c>
      <c r="B909" s="62" t="s">
        <v>2549</v>
      </c>
      <c r="C909" s="6" t="s">
        <v>5204</v>
      </c>
      <c r="K909" s="2" t="s">
        <v>1441</v>
      </c>
    </row>
    <row r="910" spans="1:11">
      <c r="A910" s="2" t="s">
        <v>4178</v>
      </c>
      <c r="B910" s="62" t="s">
        <v>2550</v>
      </c>
      <c r="C910" s="6" t="s">
        <v>5204</v>
      </c>
      <c r="K910" s="2" t="s">
        <v>1441</v>
      </c>
    </row>
    <row r="911" spans="1:11">
      <c r="A911" s="2" t="s">
        <v>4179</v>
      </c>
      <c r="B911" s="62" t="s">
        <v>2551</v>
      </c>
      <c r="C911" s="6" t="s">
        <v>5204</v>
      </c>
      <c r="K911" s="2" t="s">
        <v>1441</v>
      </c>
    </row>
    <row r="912" spans="1:11">
      <c r="A912" s="2" t="s">
        <v>4180</v>
      </c>
      <c r="B912" s="62" t="s">
        <v>2552</v>
      </c>
      <c r="C912" s="6" t="s">
        <v>5204</v>
      </c>
      <c r="K912" s="2" t="s">
        <v>1441</v>
      </c>
    </row>
    <row r="913" spans="1:11">
      <c r="A913" s="2" t="s">
        <v>4181</v>
      </c>
      <c r="B913" s="62" t="s">
        <v>2553</v>
      </c>
      <c r="C913" s="6" t="s">
        <v>5204</v>
      </c>
      <c r="K913" s="2" t="s">
        <v>1441</v>
      </c>
    </row>
    <row r="914" spans="1:11">
      <c r="A914" s="2" t="s">
        <v>4182</v>
      </c>
      <c r="B914" s="62" t="s">
        <v>2554</v>
      </c>
      <c r="C914" s="6" t="s">
        <v>5204</v>
      </c>
      <c r="K914" s="2" t="s">
        <v>1441</v>
      </c>
    </row>
    <row r="915" spans="1:11">
      <c r="A915" s="2" t="s">
        <v>4183</v>
      </c>
      <c r="B915" s="62" t="s">
        <v>2555</v>
      </c>
      <c r="C915" s="6" t="s">
        <v>5204</v>
      </c>
      <c r="K915" s="2" t="s">
        <v>1441</v>
      </c>
    </row>
    <row r="916" spans="1:11">
      <c r="A916" s="2" t="s">
        <v>4184</v>
      </c>
      <c r="B916" s="62" t="s">
        <v>2556</v>
      </c>
      <c r="C916" s="6" t="s">
        <v>5204</v>
      </c>
      <c r="K916" s="2" t="s">
        <v>1441</v>
      </c>
    </row>
    <row r="917" spans="1:11">
      <c r="A917" s="2" t="s">
        <v>4185</v>
      </c>
      <c r="B917" s="62" t="s">
        <v>2557</v>
      </c>
      <c r="C917" s="6" t="s">
        <v>5204</v>
      </c>
      <c r="K917" s="2" t="s">
        <v>1441</v>
      </c>
    </row>
    <row r="918" spans="1:11">
      <c r="A918" s="2" t="s">
        <v>4186</v>
      </c>
      <c r="B918" s="62" t="s">
        <v>2558</v>
      </c>
      <c r="C918" s="6" t="s">
        <v>5204</v>
      </c>
      <c r="K918" s="2" t="s">
        <v>1441</v>
      </c>
    </row>
    <row r="919" spans="1:11">
      <c r="A919" s="2" t="s">
        <v>4187</v>
      </c>
      <c r="B919" s="62" t="s">
        <v>2559</v>
      </c>
      <c r="C919" s="6" t="s">
        <v>5204</v>
      </c>
      <c r="K919" s="2" t="s">
        <v>1441</v>
      </c>
    </row>
    <row r="920" spans="1:11">
      <c r="A920" s="2" t="s">
        <v>4188</v>
      </c>
      <c r="B920" s="62" t="s">
        <v>2560</v>
      </c>
      <c r="C920" s="6" t="s">
        <v>5204</v>
      </c>
      <c r="K920" s="2" t="s">
        <v>1441</v>
      </c>
    </row>
    <row r="921" spans="1:11">
      <c r="A921" s="2" t="s">
        <v>4189</v>
      </c>
      <c r="B921" s="62" t="s">
        <v>2561</v>
      </c>
      <c r="C921" s="6" t="s">
        <v>5204</v>
      </c>
      <c r="K921" s="2" t="s">
        <v>1441</v>
      </c>
    </row>
    <row r="922" spans="1:11">
      <c r="A922" s="2" t="s">
        <v>4190</v>
      </c>
      <c r="B922" s="62" t="s">
        <v>2562</v>
      </c>
      <c r="C922" s="6" t="s">
        <v>5204</v>
      </c>
      <c r="K922" s="2" t="s">
        <v>1441</v>
      </c>
    </row>
    <row r="923" spans="1:11">
      <c r="A923" s="2" t="s">
        <v>4191</v>
      </c>
      <c r="B923" s="62" t="s">
        <v>2563</v>
      </c>
      <c r="C923" s="6" t="s">
        <v>5204</v>
      </c>
      <c r="K923" s="2" t="s">
        <v>1441</v>
      </c>
    </row>
    <row r="924" spans="1:11">
      <c r="A924" s="2" t="s">
        <v>4192</v>
      </c>
      <c r="B924" s="62" t="s">
        <v>2564</v>
      </c>
      <c r="C924" s="6" t="s">
        <v>5204</v>
      </c>
      <c r="K924" s="2" t="s">
        <v>1441</v>
      </c>
    </row>
    <row r="925" spans="1:11">
      <c r="A925" s="2" t="s">
        <v>4193</v>
      </c>
      <c r="B925" s="62" t="s">
        <v>6458</v>
      </c>
      <c r="C925" s="6" t="s">
        <v>5204</v>
      </c>
      <c r="K925" s="2" t="s">
        <v>1441</v>
      </c>
    </row>
    <row r="926" spans="1:11">
      <c r="A926" s="2" t="s">
        <v>4194</v>
      </c>
      <c r="B926" s="62" t="s">
        <v>2565</v>
      </c>
      <c r="C926" s="6" t="s">
        <v>5204</v>
      </c>
      <c r="K926" s="2" t="s">
        <v>1441</v>
      </c>
    </row>
    <row r="927" spans="1:11">
      <c r="A927" s="2" t="s">
        <v>4195</v>
      </c>
      <c r="B927" s="62" t="s">
        <v>2566</v>
      </c>
      <c r="C927" s="6" t="s">
        <v>5204</v>
      </c>
      <c r="K927" s="2" t="s">
        <v>1441</v>
      </c>
    </row>
    <row r="928" spans="1:11">
      <c r="A928" s="2" t="s">
        <v>4196</v>
      </c>
      <c r="B928" s="62" t="s">
        <v>6459</v>
      </c>
      <c r="C928" s="6" t="s">
        <v>5204</v>
      </c>
      <c r="K928" s="2" t="s">
        <v>1441</v>
      </c>
    </row>
    <row r="929" spans="1:11">
      <c r="A929" s="2" t="s">
        <v>4197</v>
      </c>
      <c r="B929" s="62" t="s">
        <v>6460</v>
      </c>
      <c r="C929" s="6" t="s">
        <v>5204</v>
      </c>
      <c r="K929" s="2" t="s">
        <v>1441</v>
      </c>
    </row>
    <row r="930" spans="1:11">
      <c r="A930" s="2" t="s">
        <v>4198</v>
      </c>
      <c r="B930" s="62" t="s">
        <v>2567</v>
      </c>
      <c r="C930" s="6" t="s">
        <v>5204</v>
      </c>
      <c r="K930" s="2" t="s">
        <v>1441</v>
      </c>
    </row>
    <row r="931" spans="1:11">
      <c r="A931" s="2" t="s">
        <v>4199</v>
      </c>
      <c r="B931" s="62" t="s">
        <v>2568</v>
      </c>
      <c r="C931" s="6" t="s">
        <v>5204</v>
      </c>
      <c r="K931" s="2" t="s">
        <v>1441</v>
      </c>
    </row>
    <row r="932" spans="1:11">
      <c r="A932" s="2" t="s">
        <v>4200</v>
      </c>
      <c r="B932" s="62" t="s">
        <v>2569</v>
      </c>
      <c r="C932" s="6" t="s">
        <v>5204</v>
      </c>
      <c r="K932" s="2" t="s">
        <v>1441</v>
      </c>
    </row>
    <row r="933" spans="1:11">
      <c r="A933" s="2" t="s">
        <v>4201</v>
      </c>
      <c r="B933" s="62" t="s">
        <v>2570</v>
      </c>
      <c r="C933" s="6" t="s">
        <v>5204</v>
      </c>
      <c r="K933" s="2" t="s">
        <v>1441</v>
      </c>
    </row>
    <row r="934" spans="1:11">
      <c r="A934" s="2" t="s">
        <v>4202</v>
      </c>
      <c r="B934" s="62" t="s">
        <v>2571</v>
      </c>
      <c r="C934" s="6" t="s">
        <v>5204</v>
      </c>
      <c r="K934" s="2" t="s">
        <v>1441</v>
      </c>
    </row>
    <row r="935" spans="1:11">
      <c r="A935" s="2" t="s">
        <v>4203</v>
      </c>
      <c r="B935" s="62" t="s">
        <v>2572</v>
      </c>
      <c r="C935" s="6" t="s">
        <v>5204</v>
      </c>
      <c r="K935" s="2" t="s">
        <v>1441</v>
      </c>
    </row>
    <row r="936" spans="1:11">
      <c r="A936" s="2" t="s">
        <v>4204</v>
      </c>
      <c r="B936" s="62" t="s">
        <v>2573</v>
      </c>
      <c r="C936" s="6" t="s">
        <v>5204</v>
      </c>
      <c r="K936" s="2" t="s">
        <v>1441</v>
      </c>
    </row>
    <row r="937" spans="1:11">
      <c r="A937" s="2" t="s">
        <v>4205</v>
      </c>
      <c r="B937" s="62" t="s">
        <v>2574</v>
      </c>
      <c r="C937" s="6" t="s">
        <v>5204</v>
      </c>
      <c r="K937" s="2" t="s">
        <v>1441</v>
      </c>
    </row>
    <row r="938" spans="1:11">
      <c r="A938" s="2" t="s">
        <v>4206</v>
      </c>
      <c r="B938" s="62" t="s">
        <v>2575</v>
      </c>
      <c r="C938" s="6" t="s">
        <v>5204</v>
      </c>
      <c r="K938" s="2" t="s">
        <v>1441</v>
      </c>
    </row>
    <row r="939" spans="1:11">
      <c r="A939" s="2" t="s">
        <v>4207</v>
      </c>
      <c r="B939" s="62" t="s">
        <v>2576</v>
      </c>
      <c r="C939" s="6" t="s">
        <v>5204</v>
      </c>
      <c r="K939" s="2" t="s">
        <v>1441</v>
      </c>
    </row>
    <row r="940" spans="1:11">
      <c r="A940" s="2" t="s">
        <v>4208</v>
      </c>
      <c r="B940" s="62" t="s">
        <v>2577</v>
      </c>
      <c r="C940" s="6" t="s">
        <v>5204</v>
      </c>
      <c r="K940" s="2" t="s">
        <v>1441</v>
      </c>
    </row>
    <row r="941" spans="1:11">
      <c r="A941" s="2" t="s">
        <v>4209</v>
      </c>
      <c r="B941" s="62" t="s">
        <v>6461</v>
      </c>
      <c r="C941" s="6" t="s">
        <v>5204</v>
      </c>
      <c r="K941" s="2" t="s">
        <v>1441</v>
      </c>
    </row>
    <row r="942" spans="1:11">
      <c r="A942" s="2" t="s">
        <v>4210</v>
      </c>
      <c r="B942" s="62" t="s">
        <v>2578</v>
      </c>
      <c r="C942" s="6" t="s">
        <v>5204</v>
      </c>
      <c r="K942" s="2" t="s">
        <v>1441</v>
      </c>
    </row>
    <row r="943" spans="1:11">
      <c r="A943" s="2" t="s">
        <v>4211</v>
      </c>
      <c r="B943" s="62" t="s">
        <v>2579</v>
      </c>
      <c r="C943" s="6" t="s">
        <v>5204</v>
      </c>
      <c r="K943" s="2" t="s">
        <v>1441</v>
      </c>
    </row>
    <row r="944" spans="1:11">
      <c r="A944" s="2" t="s">
        <v>4212</v>
      </c>
      <c r="B944" s="62" t="s">
        <v>2580</v>
      </c>
      <c r="C944" s="6" t="s">
        <v>5204</v>
      </c>
      <c r="K944" s="2" t="s">
        <v>1441</v>
      </c>
    </row>
    <row r="945" spans="1:11">
      <c r="A945" s="2" t="s">
        <v>4213</v>
      </c>
      <c r="B945" s="62" t="s">
        <v>2581</v>
      </c>
      <c r="C945" s="6" t="s">
        <v>5204</v>
      </c>
      <c r="K945" s="2" t="s">
        <v>1441</v>
      </c>
    </row>
    <row r="946" spans="1:11">
      <c r="A946" s="2" t="s">
        <v>4214</v>
      </c>
      <c r="B946" s="62" t="s">
        <v>2582</v>
      </c>
      <c r="C946" s="6" t="s">
        <v>5204</v>
      </c>
      <c r="K946" s="2" t="s">
        <v>1441</v>
      </c>
    </row>
    <row r="947" spans="1:11">
      <c r="A947" s="2" t="s">
        <v>4215</v>
      </c>
      <c r="B947" s="62" t="s">
        <v>2583</v>
      </c>
      <c r="C947" s="6" t="s">
        <v>5204</v>
      </c>
      <c r="K947" s="2" t="s">
        <v>1441</v>
      </c>
    </row>
    <row r="948" spans="1:11">
      <c r="A948" s="2" t="s">
        <v>4216</v>
      </c>
      <c r="B948" s="62" t="s">
        <v>2584</v>
      </c>
      <c r="C948" s="6" t="s">
        <v>5204</v>
      </c>
      <c r="K948" s="2" t="s">
        <v>1441</v>
      </c>
    </row>
    <row r="949" spans="1:11">
      <c r="A949" s="2" t="s">
        <v>4217</v>
      </c>
      <c r="B949" s="62" t="s">
        <v>2585</v>
      </c>
      <c r="C949" s="6" t="s">
        <v>5204</v>
      </c>
      <c r="K949" s="2" t="s">
        <v>1441</v>
      </c>
    </row>
    <row r="950" spans="1:11">
      <c r="A950" s="2" t="s">
        <v>4218</v>
      </c>
      <c r="B950" s="62" t="s">
        <v>2586</v>
      </c>
      <c r="C950" s="6" t="s">
        <v>5204</v>
      </c>
      <c r="K950" s="2" t="s">
        <v>1441</v>
      </c>
    </row>
    <row r="951" spans="1:11">
      <c r="A951" s="2" t="s">
        <v>4219</v>
      </c>
      <c r="B951" s="62" t="s">
        <v>2587</v>
      </c>
      <c r="C951" s="6" t="s">
        <v>5204</v>
      </c>
      <c r="K951" s="2" t="s">
        <v>1441</v>
      </c>
    </row>
    <row r="952" spans="1:11">
      <c r="A952" s="2" t="s">
        <v>4220</v>
      </c>
      <c r="B952" s="62" t="s">
        <v>2588</v>
      </c>
      <c r="C952" s="6" t="s">
        <v>5204</v>
      </c>
      <c r="K952" s="2" t="s">
        <v>1441</v>
      </c>
    </row>
    <row r="953" spans="1:11">
      <c r="A953" s="2" t="s">
        <v>4221</v>
      </c>
      <c r="B953" s="62" t="s">
        <v>2589</v>
      </c>
      <c r="C953" s="6" t="s">
        <v>5204</v>
      </c>
      <c r="K953" s="2" t="s">
        <v>1441</v>
      </c>
    </row>
    <row r="954" spans="1:11">
      <c r="A954" s="2" t="s">
        <v>4222</v>
      </c>
      <c r="B954" s="62" t="s">
        <v>2590</v>
      </c>
      <c r="C954" s="6" t="s">
        <v>5204</v>
      </c>
      <c r="K954" s="2" t="s">
        <v>1441</v>
      </c>
    </row>
    <row r="955" spans="1:11">
      <c r="A955" s="2" t="s">
        <v>4223</v>
      </c>
      <c r="B955" s="62" t="s">
        <v>2591</v>
      </c>
      <c r="C955" s="6" t="s">
        <v>5204</v>
      </c>
      <c r="K955" s="2" t="s">
        <v>1441</v>
      </c>
    </row>
    <row r="956" spans="1:11">
      <c r="A956" s="2" t="s">
        <v>4224</v>
      </c>
      <c r="B956" s="62" t="s">
        <v>2592</v>
      </c>
      <c r="C956" s="6" t="s">
        <v>5204</v>
      </c>
      <c r="K956" s="2" t="s">
        <v>1441</v>
      </c>
    </row>
    <row r="957" spans="1:11">
      <c r="A957" s="2" t="s">
        <v>4225</v>
      </c>
      <c r="B957" s="62" t="s">
        <v>2593</v>
      </c>
      <c r="C957" s="6" t="s">
        <v>5204</v>
      </c>
      <c r="K957" s="2" t="s">
        <v>1441</v>
      </c>
    </row>
    <row r="958" spans="1:11">
      <c r="A958" s="2" t="s">
        <v>4226</v>
      </c>
      <c r="B958" s="62" t="s">
        <v>2594</v>
      </c>
      <c r="C958" s="6" t="s">
        <v>5204</v>
      </c>
      <c r="K958" s="2" t="s">
        <v>1441</v>
      </c>
    </row>
    <row r="959" spans="1:11">
      <c r="A959" s="2" t="s">
        <v>4227</v>
      </c>
      <c r="B959" s="62" t="s">
        <v>2595</v>
      </c>
      <c r="C959" s="6" t="s">
        <v>5204</v>
      </c>
      <c r="K959" s="2" t="s">
        <v>1441</v>
      </c>
    </row>
    <row r="960" spans="1:11">
      <c r="A960" s="2" t="s">
        <v>4228</v>
      </c>
      <c r="B960" s="62" t="s">
        <v>2596</v>
      </c>
      <c r="C960" s="6" t="s">
        <v>5204</v>
      </c>
      <c r="K960" s="2" t="s">
        <v>1441</v>
      </c>
    </row>
    <row r="961" spans="1:11">
      <c r="A961" s="2" t="s">
        <v>4229</v>
      </c>
      <c r="B961" s="62" t="s">
        <v>2597</v>
      </c>
      <c r="C961" s="6" t="s">
        <v>5204</v>
      </c>
      <c r="K961" s="2" t="s">
        <v>1441</v>
      </c>
    </row>
    <row r="962" spans="1:11">
      <c r="A962" s="2" t="s">
        <v>4230</v>
      </c>
      <c r="B962" s="62" t="s">
        <v>2598</v>
      </c>
      <c r="C962" s="6" t="s">
        <v>5204</v>
      </c>
      <c r="K962" s="2" t="s">
        <v>1441</v>
      </c>
    </row>
    <row r="963" spans="1:11">
      <c r="A963" s="2" t="s">
        <v>4231</v>
      </c>
      <c r="B963" s="62" t="s">
        <v>2599</v>
      </c>
      <c r="C963" s="6" t="s">
        <v>5204</v>
      </c>
      <c r="K963" s="2" t="s">
        <v>1441</v>
      </c>
    </row>
    <row r="964" spans="1:11">
      <c r="A964" s="2" t="s">
        <v>4232</v>
      </c>
      <c r="B964" s="62" t="s">
        <v>2600</v>
      </c>
      <c r="C964" s="6" t="s">
        <v>5204</v>
      </c>
      <c r="K964" s="2" t="s">
        <v>1441</v>
      </c>
    </row>
    <row r="965" spans="1:11">
      <c r="A965" s="2" t="s">
        <v>4233</v>
      </c>
      <c r="B965" s="62" t="s">
        <v>2601</v>
      </c>
      <c r="C965" s="6" t="s">
        <v>5204</v>
      </c>
      <c r="K965" s="2" t="s">
        <v>1441</v>
      </c>
    </row>
    <row r="966" spans="1:11">
      <c r="A966" s="2" t="s">
        <v>4234</v>
      </c>
      <c r="B966" s="62" t="s">
        <v>2602</v>
      </c>
      <c r="C966" s="6" t="s">
        <v>5204</v>
      </c>
      <c r="K966" s="2" t="s">
        <v>1441</v>
      </c>
    </row>
    <row r="967" spans="1:11">
      <c r="A967" s="2" t="s">
        <v>4235</v>
      </c>
      <c r="B967" s="62" t="s">
        <v>2603</v>
      </c>
      <c r="C967" s="6" t="s">
        <v>5204</v>
      </c>
      <c r="K967" s="2" t="s">
        <v>1441</v>
      </c>
    </row>
    <row r="968" spans="1:11">
      <c r="A968" s="2" t="s">
        <v>4236</v>
      </c>
      <c r="B968" s="62" t="s">
        <v>2604</v>
      </c>
      <c r="C968" s="6" t="s">
        <v>5204</v>
      </c>
      <c r="K968" s="2" t="s">
        <v>1441</v>
      </c>
    </row>
    <row r="969" spans="1:11">
      <c r="A969" s="2" t="s">
        <v>4237</v>
      </c>
      <c r="B969" s="62" t="s">
        <v>2605</v>
      </c>
      <c r="C969" s="6" t="s">
        <v>5204</v>
      </c>
      <c r="K969" s="2" t="s">
        <v>1441</v>
      </c>
    </row>
    <row r="970" spans="1:11">
      <c r="A970" s="2" t="s">
        <v>4238</v>
      </c>
      <c r="B970" s="62" t="s">
        <v>2606</v>
      </c>
      <c r="C970" s="6" t="s">
        <v>5204</v>
      </c>
      <c r="K970" s="2" t="s">
        <v>1441</v>
      </c>
    </row>
    <row r="971" spans="1:11">
      <c r="A971" s="2" t="s">
        <v>4239</v>
      </c>
      <c r="B971" s="62" t="s">
        <v>2607</v>
      </c>
      <c r="C971" s="6" t="s">
        <v>5204</v>
      </c>
      <c r="K971" s="2" t="s">
        <v>1441</v>
      </c>
    </row>
    <row r="972" spans="1:11">
      <c r="A972" s="2" t="s">
        <v>4240</v>
      </c>
      <c r="B972" s="62" t="s">
        <v>6462</v>
      </c>
      <c r="C972" s="6" t="s">
        <v>5204</v>
      </c>
      <c r="K972" s="2" t="s">
        <v>1441</v>
      </c>
    </row>
    <row r="973" spans="1:11">
      <c r="A973" s="2" t="s">
        <v>4241</v>
      </c>
      <c r="B973" s="62" t="s">
        <v>6463</v>
      </c>
      <c r="C973" s="6" t="s">
        <v>5204</v>
      </c>
      <c r="K973" s="2" t="s">
        <v>1441</v>
      </c>
    </row>
    <row r="974" spans="1:11">
      <c r="A974" s="2" t="s">
        <v>4242</v>
      </c>
      <c r="B974" s="62" t="s">
        <v>6464</v>
      </c>
      <c r="C974" s="6" t="s">
        <v>5204</v>
      </c>
      <c r="K974" s="2" t="s">
        <v>1441</v>
      </c>
    </row>
    <row r="975" spans="1:11">
      <c r="A975" s="2" t="s">
        <v>4243</v>
      </c>
      <c r="B975" s="62" t="s">
        <v>6465</v>
      </c>
      <c r="C975" s="6" t="s">
        <v>5204</v>
      </c>
      <c r="K975" s="2" t="s">
        <v>1441</v>
      </c>
    </row>
    <row r="976" spans="1:11">
      <c r="A976" s="2" t="s">
        <v>4244</v>
      </c>
      <c r="B976" s="62" t="s">
        <v>6466</v>
      </c>
      <c r="C976" s="6" t="s">
        <v>5204</v>
      </c>
      <c r="K976" s="2" t="s">
        <v>1441</v>
      </c>
    </row>
    <row r="977" spans="1:11">
      <c r="A977" s="2" t="s">
        <v>4245</v>
      </c>
      <c r="B977" s="62" t="s">
        <v>6467</v>
      </c>
      <c r="C977" s="6" t="s">
        <v>5204</v>
      </c>
      <c r="K977" s="2" t="s">
        <v>1441</v>
      </c>
    </row>
    <row r="978" spans="1:11">
      <c r="A978" s="2" t="s">
        <v>4246</v>
      </c>
      <c r="B978" s="62" t="s">
        <v>6468</v>
      </c>
      <c r="C978" s="6" t="s">
        <v>5204</v>
      </c>
      <c r="K978" s="2" t="s">
        <v>1441</v>
      </c>
    </row>
    <row r="979" spans="1:11">
      <c r="A979" s="2" t="s">
        <v>4247</v>
      </c>
      <c r="B979" s="62" t="s">
        <v>2608</v>
      </c>
      <c r="C979" s="6" t="s">
        <v>5204</v>
      </c>
      <c r="K979" s="2" t="s">
        <v>1441</v>
      </c>
    </row>
    <row r="980" spans="1:11">
      <c r="A980" s="2" t="s">
        <v>4248</v>
      </c>
      <c r="B980" s="62" t="s">
        <v>6469</v>
      </c>
      <c r="C980" s="6" t="s">
        <v>5204</v>
      </c>
      <c r="K980" s="2" t="s">
        <v>1441</v>
      </c>
    </row>
    <row r="981" spans="1:11">
      <c r="A981" s="2" t="s">
        <v>4249</v>
      </c>
      <c r="B981" s="62" t="s">
        <v>6470</v>
      </c>
      <c r="C981" s="6" t="s">
        <v>5204</v>
      </c>
      <c r="K981" s="2" t="s">
        <v>1441</v>
      </c>
    </row>
    <row r="982" spans="1:11">
      <c r="A982" s="2" t="s">
        <v>4250</v>
      </c>
      <c r="B982" s="62" t="s">
        <v>2609</v>
      </c>
      <c r="C982" s="6" t="s">
        <v>5204</v>
      </c>
      <c r="K982" s="2" t="s">
        <v>1441</v>
      </c>
    </row>
    <row r="983" spans="1:11">
      <c r="A983" s="2" t="s">
        <v>4251</v>
      </c>
      <c r="B983" s="62" t="s">
        <v>2610</v>
      </c>
      <c r="C983" s="6" t="s">
        <v>5204</v>
      </c>
      <c r="K983" s="2" t="s">
        <v>1441</v>
      </c>
    </row>
    <row r="984" spans="1:11">
      <c r="A984" s="2" t="s">
        <v>4252</v>
      </c>
      <c r="B984" s="62" t="s">
        <v>2611</v>
      </c>
      <c r="C984" s="6" t="s">
        <v>5204</v>
      </c>
      <c r="K984" s="2" t="s">
        <v>1441</v>
      </c>
    </row>
    <row r="985" spans="1:11">
      <c r="A985" s="2" t="s">
        <v>4253</v>
      </c>
      <c r="B985" s="62" t="s">
        <v>2612</v>
      </c>
      <c r="C985" s="6" t="s">
        <v>5204</v>
      </c>
      <c r="K985" s="2" t="s">
        <v>1441</v>
      </c>
    </row>
    <row r="986" spans="1:11">
      <c r="A986" s="2" t="s">
        <v>4254</v>
      </c>
      <c r="B986" s="62" t="s">
        <v>2613</v>
      </c>
      <c r="C986" s="6" t="s">
        <v>5204</v>
      </c>
      <c r="K986" s="2" t="s">
        <v>1441</v>
      </c>
    </row>
    <row r="987" spans="1:11">
      <c r="A987" s="2" t="s">
        <v>4255</v>
      </c>
      <c r="B987" s="62" t="s">
        <v>2614</v>
      </c>
      <c r="C987" s="6" t="s">
        <v>5204</v>
      </c>
      <c r="K987" s="2" t="s">
        <v>1441</v>
      </c>
    </row>
    <row r="988" spans="1:11">
      <c r="A988" s="2" t="s">
        <v>4256</v>
      </c>
      <c r="B988" s="62" t="s">
        <v>2615</v>
      </c>
      <c r="C988" s="6" t="s">
        <v>5204</v>
      </c>
      <c r="K988" s="2" t="s">
        <v>1441</v>
      </c>
    </row>
    <row r="989" spans="1:11">
      <c r="A989" s="2" t="s">
        <v>4257</v>
      </c>
      <c r="B989" s="62" t="s">
        <v>2616</v>
      </c>
      <c r="C989" s="6" t="s">
        <v>5204</v>
      </c>
      <c r="K989" s="2" t="s">
        <v>1441</v>
      </c>
    </row>
    <row r="990" spans="1:11">
      <c r="A990" s="2" t="s">
        <v>4258</v>
      </c>
      <c r="B990" s="62" t="s">
        <v>2617</v>
      </c>
      <c r="C990" s="6" t="s">
        <v>5204</v>
      </c>
      <c r="K990" s="2" t="s">
        <v>1441</v>
      </c>
    </row>
    <row r="991" spans="1:11">
      <c r="A991" s="2" t="s">
        <v>4259</v>
      </c>
      <c r="B991" s="62" t="s">
        <v>2618</v>
      </c>
      <c r="C991" s="6" t="s">
        <v>5204</v>
      </c>
      <c r="K991" s="2" t="s">
        <v>1441</v>
      </c>
    </row>
    <row r="992" spans="1:11">
      <c r="A992" s="2" t="s">
        <v>4260</v>
      </c>
      <c r="B992" s="62" t="s">
        <v>2619</v>
      </c>
      <c r="C992" s="6" t="s">
        <v>5204</v>
      </c>
      <c r="K992" s="2" t="s">
        <v>1441</v>
      </c>
    </row>
    <row r="993" spans="1:11">
      <c r="A993" s="2" t="s">
        <v>4261</v>
      </c>
      <c r="B993" s="62" t="s">
        <v>2620</v>
      </c>
      <c r="C993" s="6" t="s">
        <v>5204</v>
      </c>
      <c r="K993" s="2" t="s">
        <v>1441</v>
      </c>
    </row>
    <row r="994" spans="1:11">
      <c r="A994" s="2" t="s">
        <v>4262</v>
      </c>
      <c r="B994" s="62" t="s">
        <v>2621</v>
      </c>
      <c r="C994" s="6" t="s">
        <v>5204</v>
      </c>
      <c r="K994" s="2" t="s">
        <v>1441</v>
      </c>
    </row>
    <row r="995" spans="1:11">
      <c r="A995" s="2" t="s">
        <v>4263</v>
      </c>
      <c r="B995" s="62" t="s">
        <v>2622</v>
      </c>
      <c r="C995" s="6" t="s">
        <v>5204</v>
      </c>
      <c r="K995" s="2" t="s">
        <v>1441</v>
      </c>
    </row>
    <row r="996" spans="1:11">
      <c r="A996" s="2" t="s">
        <v>4264</v>
      </c>
      <c r="B996" s="62" t="s">
        <v>2623</v>
      </c>
      <c r="C996" s="6" t="s">
        <v>5204</v>
      </c>
      <c r="K996" s="2" t="s">
        <v>1441</v>
      </c>
    </row>
    <row r="997" spans="1:11">
      <c r="A997" s="2" t="s">
        <v>4265</v>
      </c>
      <c r="B997" s="62" t="s">
        <v>2624</v>
      </c>
      <c r="C997" s="6" t="s">
        <v>5204</v>
      </c>
      <c r="K997" s="2" t="s">
        <v>1441</v>
      </c>
    </row>
    <row r="998" spans="1:11">
      <c r="A998" s="2" t="s">
        <v>4266</v>
      </c>
      <c r="B998" s="62" t="s">
        <v>2625</v>
      </c>
      <c r="C998" s="6" t="s">
        <v>5204</v>
      </c>
      <c r="K998" s="2" t="s">
        <v>1441</v>
      </c>
    </row>
    <row r="999" spans="1:11">
      <c r="A999" s="2" t="s">
        <v>4267</v>
      </c>
      <c r="B999" s="62" t="s">
        <v>6471</v>
      </c>
      <c r="C999" s="6" t="s">
        <v>5204</v>
      </c>
      <c r="K999" s="2" t="s">
        <v>1441</v>
      </c>
    </row>
    <row r="1000" spans="1:11">
      <c r="A1000" s="2" t="s">
        <v>4268</v>
      </c>
      <c r="B1000" s="62" t="s">
        <v>6472</v>
      </c>
      <c r="C1000" s="6" t="s">
        <v>5204</v>
      </c>
      <c r="K1000" s="2" t="s">
        <v>1441</v>
      </c>
    </row>
    <row r="1001" spans="1:11">
      <c r="A1001" s="2" t="s">
        <v>4269</v>
      </c>
      <c r="B1001" s="62" t="s">
        <v>2626</v>
      </c>
      <c r="C1001" s="6" t="s">
        <v>5204</v>
      </c>
      <c r="K1001" s="2" t="s">
        <v>1441</v>
      </c>
    </row>
    <row r="1002" spans="1:11">
      <c r="A1002" s="2" t="s">
        <v>4270</v>
      </c>
      <c r="B1002" s="62" t="s">
        <v>2627</v>
      </c>
      <c r="C1002" s="6" t="s">
        <v>5204</v>
      </c>
      <c r="K1002" s="2" t="s">
        <v>1441</v>
      </c>
    </row>
    <row r="1003" spans="1:11">
      <c r="A1003" s="2" t="s">
        <v>4271</v>
      </c>
      <c r="B1003" s="62" t="s">
        <v>2628</v>
      </c>
      <c r="C1003" s="6" t="s">
        <v>5204</v>
      </c>
      <c r="K1003" s="2" t="s">
        <v>1441</v>
      </c>
    </row>
    <row r="1004" spans="1:11">
      <c r="A1004" s="2" t="s">
        <v>4272</v>
      </c>
      <c r="B1004" s="62" t="s">
        <v>2629</v>
      </c>
      <c r="C1004" s="6" t="s">
        <v>5204</v>
      </c>
      <c r="K1004" s="2" t="s">
        <v>1441</v>
      </c>
    </row>
    <row r="1005" spans="1:11">
      <c r="A1005" s="2" t="s">
        <v>4273</v>
      </c>
      <c r="B1005" s="62" t="s">
        <v>2630</v>
      </c>
      <c r="C1005" s="6" t="s">
        <v>5204</v>
      </c>
      <c r="K1005" s="2" t="s">
        <v>1441</v>
      </c>
    </row>
    <row r="1006" spans="1:11">
      <c r="A1006" s="2" t="s">
        <v>4274</v>
      </c>
      <c r="B1006" s="62" t="s">
        <v>2631</v>
      </c>
      <c r="C1006" s="6" t="s">
        <v>5204</v>
      </c>
      <c r="K1006" s="2" t="s">
        <v>1441</v>
      </c>
    </row>
    <row r="1007" spans="1:11">
      <c r="A1007" s="2" t="s">
        <v>4275</v>
      </c>
      <c r="B1007" s="62" t="s">
        <v>2632</v>
      </c>
      <c r="C1007" s="6" t="s">
        <v>5204</v>
      </c>
      <c r="K1007" s="2" t="s">
        <v>1441</v>
      </c>
    </row>
    <row r="1008" spans="1:11">
      <c r="A1008" s="2" t="s">
        <v>4276</v>
      </c>
      <c r="B1008" s="62" t="s">
        <v>2633</v>
      </c>
      <c r="C1008" s="6" t="s">
        <v>5204</v>
      </c>
      <c r="K1008" s="2" t="s">
        <v>1441</v>
      </c>
    </row>
    <row r="1009" spans="1:11">
      <c r="A1009" s="2" t="s">
        <v>4277</v>
      </c>
      <c r="B1009" s="62" t="s">
        <v>2634</v>
      </c>
      <c r="C1009" s="6" t="s">
        <v>5204</v>
      </c>
      <c r="K1009" s="2" t="s">
        <v>1441</v>
      </c>
    </row>
    <row r="1010" spans="1:11">
      <c r="A1010" s="2" t="s">
        <v>4278</v>
      </c>
      <c r="B1010" s="62" t="s">
        <v>2635</v>
      </c>
      <c r="C1010" s="6" t="s">
        <v>5204</v>
      </c>
      <c r="K1010" s="2" t="s">
        <v>1441</v>
      </c>
    </row>
    <row r="1011" spans="1:11">
      <c r="A1011" s="2" t="s">
        <v>4279</v>
      </c>
      <c r="B1011" s="62" t="s">
        <v>2636</v>
      </c>
      <c r="C1011" s="6" t="s">
        <v>5204</v>
      </c>
      <c r="K1011" s="2" t="s">
        <v>1441</v>
      </c>
    </row>
    <row r="1012" spans="1:11">
      <c r="A1012" s="2" t="s">
        <v>4280</v>
      </c>
      <c r="B1012" s="62" t="s">
        <v>2637</v>
      </c>
      <c r="C1012" s="6" t="s">
        <v>5204</v>
      </c>
      <c r="K1012" s="2" t="s">
        <v>1441</v>
      </c>
    </row>
    <row r="1013" spans="1:11">
      <c r="A1013" s="2" t="s">
        <v>4281</v>
      </c>
      <c r="B1013" s="62" t="s">
        <v>6473</v>
      </c>
      <c r="C1013" s="6" t="s">
        <v>5204</v>
      </c>
      <c r="K1013" s="2" t="s">
        <v>1441</v>
      </c>
    </row>
    <row r="1014" spans="1:11">
      <c r="A1014" s="2" t="s">
        <v>4282</v>
      </c>
      <c r="B1014" s="62" t="s">
        <v>6474</v>
      </c>
      <c r="C1014" s="6" t="s">
        <v>5204</v>
      </c>
      <c r="K1014" s="2" t="s">
        <v>1441</v>
      </c>
    </row>
    <row r="1015" spans="1:11">
      <c r="A1015" s="2" t="s">
        <v>4283</v>
      </c>
      <c r="B1015" s="62" t="s">
        <v>6475</v>
      </c>
      <c r="C1015" s="6" t="s">
        <v>5204</v>
      </c>
      <c r="K1015" s="2" t="s">
        <v>1441</v>
      </c>
    </row>
    <row r="1016" spans="1:11">
      <c r="A1016" s="2" t="s">
        <v>4284</v>
      </c>
      <c r="B1016" s="62" t="s">
        <v>2638</v>
      </c>
      <c r="C1016" s="6" t="s">
        <v>5204</v>
      </c>
      <c r="K1016" s="2" t="s">
        <v>1441</v>
      </c>
    </row>
    <row r="1017" spans="1:11">
      <c r="A1017" s="2" t="s">
        <v>4285</v>
      </c>
      <c r="B1017" s="62" t="s">
        <v>2639</v>
      </c>
      <c r="C1017" s="6" t="s">
        <v>5204</v>
      </c>
      <c r="K1017" s="2" t="s">
        <v>1441</v>
      </c>
    </row>
    <row r="1018" spans="1:11">
      <c r="A1018" s="2" t="s">
        <v>4286</v>
      </c>
      <c r="B1018" s="62" t="s">
        <v>2640</v>
      </c>
      <c r="C1018" s="6" t="s">
        <v>5204</v>
      </c>
      <c r="K1018" s="2" t="s">
        <v>1441</v>
      </c>
    </row>
    <row r="1019" spans="1:11">
      <c r="A1019" s="2" t="s">
        <v>4287</v>
      </c>
      <c r="B1019" s="62" t="s">
        <v>2641</v>
      </c>
      <c r="C1019" s="6" t="s">
        <v>5204</v>
      </c>
      <c r="K1019" s="2" t="s">
        <v>1441</v>
      </c>
    </row>
    <row r="1020" spans="1:11">
      <c r="A1020" s="2" t="s">
        <v>4288</v>
      </c>
      <c r="B1020" s="62" t="s">
        <v>2642</v>
      </c>
      <c r="C1020" s="6" t="s">
        <v>5204</v>
      </c>
      <c r="K1020" s="2" t="s">
        <v>1441</v>
      </c>
    </row>
    <row r="1021" spans="1:11">
      <c r="A1021" s="2" t="s">
        <v>4289</v>
      </c>
      <c r="B1021" s="62" t="s">
        <v>2643</v>
      </c>
      <c r="C1021" s="6" t="s">
        <v>5204</v>
      </c>
      <c r="K1021" s="2" t="s">
        <v>1441</v>
      </c>
    </row>
    <row r="1022" spans="1:11">
      <c r="A1022" s="2" t="s">
        <v>4290</v>
      </c>
      <c r="B1022" s="62" t="s">
        <v>6476</v>
      </c>
      <c r="C1022" s="6" t="s">
        <v>5204</v>
      </c>
      <c r="K1022" s="2" t="s">
        <v>1441</v>
      </c>
    </row>
    <row r="1023" spans="1:11">
      <c r="A1023" s="2" t="s">
        <v>4291</v>
      </c>
      <c r="B1023" s="62" t="s">
        <v>6477</v>
      </c>
      <c r="C1023" s="6" t="s">
        <v>5204</v>
      </c>
      <c r="K1023" s="2" t="s">
        <v>1441</v>
      </c>
    </row>
    <row r="1024" spans="1:11">
      <c r="A1024" s="2" t="s">
        <v>4292</v>
      </c>
      <c r="B1024" s="62" t="s">
        <v>6478</v>
      </c>
      <c r="C1024" s="6" t="s">
        <v>5204</v>
      </c>
      <c r="K1024" s="2" t="s">
        <v>1441</v>
      </c>
    </row>
    <row r="1025" spans="1:11">
      <c r="A1025" s="2" t="s">
        <v>4293</v>
      </c>
      <c r="B1025" s="62" t="s">
        <v>6479</v>
      </c>
      <c r="C1025" s="6" t="s">
        <v>5204</v>
      </c>
      <c r="K1025" s="2" t="s">
        <v>1441</v>
      </c>
    </row>
    <row r="1026" spans="1:11">
      <c r="A1026" s="2" t="s">
        <v>4294</v>
      </c>
      <c r="B1026" s="62" t="s">
        <v>6480</v>
      </c>
      <c r="C1026" s="6" t="s">
        <v>5204</v>
      </c>
      <c r="K1026" s="2" t="s">
        <v>1441</v>
      </c>
    </row>
    <row r="1027" spans="1:11">
      <c r="A1027" s="2" t="s">
        <v>4295</v>
      </c>
      <c r="B1027" s="62" t="s">
        <v>6481</v>
      </c>
      <c r="C1027" s="6" t="s">
        <v>5204</v>
      </c>
      <c r="K1027" s="2" t="s">
        <v>1441</v>
      </c>
    </row>
    <row r="1028" spans="1:11">
      <c r="A1028" s="2" t="s">
        <v>4296</v>
      </c>
      <c r="B1028" s="62" t="s">
        <v>2644</v>
      </c>
      <c r="C1028" s="6" t="s">
        <v>5204</v>
      </c>
      <c r="K1028" s="2" t="s">
        <v>1441</v>
      </c>
    </row>
    <row r="1029" spans="1:11">
      <c r="A1029" s="2" t="s">
        <v>4297</v>
      </c>
      <c r="B1029" s="62" t="s">
        <v>6482</v>
      </c>
      <c r="C1029" s="6" t="s">
        <v>5204</v>
      </c>
      <c r="K1029" s="2" t="s">
        <v>1441</v>
      </c>
    </row>
    <row r="1030" spans="1:11">
      <c r="A1030" s="2" t="s">
        <v>4298</v>
      </c>
      <c r="B1030" s="62" t="s">
        <v>2645</v>
      </c>
      <c r="C1030" s="6" t="s">
        <v>5204</v>
      </c>
      <c r="K1030" s="2" t="s">
        <v>1441</v>
      </c>
    </row>
    <row r="1031" spans="1:11">
      <c r="A1031" s="2" t="s">
        <v>4299</v>
      </c>
      <c r="B1031" s="62" t="s">
        <v>2646</v>
      </c>
      <c r="C1031" s="6" t="s">
        <v>5204</v>
      </c>
      <c r="K1031" s="2" t="s">
        <v>1441</v>
      </c>
    </row>
    <row r="1032" spans="1:11">
      <c r="A1032" s="2" t="s">
        <v>4300</v>
      </c>
      <c r="B1032" s="62" t="s">
        <v>2647</v>
      </c>
      <c r="C1032" s="6" t="s">
        <v>5204</v>
      </c>
      <c r="K1032" s="2" t="s">
        <v>1441</v>
      </c>
    </row>
    <row r="1033" spans="1:11">
      <c r="A1033" s="2" t="s">
        <v>4301</v>
      </c>
      <c r="B1033" s="62" t="s">
        <v>2648</v>
      </c>
      <c r="C1033" s="6" t="s">
        <v>5204</v>
      </c>
      <c r="K1033" s="2" t="s">
        <v>1441</v>
      </c>
    </row>
    <row r="1034" spans="1:11">
      <c r="A1034" s="2" t="s">
        <v>4302</v>
      </c>
      <c r="B1034" s="62" t="s">
        <v>2649</v>
      </c>
      <c r="C1034" s="6" t="s">
        <v>5204</v>
      </c>
      <c r="K1034" s="2" t="s">
        <v>1441</v>
      </c>
    </row>
    <row r="1035" spans="1:11">
      <c r="A1035" s="2" t="s">
        <v>4303</v>
      </c>
      <c r="B1035" s="62" t="s">
        <v>2650</v>
      </c>
      <c r="C1035" s="6" t="s">
        <v>5204</v>
      </c>
      <c r="K1035" s="2" t="s">
        <v>1441</v>
      </c>
    </row>
    <row r="1036" spans="1:11">
      <c r="A1036" s="2" t="s">
        <v>4304</v>
      </c>
      <c r="B1036" s="62" t="s">
        <v>2651</v>
      </c>
      <c r="C1036" s="6" t="s">
        <v>5204</v>
      </c>
      <c r="K1036" s="2" t="s">
        <v>1441</v>
      </c>
    </row>
    <row r="1037" spans="1:11">
      <c r="A1037" s="2" t="s">
        <v>4305</v>
      </c>
      <c r="B1037" s="62" t="s">
        <v>2652</v>
      </c>
      <c r="C1037" s="6" t="s">
        <v>5204</v>
      </c>
      <c r="K1037" s="2" t="s">
        <v>1441</v>
      </c>
    </row>
    <row r="1038" spans="1:11">
      <c r="A1038" s="2" t="s">
        <v>4306</v>
      </c>
      <c r="B1038" s="62" t="s">
        <v>2653</v>
      </c>
      <c r="C1038" s="6" t="s">
        <v>5204</v>
      </c>
      <c r="K1038" s="2" t="s">
        <v>1441</v>
      </c>
    </row>
    <row r="1039" spans="1:11">
      <c r="A1039" s="2" t="s">
        <v>4307</v>
      </c>
      <c r="B1039" s="62" t="s">
        <v>2654</v>
      </c>
      <c r="C1039" s="6" t="s">
        <v>5204</v>
      </c>
      <c r="K1039" s="2" t="s">
        <v>1441</v>
      </c>
    </row>
    <row r="1040" spans="1:11">
      <c r="A1040" s="2" t="s">
        <v>4308</v>
      </c>
      <c r="B1040" s="62" t="s">
        <v>6483</v>
      </c>
      <c r="C1040" s="6" t="s">
        <v>5204</v>
      </c>
      <c r="K1040" s="2" t="s">
        <v>1441</v>
      </c>
    </row>
    <row r="1041" spans="1:11">
      <c r="A1041" s="2" t="s">
        <v>4309</v>
      </c>
      <c r="B1041" s="62" t="s">
        <v>2655</v>
      </c>
      <c r="C1041" s="6" t="s">
        <v>5204</v>
      </c>
      <c r="K1041" s="2" t="s">
        <v>1441</v>
      </c>
    </row>
    <row r="1042" spans="1:11">
      <c r="A1042" s="2" t="s">
        <v>4310</v>
      </c>
      <c r="B1042" s="62" t="s">
        <v>2656</v>
      </c>
      <c r="C1042" s="6" t="s">
        <v>5204</v>
      </c>
      <c r="K1042" s="2" t="s">
        <v>1441</v>
      </c>
    </row>
    <row r="1043" spans="1:11">
      <c r="A1043" s="2" t="s">
        <v>4311</v>
      </c>
      <c r="B1043" s="62" t="s">
        <v>2657</v>
      </c>
      <c r="C1043" s="6" t="s">
        <v>5204</v>
      </c>
      <c r="K1043" s="2" t="s">
        <v>1441</v>
      </c>
    </row>
    <row r="1044" spans="1:11">
      <c r="A1044" s="2" t="s">
        <v>4312</v>
      </c>
      <c r="B1044" s="62" t="s">
        <v>2658</v>
      </c>
      <c r="C1044" s="6" t="s">
        <v>5204</v>
      </c>
      <c r="K1044" s="2" t="s">
        <v>1441</v>
      </c>
    </row>
    <row r="1045" spans="1:11">
      <c r="A1045" s="2" t="s">
        <v>4313</v>
      </c>
      <c r="B1045" s="62" t="s">
        <v>2659</v>
      </c>
      <c r="C1045" s="6" t="s">
        <v>5204</v>
      </c>
      <c r="K1045" s="2" t="s">
        <v>1441</v>
      </c>
    </row>
    <row r="1046" spans="1:11">
      <c r="A1046" s="2" t="s">
        <v>4314</v>
      </c>
      <c r="B1046" s="62" t="s">
        <v>2660</v>
      </c>
      <c r="C1046" s="6" t="s">
        <v>5204</v>
      </c>
      <c r="K1046" s="2" t="s">
        <v>1441</v>
      </c>
    </row>
    <row r="1047" spans="1:11">
      <c r="A1047" s="2" t="s">
        <v>4315</v>
      </c>
      <c r="B1047" s="62" t="s">
        <v>2661</v>
      </c>
      <c r="C1047" s="6" t="s">
        <v>5204</v>
      </c>
      <c r="K1047" s="2" t="s">
        <v>1441</v>
      </c>
    </row>
    <row r="1048" spans="1:11">
      <c r="A1048" s="2" t="s">
        <v>4316</v>
      </c>
      <c r="B1048" s="62" t="s">
        <v>2662</v>
      </c>
      <c r="C1048" s="6" t="s">
        <v>5204</v>
      </c>
      <c r="K1048" s="2" t="s">
        <v>1441</v>
      </c>
    </row>
    <row r="1049" spans="1:11">
      <c r="A1049" s="2" t="s">
        <v>4317</v>
      </c>
      <c r="B1049" s="62" t="s">
        <v>2663</v>
      </c>
      <c r="C1049" s="6" t="s">
        <v>5204</v>
      </c>
      <c r="K1049" s="2" t="s">
        <v>1441</v>
      </c>
    </row>
    <row r="1050" spans="1:11">
      <c r="A1050" s="2" t="s">
        <v>4318</v>
      </c>
      <c r="B1050" s="62" t="s">
        <v>2664</v>
      </c>
      <c r="C1050" s="6" t="s">
        <v>5204</v>
      </c>
      <c r="K1050" s="2" t="s">
        <v>1441</v>
      </c>
    </row>
    <row r="1051" spans="1:11">
      <c r="A1051" s="2" t="s">
        <v>4319</v>
      </c>
      <c r="B1051" s="62" t="s">
        <v>2665</v>
      </c>
      <c r="C1051" s="6" t="s">
        <v>5204</v>
      </c>
      <c r="K1051" s="2" t="s">
        <v>1441</v>
      </c>
    </row>
    <row r="1052" spans="1:11">
      <c r="A1052" s="2" t="s">
        <v>4320</v>
      </c>
      <c r="B1052" s="62" t="s">
        <v>2666</v>
      </c>
      <c r="C1052" s="6" t="s">
        <v>5204</v>
      </c>
      <c r="K1052" s="2" t="s">
        <v>1441</v>
      </c>
    </row>
    <row r="1053" spans="1:11">
      <c r="A1053" s="2" t="s">
        <v>4321</v>
      </c>
      <c r="B1053" s="62" t="s">
        <v>6484</v>
      </c>
      <c r="C1053" s="6" t="s">
        <v>5204</v>
      </c>
      <c r="K1053" s="2" t="s">
        <v>1441</v>
      </c>
    </row>
    <row r="1054" spans="1:11">
      <c r="A1054" s="2" t="s">
        <v>4322</v>
      </c>
      <c r="B1054" s="62" t="s">
        <v>2667</v>
      </c>
      <c r="C1054" s="6" t="s">
        <v>5204</v>
      </c>
      <c r="K1054" s="2" t="s">
        <v>1441</v>
      </c>
    </row>
    <row r="1055" spans="1:11">
      <c r="A1055" s="2" t="s">
        <v>4323</v>
      </c>
      <c r="B1055" s="62" t="s">
        <v>2668</v>
      </c>
      <c r="C1055" s="6" t="s">
        <v>5204</v>
      </c>
      <c r="K1055" s="2" t="s">
        <v>1441</v>
      </c>
    </row>
    <row r="1056" spans="1:11">
      <c r="A1056" s="2" t="s">
        <v>4324</v>
      </c>
      <c r="B1056" s="62" t="s">
        <v>6485</v>
      </c>
      <c r="C1056" s="6" t="s">
        <v>5204</v>
      </c>
      <c r="K1056" s="2" t="s">
        <v>1441</v>
      </c>
    </row>
    <row r="1057" spans="1:11">
      <c r="A1057" s="2" t="s">
        <v>4325</v>
      </c>
      <c r="B1057" s="62" t="s">
        <v>2669</v>
      </c>
      <c r="C1057" s="6" t="s">
        <v>5204</v>
      </c>
      <c r="K1057" s="2" t="s">
        <v>1441</v>
      </c>
    </row>
    <row r="1058" spans="1:11">
      <c r="A1058" s="2" t="s">
        <v>4326</v>
      </c>
      <c r="B1058" s="62" t="s">
        <v>2670</v>
      </c>
      <c r="C1058" s="6" t="s">
        <v>5204</v>
      </c>
      <c r="K1058" s="2" t="s">
        <v>1441</v>
      </c>
    </row>
    <row r="1059" spans="1:11">
      <c r="A1059" s="2" t="s">
        <v>4327</v>
      </c>
      <c r="B1059" s="62" t="s">
        <v>2671</v>
      </c>
      <c r="C1059" s="6" t="s">
        <v>5204</v>
      </c>
      <c r="K1059" s="2" t="s">
        <v>1441</v>
      </c>
    </row>
    <row r="1060" spans="1:11">
      <c r="A1060" s="2" t="s">
        <v>4328</v>
      </c>
      <c r="B1060" s="62" t="s">
        <v>2672</v>
      </c>
      <c r="C1060" s="6" t="s">
        <v>5204</v>
      </c>
      <c r="K1060" s="2" t="s">
        <v>1441</v>
      </c>
    </row>
    <row r="1061" spans="1:11">
      <c r="A1061" s="2" t="s">
        <v>4329</v>
      </c>
      <c r="B1061" s="62" t="s">
        <v>2673</v>
      </c>
      <c r="C1061" s="6" t="s">
        <v>5204</v>
      </c>
      <c r="K1061" s="2" t="s">
        <v>1441</v>
      </c>
    </row>
    <row r="1062" spans="1:11">
      <c r="A1062" s="2" t="s">
        <v>4330</v>
      </c>
      <c r="B1062" s="62" t="s">
        <v>2674</v>
      </c>
      <c r="C1062" s="6" t="s">
        <v>5204</v>
      </c>
      <c r="K1062" s="2" t="s">
        <v>1441</v>
      </c>
    </row>
    <row r="1063" spans="1:11">
      <c r="A1063" s="2" t="s">
        <v>4331</v>
      </c>
      <c r="B1063" s="62" t="s">
        <v>2675</v>
      </c>
      <c r="C1063" s="6" t="s">
        <v>5204</v>
      </c>
      <c r="K1063" s="2" t="s">
        <v>1441</v>
      </c>
    </row>
    <row r="1064" spans="1:11">
      <c r="A1064" s="2" t="s">
        <v>4332</v>
      </c>
      <c r="B1064" s="62" t="s">
        <v>2676</v>
      </c>
      <c r="C1064" s="6" t="s">
        <v>5204</v>
      </c>
      <c r="K1064" s="2" t="s">
        <v>1441</v>
      </c>
    </row>
    <row r="1065" spans="1:11">
      <c r="A1065" s="2" t="s">
        <v>4333</v>
      </c>
      <c r="B1065" s="62" t="s">
        <v>2677</v>
      </c>
      <c r="C1065" s="6" t="s">
        <v>5204</v>
      </c>
      <c r="K1065" s="2" t="s">
        <v>1441</v>
      </c>
    </row>
    <row r="1066" spans="1:11">
      <c r="A1066" s="2" t="s">
        <v>4334</v>
      </c>
      <c r="B1066" s="62" t="s">
        <v>6486</v>
      </c>
      <c r="C1066" s="6" t="s">
        <v>5204</v>
      </c>
      <c r="K1066" s="2" t="s">
        <v>1441</v>
      </c>
    </row>
    <row r="1067" spans="1:11">
      <c r="A1067" s="2" t="s">
        <v>4335</v>
      </c>
      <c r="B1067" s="62" t="s">
        <v>2678</v>
      </c>
      <c r="C1067" s="6" t="s">
        <v>5204</v>
      </c>
      <c r="K1067" s="2" t="s">
        <v>1441</v>
      </c>
    </row>
    <row r="1068" spans="1:11">
      <c r="A1068" s="2" t="s">
        <v>4336</v>
      </c>
      <c r="B1068" s="62" t="s">
        <v>2679</v>
      </c>
      <c r="C1068" s="6" t="s">
        <v>5204</v>
      </c>
      <c r="K1068" s="2" t="s">
        <v>1441</v>
      </c>
    </row>
    <row r="1069" spans="1:11">
      <c r="A1069" s="2" t="s">
        <v>4337</v>
      </c>
      <c r="B1069" s="62" t="s">
        <v>2680</v>
      </c>
      <c r="C1069" s="6" t="s">
        <v>5204</v>
      </c>
      <c r="K1069" s="2" t="s">
        <v>1441</v>
      </c>
    </row>
    <row r="1070" spans="1:11">
      <c r="A1070" s="2" t="s">
        <v>4338</v>
      </c>
      <c r="B1070" s="62" t="s">
        <v>2681</v>
      </c>
      <c r="C1070" s="6" t="s">
        <v>5204</v>
      </c>
      <c r="K1070" s="2" t="s">
        <v>1441</v>
      </c>
    </row>
    <row r="1071" spans="1:11">
      <c r="A1071" s="2" t="s">
        <v>4339</v>
      </c>
      <c r="B1071" s="62" t="s">
        <v>2682</v>
      </c>
      <c r="C1071" s="6" t="s">
        <v>5204</v>
      </c>
      <c r="K1071" s="2" t="s">
        <v>1441</v>
      </c>
    </row>
    <row r="1072" spans="1:11">
      <c r="A1072" s="2" t="s">
        <v>4340</v>
      </c>
      <c r="B1072" s="62" t="s">
        <v>2683</v>
      </c>
      <c r="C1072" s="6" t="s">
        <v>5204</v>
      </c>
      <c r="K1072" s="2" t="s">
        <v>1441</v>
      </c>
    </row>
    <row r="1073" spans="1:11">
      <c r="A1073" s="2" t="s">
        <v>4341</v>
      </c>
      <c r="B1073" s="62" t="s">
        <v>2684</v>
      </c>
      <c r="C1073" s="6" t="s">
        <v>5204</v>
      </c>
      <c r="K1073" s="2" t="s">
        <v>1441</v>
      </c>
    </row>
    <row r="1074" spans="1:11">
      <c r="A1074" s="2" t="s">
        <v>4342</v>
      </c>
      <c r="B1074" s="62" t="s">
        <v>6487</v>
      </c>
      <c r="C1074" s="6" t="s">
        <v>5204</v>
      </c>
      <c r="K1074" s="2" t="s">
        <v>1441</v>
      </c>
    </row>
    <row r="1075" spans="1:11">
      <c r="A1075" s="2" t="s">
        <v>4343</v>
      </c>
      <c r="B1075" s="62" t="s">
        <v>2685</v>
      </c>
      <c r="C1075" s="6" t="s">
        <v>5204</v>
      </c>
      <c r="K1075" s="2" t="s">
        <v>1441</v>
      </c>
    </row>
    <row r="1076" spans="1:11">
      <c r="A1076" s="2" t="s">
        <v>4344</v>
      </c>
      <c r="B1076" s="62" t="s">
        <v>2686</v>
      </c>
      <c r="C1076" s="6" t="s">
        <v>5204</v>
      </c>
      <c r="K1076" s="2" t="s">
        <v>1441</v>
      </c>
    </row>
    <row r="1077" spans="1:11">
      <c r="A1077" s="2" t="s">
        <v>4345</v>
      </c>
      <c r="B1077" s="62" t="s">
        <v>2687</v>
      </c>
      <c r="C1077" s="6" t="s">
        <v>5204</v>
      </c>
      <c r="K1077" s="2" t="s">
        <v>1441</v>
      </c>
    </row>
    <row r="1078" spans="1:11">
      <c r="A1078" s="2" t="s">
        <v>4346</v>
      </c>
      <c r="B1078" s="62" t="s">
        <v>2688</v>
      </c>
      <c r="C1078" s="6" t="s">
        <v>5204</v>
      </c>
      <c r="K1078" s="2" t="s">
        <v>1441</v>
      </c>
    </row>
    <row r="1079" spans="1:11">
      <c r="A1079" s="2" t="s">
        <v>4347</v>
      </c>
      <c r="B1079" s="62" t="s">
        <v>2689</v>
      </c>
      <c r="C1079" s="6" t="s">
        <v>5204</v>
      </c>
      <c r="K1079" s="2" t="s">
        <v>1441</v>
      </c>
    </row>
    <row r="1080" spans="1:11">
      <c r="A1080" s="2" t="s">
        <v>4348</v>
      </c>
      <c r="B1080" s="62" t="s">
        <v>6488</v>
      </c>
      <c r="C1080" s="6" t="s">
        <v>5204</v>
      </c>
      <c r="K1080" s="2" t="s">
        <v>1441</v>
      </c>
    </row>
    <row r="1081" spans="1:11">
      <c r="A1081" s="2" t="s">
        <v>4349</v>
      </c>
      <c r="B1081" s="62" t="s">
        <v>2690</v>
      </c>
      <c r="C1081" s="6" t="s">
        <v>5204</v>
      </c>
      <c r="K1081" s="2" t="s">
        <v>1441</v>
      </c>
    </row>
    <row r="1082" spans="1:11">
      <c r="A1082" s="2" t="s">
        <v>4350</v>
      </c>
      <c r="B1082" s="62" t="s">
        <v>6489</v>
      </c>
      <c r="C1082" s="6" t="s">
        <v>5204</v>
      </c>
      <c r="K1082" s="2" t="s">
        <v>1441</v>
      </c>
    </row>
    <row r="1083" spans="1:11">
      <c r="A1083" s="2" t="s">
        <v>4351</v>
      </c>
      <c r="B1083" s="62" t="s">
        <v>2691</v>
      </c>
      <c r="C1083" s="6" t="s">
        <v>5204</v>
      </c>
      <c r="K1083" s="2" t="s">
        <v>1441</v>
      </c>
    </row>
    <row r="1084" spans="1:11">
      <c r="A1084" s="2" t="s">
        <v>4352</v>
      </c>
      <c r="B1084" s="62" t="s">
        <v>2692</v>
      </c>
      <c r="C1084" s="6" t="s">
        <v>5204</v>
      </c>
      <c r="K1084" s="2" t="s">
        <v>1441</v>
      </c>
    </row>
    <row r="1085" spans="1:11">
      <c r="A1085" s="2" t="s">
        <v>4353</v>
      </c>
      <c r="B1085" s="62" t="s">
        <v>2693</v>
      </c>
      <c r="C1085" s="6" t="s">
        <v>5204</v>
      </c>
      <c r="K1085" s="2" t="s">
        <v>1441</v>
      </c>
    </row>
    <row r="1086" spans="1:11">
      <c r="A1086" s="2" t="s">
        <v>4354</v>
      </c>
      <c r="B1086" s="62" t="s">
        <v>2694</v>
      </c>
      <c r="C1086" s="6" t="s">
        <v>5204</v>
      </c>
      <c r="K1086" s="2" t="s">
        <v>1441</v>
      </c>
    </row>
    <row r="1087" spans="1:11">
      <c r="A1087" s="2" t="s">
        <v>4355</v>
      </c>
      <c r="B1087" s="62" t="s">
        <v>2695</v>
      </c>
      <c r="C1087" s="6" t="s">
        <v>5204</v>
      </c>
      <c r="K1087" s="2" t="s">
        <v>1441</v>
      </c>
    </row>
    <row r="1088" spans="1:11">
      <c r="A1088" s="2" t="s">
        <v>4356</v>
      </c>
      <c r="B1088" s="62" t="s">
        <v>2696</v>
      </c>
      <c r="C1088" s="6" t="s">
        <v>5204</v>
      </c>
      <c r="K1088" s="2" t="s">
        <v>1441</v>
      </c>
    </row>
    <row r="1089" spans="1:11">
      <c r="A1089" s="2" t="s">
        <v>4357</v>
      </c>
      <c r="B1089" s="62" t="s">
        <v>2697</v>
      </c>
      <c r="C1089" s="6" t="s">
        <v>5204</v>
      </c>
      <c r="K1089" s="2" t="s">
        <v>1441</v>
      </c>
    </row>
    <row r="1090" spans="1:11">
      <c r="A1090" s="2" t="s">
        <v>4358</v>
      </c>
      <c r="B1090" s="62" t="s">
        <v>2698</v>
      </c>
      <c r="C1090" s="6" t="s">
        <v>5204</v>
      </c>
      <c r="K1090" s="2" t="s">
        <v>1441</v>
      </c>
    </row>
    <row r="1091" spans="1:11">
      <c r="A1091" s="2" t="s">
        <v>4359</v>
      </c>
      <c r="B1091" s="62" t="s">
        <v>2699</v>
      </c>
      <c r="C1091" s="6" t="s">
        <v>5204</v>
      </c>
      <c r="K1091" s="2" t="s">
        <v>1441</v>
      </c>
    </row>
    <row r="1092" spans="1:11">
      <c r="A1092" s="2" t="s">
        <v>4360</v>
      </c>
      <c r="B1092" s="62" t="s">
        <v>2700</v>
      </c>
      <c r="C1092" s="6" t="s">
        <v>5204</v>
      </c>
      <c r="K1092" s="2" t="s">
        <v>1441</v>
      </c>
    </row>
    <row r="1093" spans="1:11">
      <c r="A1093" s="2" t="s">
        <v>4361</v>
      </c>
      <c r="B1093" s="62" t="s">
        <v>2701</v>
      </c>
      <c r="C1093" s="6" t="s">
        <v>5204</v>
      </c>
      <c r="K1093" s="2" t="s">
        <v>1441</v>
      </c>
    </row>
    <row r="1094" spans="1:11">
      <c r="A1094" s="2" t="s">
        <v>4362</v>
      </c>
      <c r="B1094" s="62" t="s">
        <v>2702</v>
      </c>
      <c r="C1094" s="6" t="s">
        <v>5204</v>
      </c>
      <c r="K1094" s="2" t="s">
        <v>1441</v>
      </c>
    </row>
    <row r="1095" spans="1:11">
      <c r="A1095" s="2" t="s">
        <v>4363</v>
      </c>
      <c r="B1095" s="62" t="s">
        <v>2703</v>
      </c>
      <c r="C1095" s="6" t="s">
        <v>5204</v>
      </c>
      <c r="K1095" s="2" t="s">
        <v>1441</v>
      </c>
    </row>
    <row r="1096" spans="1:11">
      <c r="A1096" s="2" t="s">
        <v>4364</v>
      </c>
      <c r="B1096" s="62" t="s">
        <v>2704</v>
      </c>
      <c r="C1096" s="6" t="s">
        <v>5204</v>
      </c>
      <c r="K1096" s="2" t="s">
        <v>1441</v>
      </c>
    </row>
    <row r="1097" spans="1:11">
      <c r="A1097" s="2" t="s">
        <v>4365</v>
      </c>
      <c r="B1097" s="62" t="s">
        <v>2705</v>
      </c>
      <c r="C1097" s="6" t="s">
        <v>5204</v>
      </c>
      <c r="K1097" s="2" t="s">
        <v>1441</v>
      </c>
    </row>
    <row r="1098" spans="1:11">
      <c r="A1098" s="2" t="s">
        <v>4366</v>
      </c>
      <c r="B1098" s="62" t="s">
        <v>2706</v>
      </c>
      <c r="C1098" s="6" t="s">
        <v>5204</v>
      </c>
      <c r="K1098" s="2" t="s">
        <v>1441</v>
      </c>
    </row>
    <row r="1099" spans="1:11">
      <c r="A1099" s="2" t="s">
        <v>4367</v>
      </c>
      <c r="B1099" s="62" t="s">
        <v>2707</v>
      </c>
      <c r="C1099" s="6" t="s">
        <v>5204</v>
      </c>
      <c r="K1099" s="2" t="s">
        <v>1441</v>
      </c>
    </row>
    <row r="1100" spans="1:11">
      <c r="A1100" s="2" t="s">
        <v>4368</v>
      </c>
      <c r="B1100" s="62" t="s">
        <v>2708</v>
      </c>
      <c r="C1100" s="6" t="s">
        <v>5204</v>
      </c>
      <c r="K1100" s="2" t="s">
        <v>1441</v>
      </c>
    </row>
    <row r="1101" spans="1:11">
      <c r="A1101" s="2" t="s">
        <v>4369</v>
      </c>
      <c r="B1101" s="62" t="s">
        <v>2709</v>
      </c>
      <c r="C1101" s="6" t="s">
        <v>5204</v>
      </c>
      <c r="K1101" s="2" t="s">
        <v>1441</v>
      </c>
    </row>
    <row r="1102" spans="1:11">
      <c r="A1102" s="2" t="s">
        <v>4370</v>
      </c>
      <c r="B1102" s="62" t="s">
        <v>2710</v>
      </c>
      <c r="C1102" s="6" t="s">
        <v>5204</v>
      </c>
      <c r="K1102" s="2" t="s">
        <v>1441</v>
      </c>
    </row>
    <row r="1103" spans="1:11">
      <c r="A1103" s="2" t="s">
        <v>4371</v>
      </c>
      <c r="B1103" s="62" t="s">
        <v>2711</v>
      </c>
      <c r="C1103" s="6" t="s">
        <v>5204</v>
      </c>
      <c r="K1103" s="2" t="s">
        <v>1441</v>
      </c>
    </row>
    <row r="1104" spans="1:11">
      <c r="A1104" s="2" t="s">
        <v>4372</v>
      </c>
      <c r="B1104" s="62" t="s">
        <v>2712</v>
      </c>
      <c r="C1104" s="6" t="s">
        <v>5204</v>
      </c>
      <c r="K1104" s="2" t="s">
        <v>1441</v>
      </c>
    </row>
    <row r="1105" spans="1:11">
      <c r="A1105" s="2" t="s">
        <v>4373</v>
      </c>
      <c r="B1105" s="62" t="s">
        <v>2713</v>
      </c>
      <c r="C1105" s="6" t="s">
        <v>5204</v>
      </c>
      <c r="K1105" s="2" t="s">
        <v>1441</v>
      </c>
    </row>
    <row r="1106" spans="1:11">
      <c r="A1106" s="2" t="s">
        <v>4374</v>
      </c>
      <c r="B1106" s="62" t="s">
        <v>2714</v>
      </c>
      <c r="C1106" s="6" t="s">
        <v>5204</v>
      </c>
      <c r="K1106" s="2" t="s">
        <v>1441</v>
      </c>
    </row>
    <row r="1107" spans="1:11">
      <c r="A1107" s="2" t="s">
        <v>4375</v>
      </c>
      <c r="B1107" s="62" t="s">
        <v>2715</v>
      </c>
      <c r="C1107" s="6" t="s">
        <v>5204</v>
      </c>
      <c r="K1107" s="2" t="s">
        <v>1441</v>
      </c>
    </row>
    <row r="1108" spans="1:11">
      <c r="A1108" s="2" t="s">
        <v>4376</v>
      </c>
      <c r="B1108" s="62" t="s">
        <v>2716</v>
      </c>
      <c r="C1108" s="6" t="s">
        <v>5204</v>
      </c>
      <c r="K1108" s="2" t="s">
        <v>1441</v>
      </c>
    </row>
    <row r="1109" spans="1:11">
      <c r="A1109" s="2" t="s">
        <v>4377</v>
      </c>
      <c r="B1109" s="62" t="s">
        <v>2717</v>
      </c>
      <c r="C1109" s="6" t="s">
        <v>5204</v>
      </c>
      <c r="K1109" s="2" t="s">
        <v>1441</v>
      </c>
    </row>
    <row r="1110" spans="1:11">
      <c r="A1110" s="2" t="s">
        <v>4378</v>
      </c>
      <c r="B1110" s="62" t="s">
        <v>2718</v>
      </c>
      <c r="C1110" s="6" t="s">
        <v>5204</v>
      </c>
      <c r="K1110" s="2" t="s">
        <v>1441</v>
      </c>
    </row>
    <row r="1111" spans="1:11">
      <c r="A1111" s="2" t="s">
        <v>4379</v>
      </c>
      <c r="B1111" s="62" t="s">
        <v>2719</v>
      </c>
      <c r="C1111" s="6" t="s">
        <v>5204</v>
      </c>
      <c r="K1111" s="2" t="s">
        <v>1441</v>
      </c>
    </row>
    <row r="1112" spans="1:11">
      <c r="A1112" s="2" t="s">
        <v>4380</v>
      </c>
      <c r="B1112" s="62" t="s">
        <v>2720</v>
      </c>
      <c r="C1112" s="6" t="s">
        <v>5204</v>
      </c>
      <c r="K1112" s="2" t="s">
        <v>1441</v>
      </c>
    </row>
    <row r="1113" spans="1:11">
      <c r="A1113" s="2" t="s">
        <v>4381</v>
      </c>
      <c r="B1113" s="62" t="s">
        <v>2721</v>
      </c>
      <c r="C1113" s="6" t="s">
        <v>5204</v>
      </c>
      <c r="K1113" s="2" t="s">
        <v>1441</v>
      </c>
    </row>
    <row r="1114" spans="1:11">
      <c r="A1114" s="2" t="s">
        <v>4382</v>
      </c>
      <c r="B1114" s="62" t="s">
        <v>2722</v>
      </c>
      <c r="C1114" s="6" t="s">
        <v>5204</v>
      </c>
      <c r="K1114" s="2" t="s">
        <v>1441</v>
      </c>
    </row>
    <row r="1115" spans="1:11">
      <c r="A1115" s="2" t="s">
        <v>4383</v>
      </c>
      <c r="B1115" s="62" t="s">
        <v>2723</v>
      </c>
      <c r="C1115" s="6" t="s">
        <v>5204</v>
      </c>
      <c r="K1115" s="2" t="s">
        <v>1441</v>
      </c>
    </row>
    <row r="1116" spans="1:11">
      <c r="A1116" s="2" t="s">
        <v>4384</v>
      </c>
      <c r="B1116" s="62" t="s">
        <v>2724</v>
      </c>
      <c r="C1116" s="6" t="s">
        <v>5204</v>
      </c>
      <c r="K1116" s="2" t="s">
        <v>1441</v>
      </c>
    </row>
    <row r="1117" spans="1:11">
      <c r="A1117" s="2" t="s">
        <v>4385</v>
      </c>
      <c r="B1117" s="62" t="s">
        <v>2725</v>
      </c>
      <c r="C1117" s="6" t="s">
        <v>5204</v>
      </c>
      <c r="K1117" s="2" t="s">
        <v>1441</v>
      </c>
    </row>
    <row r="1118" spans="1:11">
      <c r="A1118" s="2" t="s">
        <v>4386</v>
      </c>
      <c r="B1118" s="62" t="s">
        <v>2726</v>
      </c>
      <c r="C1118" s="6" t="s">
        <v>5204</v>
      </c>
      <c r="K1118" s="2" t="s">
        <v>1441</v>
      </c>
    </row>
    <row r="1119" spans="1:11">
      <c r="A1119" s="2" t="s">
        <v>4387</v>
      </c>
      <c r="B1119" s="62" t="s">
        <v>2727</v>
      </c>
      <c r="C1119" s="6" t="s">
        <v>5204</v>
      </c>
      <c r="K1119" s="2" t="s">
        <v>1441</v>
      </c>
    </row>
    <row r="1120" spans="1:11">
      <c r="A1120" s="2" t="s">
        <v>4388</v>
      </c>
      <c r="B1120" s="62" t="s">
        <v>2728</v>
      </c>
      <c r="C1120" s="6" t="s">
        <v>5204</v>
      </c>
      <c r="K1120" s="2" t="s">
        <v>1441</v>
      </c>
    </row>
    <row r="1121" spans="1:11">
      <c r="A1121" s="2" t="s">
        <v>4389</v>
      </c>
      <c r="B1121" s="62" t="s">
        <v>2729</v>
      </c>
      <c r="C1121" s="6" t="s">
        <v>5204</v>
      </c>
      <c r="K1121" s="2" t="s">
        <v>1441</v>
      </c>
    </row>
    <row r="1122" spans="1:11">
      <c r="A1122" s="2" t="s">
        <v>4390</v>
      </c>
      <c r="B1122" s="62" t="s">
        <v>2730</v>
      </c>
      <c r="C1122" s="6" t="s">
        <v>5204</v>
      </c>
      <c r="K1122" s="2" t="s">
        <v>1441</v>
      </c>
    </row>
    <row r="1123" spans="1:11">
      <c r="A1123" s="2" t="s">
        <v>4391</v>
      </c>
      <c r="B1123" s="62" t="s">
        <v>2731</v>
      </c>
      <c r="C1123" s="6" t="s">
        <v>5204</v>
      </c>
      <c r="K1123" s="2" t="s">
        <v>1441</v>
      </c>
    </row>
    <row r="1124" spans="1:11">
      <c r="A1124" s="2" t="s">
        <v>4392</v>
      </c>
      <c r="B1124" s="62" t="s">
        <v>2732</v>
      </c>
      <c r="C1124" s="6" t="s">
        <v>5204</v>
      </c>
      <c r="K1124" s="2" t="s">
        <v>1441</v>
      </c>
    </row>
    <row r="1125" spans="1:11">
      <c r="A1125" s="2" t="s">
        <v>4393</v>
      </c>
      <c r="B1125" s="62" t="s">
        <v>2733</v>
      </c>
      <c r="C1125" s="6" t="s">
        <v>5204</v>
      </c>
      <c r="K1125" s="2" t="s">
        <v>1441</v>
      </c>
    </row>
    <row r="1126" spans="1:11">
      <c r="A1126" s="2" t="s">
        <v>4394</v>
      </c>
      <c r="B1126" s="62" t="s">
        <v>2734</v>
      </c>
      <c r="C1126" s="6" t="s">
        <v>5204</v>
      </c>
      <c r="K1126" s="2" t="s">
        <v>1441</v>
      </c>
    </row>
    <row r="1127" spans="1:11">
      <c r="A1127" s="2" t="s">
        <v>4395</v>
      </c>
      <c r="B1127" s="62" t="s">
        <v>2735</v>
      </c>
      <c r="C1127" s="6" t="s">
        <v>5204</v>
      </c>
      <c r="K1127" s="2" t="s">
        <v>1441</v>
      </c>
    </row>
    <row r="1128" spans="1:11">
      <c r="A1128" s="2" t="s">
        <v>4396</v>
      </c>
      <c r="B1128" s="62" t="s">
        <v>2736</v>
      </c>
      <c r="C1128" s="6" t="s">
        <v>5204</v>
      </c>
      <c r="K1128" s="2" t="s">
        <v>1441</v>
      </c>
    </row>
    <row r="1129" spans="1:11">
      <c r="A1129" s="2" t="s">
        <v>4397</v>
      </c>
      <c r="B1129" s="62" t="s">
        <v>2737</v>
      </c>
      <c r="C1129" s="6" t="s">
        <v>5204</v>
      </c>
      <c r="K1129" s="2" t="s">
        <v>1441</v>
      </c>
    </row>
    <row r="1130" spans="1:11">
      <c r="A1130" s="2" t="s">
        <v>4398</v>
      </c>
      <c r="B1130" s="62" t="s">
        <v>2738</v>
      </c>
      <c r="C1130" s="6" t="s">
        <v>5204</v>
      </c>
      <c r="K1130" s="2" t="s">
        <v>1441</v>
      </c>
    </row>
    <row r="1131" spans="1:11">
      <c r="A1131" s="2" t="s">
        <v>4399</v>
      </c>
      <c r="B1131" s="62" t="s">
        <v>2739</v>
      </c>
      <c r="C1131" s="6" t="s">
        <v>5204</v>
      </c>
      <c r="K1131" s="2" t="s">
        <v>1441</v>
      </c>
    </row>
    <row r="1132" spans="1:11">
      <c r="A1132" s="2" t="s">
        <v>4400</v>
      </c>
      <c r="B1132" s="62" t="s">
        <v>2740</v>
      </c>
      <c r="C1132" s="6" t="s">
        <v>5204</v>
      </c>
      <c r="K1132" s="2" t="s">
        <v>1441</v>
      </c>
    </row>
    <row r="1133" spans="1:11">
      <c r="A1133" s="2" t="s">
        <v>4401</v>
      </c>
      <c r="B1133" s="62" t="s">
        <v>2741</v>
      </c>
      <c r="C1133" s="6" t="s">
        <v>5204</v>
      </c>
      <c r="K1133" s="2" t="s">
        <v>1441</v>
      </c>
    </row>
    <row r="1134" spans="1:11">
      <c r="A1134" s="2" t="s">
        <v>4402</v>
      </c>
      <c r="B1134" s="62" t="s">
        <v>2742</v>
      </c>
      <c r="C1134" s="6" t="s">
        <v>5204</v>
      </c>
      <c r="K1134" s="2" t="s">
        <v>1441</v>
      </c>
    </row>
    <row r="1135" spans="1:11">
      <c r="A1135" s="2" t="s">
        <v>4403</v>
      </c>
      <c r="B1135" s="62" t="s">
        <v>2743</v>
      </c>
      <c r="C1135" s="6" t="s">
        <v>5204</v>
      </c>
      <c r="K1135" s="2" t="s">
        <v>1441</v>
      </c>
    </row>
    <row r="1136" spans="1:11">
      <c r="A1136" s="2" t="s">
        <v>4404</v>
      </c>
      <c r="B1136" s="62" t="s">
        <v>2744</v>
      </c>
      <c r="C1136" s="6" t="s">
        <v>5204</v>
      </c>
      <c r="K1136" s="2" t="s">
        <v>1441</v>
      </c>
    </row>
    <row r="1137" spans="1:11">
      <c r="A1137" s="2" t="s">
        <v>4405</v>
      </c>
      <c r="B1137" s="62" t="s">
        <v>2745</v>
      </c>
      <c r="C1137" s="6" t="s">
        <v>5204</v>
      </c>
      <c r="K1137" s="2" t="s">
        <v>1441</v>
      </c>
    </row>
    <row r="1138" spans="1:11">
      <c r="A1138" s="2" t="s">
        <v>4406</v>
      </c>
      <c r="B1138" s="62" t="s">
        <v>2746</v>
      </c>
      <c r="C1138" s="6" t="s">
        <v>5204</v>
      </c>
      <c r="K1138" s="2" t="s">
        <v>1441</v>
      </c>
    </row>
    <row r="1139" spans="1:11">
      <c r="A1139" s="2" t="s">
        <v>4407</v>
      </c>
      <c r="B1139" s="62" t="s">
        <v>2747</v>
      </c>
      <c r="C1139" s="6" t="s">
        <v>5204</v>
      </c>
      <c r="K1139" s="2" t="s">
        <v>1441</v>
      </c>
    </row>
    <row r="1140" spans="1:11">
      <c r="A1140" s="2" t="s">
        <v>4408</v>
      </c>
      <c r="B1140" s="62" t="s">
        <v>2748</v>
      </c>
      <c r="C1140" s="6" t="s">
        <v>5204</v>
      </c>
      <c r="K1140" s="2" t="s">
        <v>1441</v>
      </c>
    </row>
    <row r="1141" spans="1:11">
      <c r="A1141" s="2" t="s">
        <v>4409</v>
      </c>
      <c r="B1141" s="62" t="s">
        <v>2749</v>
      </c>
      <c r="C1141" s="6" t="s">
        <v>5204</v>
      </c>
      <c r="K1141" s="2" t="s">
        <v>1441</v>
      </c>
    </row>
    <row r="1142" spans="1:11">
      <c r="A1142" s="2" t="s">
        <v>4410</v>
      </c>
      <c r="B1142" s="62" t="s">
        <v>6490</v>
      </c>
      <c r="C1142" s="6" t="s">
        <v>5204</v>
      </c>
      <c r="K1142" s="2" t="s">
        <v>1441</v>
      </c>
    </row>
    <row r="1143" spans="1:11">
      <c r="A1143" s="2" t="s">
        <v>4411</v>
      </c>
      <c r="B1143" s="62" t="s">
        <v>2750</v>
      </c>
      <c r="C1143" s="6" t="s">
        <v>5204</v>
      </c>
      <c r="K1143" s="2" t="s">
        <v>1441</v>
      </c>
    </row>
    <row r="1144" spans="1:11">
      <c r="A1144" s="2" t="s">
        <v>4412</v>
      </c>
      <c r="B1144" s="62" t="s">
        <v>2751</v>
      </c>
      <c r="C1144" s="6" t="s">
        <v>5204</v>
      </c>
      <c r="K1144" s="2" t="s">
        <v>1441</v>
      </c>
    </row>
    <row r="1145" spans="1:11">
      <c r="A1145" s="2" t="s">
        <v>4413</v>
      </c>
      <c r="B1145" s="62" t="s">
        <v>2752</v>
      </c>
      <c r="C1145" s="6" t="s">
        <v>5204</v>
      </c>
      <c r="K1145" s="2" t="s">
        <v>1441</v>
      </c>
    </row>
    <row r="1146" spans="1:11">
      <c r="A1146" s="2" t="s">
        <v>4414</v>
      </c>
      <c r="B1146" s="62" t="s">
        <v>2753</v>
      </c>
      <c r="C1146" s="6" t="s">
        <v>5204</v>
      </c>
      <c r="K1146" s="2" t="s">
        <v>1441</v>
      </c>
    </row>
    <row r="1147" spans="1:11">
      <c r="A1147" s="2" t="s">
        <v>4415</v>
      </c>
      <c r="B1147" s="62" t="s">
        <v>2754</v>
      </c>
      <c r="C1147" s="6" t="s">
        <v>5204</v>
      </c>
      <c r="K1147" s="2" t="s">
        <v>1441</v>
      </c>
    </row>
    <row r="1148" spans="1:11">
      <c r="A1148" s="2" t="s">
        <v>4416</v>
      </c>
      <c r="B1148" s="62" t="s">
        <v>2755</v>
      </c>
      <c r="C1148" s="6" t="s">
        <v>5204</v>
      </c>
      <c r="K1148" s="2" t="s">
        <v>1441</v>
      </c>
    </row>
    <row r="1149" spans="1:11">
      <c r="A1149" s="2" t="s">
        <v>4417</v>
      </c>
      <c r="B1149" s="62" t="s">
        <v>2756</v>
      </c>
      <c r="C1149" s="6" t="s">
        <v>5204</v>
      </c>
      <c r="K1149" s="2" t="s">
        <v>1441</v>
      </c>
    </row>
    <row r="1150" spans="1:11">
      <c r="A1150" s="2" t="s">
        <v>4418</v>
      </c>
      <c r="B1150" s="62" t="s">
        <v>6491</v>
      </c>
      <c r="C1150" s="6" t="s">
        <v>5204</v>
      </c>
      <c r="K1150" s="2" t="s">
        <v>1441</v>
      </c>
    </row>
    <row r="1151" spans="1:11">
      <c r="A1151" s="2" t="s">
        <v>4419</v>
      </c>
      <c r="B1151" s="62" t="s">
        <v>2757</v>
      </c>
      <c r="C1151" s="6" t="s">
        <v>5204</v>
      </c>
      <c r="K1151" s="2" t="s">
        <v>1441</v>
      </c>
    </row>
    <row r="1152" spans="1:11">
      <c r="A1152" s="2" t="s">
        <v>4420</v>
      </c>
      <c r="B1152" s="62" t="s">
        <v>2758</v>
      </c>
      <c r="C1152" s="6" t="s">
        <v>5204</v>
      </c>
      <c r="K1152" s="2" t="s">
        <v>1441</v>
      </c>
    </row>
    <row r="1153" spans="1:11">
      <c r="A1153" s="2" t="s">
        <v>4421</v>
      </c>
      <c r="B1153" s="62" t="s">
        <v>2759</v>
      </c>
      <c r="C1153" s="6" t="s">
        <v>5204</v>
      </c>
      <c r="K1153" s="2" t="s">
        <v>1441</v>
      </c>
    </row>
    <row r="1154" spans="1:11">
      <c r="A1154" s="2" t="s">
        <v>4422</v>
      </c>
      <c r="B1154" s="62" t="s">
        <v>2760</v>
      </c>
      <c r="C1154" s="6" t="s">
        <v>5204</v>
      </c>
      <c r="K1154" s="2" t="s">
        <v>1441</v>
      </c>
    </row>
    <row r="1155" spans="1:11">
      <c r="A1155" s="2" t="s">
        <v>4423</v>
      </c>
      <c r="B1155" s="62" t="s">
        <v>2761</v>
      </c>
      <c r="C1155" s="6" t="s">
        <v>5204</v>
      </c>
      <c r="K1155" s="2" t="s">
        <v>1441</v>
      </c>
    </row>
    <row r="1156" spans="1:11">
      <c r="A1156" s="2" t="s">
        <v>4424</v>
      </c>
      <c r="B1156" s="62" t="s">
        <v>2762</v>
      </c>
      <c r="C1156" s="6" t="s">
        <v>5204</v>
      </c>
      <c r="K1156" s="2" t="s">
        <v>1441</v>
      </c>
    </row>
    <row r="1157" spans="1:11">
      <c r="A1157" s="2" t="s">
        <v>4425</v>
      </c>
      <c r="B1157" s="62" t="s">
        <v>6492</v>
      </c>
      <c r="C1157" s="6" t="s">
        <v>5204</v>
      </c>
      <c r="K1157" s="2" t="s">
        <v>1441</v>
      </c>
    </row>
    <row r="1158" spans="1:11">
      <c r="A1158" s="2" t="s">
        <v>4426</v>
      </c>
      <c r="B1158" s="62" t="s">
        <v>2763</v>
      </c>
      <c r="C1158" s="6" t="s">
        <v>5204</v>
      </c>
      <c r="K1158" s="2" t="s">
        <v>1441</v>
      </c>
    </row>
    <row r="1159" spans="1:11">
      <c r="A1159" s="2" t="s">
        <v>4427</v>
      </c>
      <c r="B1159" s="62" t="s">
        <v>2764</v>
      </c>
      <c r="C1159" s="6" t="s">
        <v>5204</v>
      </c>
      <c r="K1159" s="2" t="s">
        <v>1441</v>
      </c>
    </row>
    <row r="1160" spans="1:11">
      <c r="A1160" s="2" t="s">
        <v>4428</v>
      </c>
      <c r="B1160" s="62" t="s">
        <v>2765</v>
      </c>
      <c r="C1160" s="6" t="s">
        <v>5204</v>
      </c>
      <c r="K1160" s="2" t="s">
        <v>1441</v>
      </c>
    </row>
    <row r="1161" spans="1:11">
      <c r="A1161" s="2" t="s">
        <v>4429</v>
      </c>
      <c r="B1161" s="62" t="s">
        <v>2766</v>
      </c>
      <c r="C1161" s="6" t="s">
        <v>5204</v>
      </c>
      <c r="K1161" s="2" t="s">
        <v>1441</v>
      </c>
    </row>
    <row r="1162" spans="1:11">
      <c r="A1162" s="2" t="s">
        <v>4430</v>
      </c>
      <c r="B1162" s="62" t="s">
        <v>2767</v>
      </c>
      <c r="C1162" s="6" t="s">
        <v>5204</v>
      </c>
      <c r="K1162" s="2" t="s">
        <v>1441</v>
      </c>
    </row>
    <row r="1163" spans="1:11">
      <c r="A1163" s="2" t="s">
        <v>4431</v>
      </c>
      <c r="B1163" s="62" t="s">
        <v>2768</v>
      </c>
      <c r="C1163" s="6" t="s">
        <v>5204</v>
      </c>
      <c r="K1163" s="2" t="s">
        <v>1441</v>
      </c>
    </row>
    <row r="1164" spans="1:11">
      <c r="A1164" s="2" t="s">
        <v>4432</v>
      </c>
      <c r="B1164" s="62" t="s">
        <v>2769</v>
      </c>
      <c r="C1164" s="6" t="s">
        <v>5204</v>
      </c>
      <c r="K1164" s="2" t="s">
        <v>1441</v>
      </c>
    </row>
    <row r="1165" spans="1:11">
      <c r="A1165" s="2" t="s">
        <v>4433</v>
      </c>
      <c r="B1165" s="62" t="s">
        <v>2770</v>
      </c>
      <c r="C1165" s="6" t="s">
        <v>5204</v>
      </c>
      <c r="K1165" s="2" t="s">
        <v>1441</v>
      </c>
    </row>
    <row r="1166" spans="1:11">
      <c r="A1166" s="2" t="s">
        <v>4434</v>
      </c>
      <c r="B1166" s="62" t="s">
        <v>2771</v>
      </c>
      <c r="C1166" s="6" t="s">
        <v>5204</v>
      </c>
      <c r="K1166" s="2" t="s">
        <v>1441</v>
      </c>
    </row>
    <row r="1167" spans="1:11">
      <c r="A1167" s="2" t="s">
        <v>4435</v>
      </c>
      <c r="B1167" s="62" t="s">
        <v>2772</v>
      </c>
      <c r="C1167" s="6" t="s">
        <v>5204</v>
      </c>
      <c r="K1167" s="2" t="s">
        <v>1441</v>
      </c>
    </row>
    <row r="1168" spans="1:11">
      <c r="A1168" s="2" t="s">
        <v>4436</v>
      </c>
      <c r="B1168" s="62" t="s">
        <v>6493</v>
      </c>
      <c r="C1168" s="6" t="s">
        <v>5204</v>
      </c>
      <c r="K1168" s="2" t="s">
        <v>1441</v>
      </c>
    </row>
    <row r="1169" spans="1:11">
      <c r="A1169" s="2" t="s">
        <v>4437</v>
      </c>
      <c r="B1169" s="62" t="s">
        <v>2773</v>
      </c>
      <c r="C1169" s="6" t="s">
        <v>5204</v>
      </c>
      <c r="K1169" s="2" t="s">
        <v>1441</v>
      </c>
    </row>
    <row r="1170" spans="1:11">
      <c r="A1170" s="2" t="s">
        <v>4438</v>
      </c>
      <c r="B1170" s="62" t="s">
        <v>2774</v>
      </c>
      <c r="C1170" s="6" t="s">
        <v>5204</v>
      </c>
      <c r="K1170" s="2" t="s">
        <v>1441</v>
      </c>
    </row>
    <row r="1171" spans="1:11">
      <c r="A1171" s="2" t="s">
        <v>4439</v>
      </c>
      <c r="B1171" s="62" t="s">
        <v>2775</v>
      </c>
      <c r="C1171" s="6" t="s">
        <v>5204</v>
      </c>
      <c r="K1171" s="2" t="s">
        <v>1441</v>
      </c>
    </row>
    <row r="1172" spans="1:11">
      <c r="A1172" s="2" t="s">
        <v>4440</v>
      </c>
      <c r="B1172" s="62" t="s">
        <v>6494</v>
      </c>
      <c r="C1172" s="6" t="s">
        <v>5204</v>
      </c>
      <c r="K1172" s="2" t="s">
        <v>1441</v>
      </c>
    </row>
    <row r="1173" spans="1:11">
      <c r="A1173" s="2" t="s">
        <v>4441</v>
      </c>
      <c r="B1173" s="62" t="s">
        <v>2776</v>
      </c>
      <c r="C1173" s="6" t="s">
        <v>5204</v>
      </c>
      <c r="K1173" s="2" t="s">
        <v>1441</v>
      </c>
    </row>
    <row r="1174" spans="1:11">
      <c r="A1174" s="2" t="s">
        <v>4442</v>
      </c>
      <c r="B1174" s="62" t="s">
        <v>2777</v>
      </c>
      <c r="C1174" s="6" t="s">
        <v>5204</v>
      </c>
      <c r="K1174" s="2" t="s">
        <v>1441</v>
      </c>
    </row>
    <row r="1175" spans="1:11">
      <c r="A1175" s="2" t="s">
        <v>4443</v>
      </c>
      <c r="B1175" s="62" t="s">
        <v>6495</v>
      </c>
      <c r="C1175" s="6" t="s">
        <v>5204</v>
      </c>
      <c r="K1175" s="2" t="s">
        <v>1441</v>
      </c>
    </row>
    <row r="1176" spans="1:11">
      <c r="A1176" s="2" t="s">
        <v>4444</v>
      </c>
      <c r="B1176" s="62" t="s">
        <v>2778</v>
      </c>
      <c r="C1176" s="6" t="s">
        <v>5204</v>
      </c>
      <c r="K1176" s="2" t="s">
        <v>1441</v>
      </c>
    </row>
    <row r="1177" spans="1:11">
      <c r="A1177" s="2" t="s">
        <v>4445</v>
      </c>
      <c r="B1177" s="62" t="s">
        <v>6496</v>
      </c>
      <c r="C1177" s="6" t="s">
        <v>5204</v>
      </c>
      <c r="K1177" s="2" t="s">
        <v>1441</v>
      </c>
    </row>
    <row r="1178" spans="1:11">
      <c r="A1178" s="2" t="s">
        <v>4446</v>
      </c>
      <c r="B1178" s="62" t="s">
        <v>6497</v>
      </c>
      <c r="C1178" s="6" t="s">
        <v>5204</v>
      </c>
      <c r="K1178" s="2" t="s">
        <v>1441</v>
      </c>
    </row>
    <row r="1179" spans="1:11">
      <c r="A1179" s="2" t="s">
        <v>4447</v>
      </c>
      <c r="B1179" s="62" t="s">
        <v>6498</v>
      </c>
      <c r="C1179" s="6" t="s">
        <v>5204</v>
      </c>
      <c r="K1179" s="2" t="s">
        <v>1441</v>
      </c>
    </row>
    <row r="1180" spans="1:11">
      <c r="A1180" s="2" t="s">
        <v>4448</v>
      </c>
      <c r="B1180" s="62" t="s">
        <v>6499</v>
      </c>
      <c r="C1180" s="6" t="s">
        <v>5204</v>
      </c>
      <c r="K1180" s="2" t="s">
        <v>1441</v>
      </c>
    </row>
    <row r="1181" spans="1:11">
      <c r="A1181" s="2" t="s">
        <v>4449</v>
      </c>
      <c r="B1181" s="62" t="s">
        <v>6500</v>
      </c>
      <c r="C1181" s="6" t="s">
        <v>5204</v>
      </c>
      <c r="K1181" s="2" t="s">
        <v>1441</v>
      </c>
    </row>
    <row r="1182" spans="1:11">
      <c r="A1182" s="2" t="s">
        <v>4450</v>
      </c>
      <c r="B1182" s="62" t="s">
        <v>2779</v>
      </c>
      <c r="C1182" s="6" t="s">
        <v>5204</v>
      </c>
      <c r="K1182" s="2" t="s">
        <v>1441</v>
      </c>
    </row>
    <row r="1183" spans="1:11">
      <c r="A1183" s="2" t="s">
        <v>4451</v>
      </c>
      <c r="B1183" s="62" t="s">
        <v>2780</v>
      </c>
      <c r="C1183" s="6" t="s">
        <v>5204</v>
      </c>
      <c r="K1183" s="2" t="s">
        <v>1441</v>
      </c>
    </row>
    <row r="1184" spans="1:11">
      <c r="A1184" s="2" t="s">
        <v>4452</v>
      </c>
      <c r="B1184" s="62" t="s">
        <v>2781</v>
      </c>
      <c r="C1184" s="6" t="s">
        <v>5204</v>
      </c>
      <c r="K1184" s="2" t="s">
        <v>1441</v>
      </c>
    </row>
    <row r="1185" spans="1:11">
      <c r="A1185" s="2" t="s">
        <v>4453</v>
      </c>
      <c r="B1185" s="62" t="s">
        <v>6501</v>
      </c>
      <c r="C1185" s="6" t="s">
        <v>5204</v>
      </c>
      <c r="K1185" s="2" t="s">
        <v>1441</v>
      </c>
    </row>
    <row r="1186" spans="1:11">
      <c r="A1186" s="2" t="s">
        <v>4454</v>
      </c>
      <c r="B1186" s="62" t="s">
        <v>2782</v>
      </c>
      <c r="C1186" s="6" t="s">
        <v>5204</v>
      </c>
      <c r="K1186" s="2" t="s">
        <v>1441</v>
      </c>
    </row>
    <row r="1187" spans="1:11">
      <c r="A1187" s="2" t="s">
        <v>4455</v>
      </c>
      <c r="B1187" s="62" t="s">
        <v>2783</v>
      </c>
      <c r="C1187" s="6" t="s">
        <v>5204</v>
      </c>
      <c r="K1187" s="2" t="s">
        <v>1441</v>
      </c>
    </row>
    <row r="1188" spans="1:11">
      <c r="A1188" s="2" t="s">
        <v>4456</v>
      </c>
      <c r="B1188" s="62" t="s">
        <v>6502</v>
      </c>
      <c r="C1188" s="6" t="s">
        <v>5204</v>
      </c>
      <c r="K1188" s="2" t="s">
        <v>1441</v>
      </c>
    </row>
    <row r="1189" spans="1:11">
      <c r="A1189" s="2" t="s">
        <v>4457</v>
      </c>
      <c r="B1189" s="62" t="s">
        <v>6503</v>
      </c>
      <c r="C1189" s="6" t="s">
        <v>5204</v>
      </c>
      <c r="K1189" s="2" t="s">
        <v>1441</v>
      </c>
    </row>
    <row r="1190" spans="1:11">
      <c r="A1190" s="2" t="s">
        <v>4458</v>
      </c>
      <c r="B1190" s="62" t="s">
        <v>6504</v>
      </c>
      <c r="C1190" s="6" t="s">
        <v>5204</v>
      </c>
      <c r="K1190" s="2" t="s">
        <v>1441</v>
      </c>
    </row>
    <row r="1191" spans="1:11">
      <c r="A1191" s="2" t="s">
        <v>4459</v>
      </c>
      <c r="B1191" s="62" t="s">
        <v>2784</v>
      </c>
      <c r="C1191" s="6" t="s">
        <v>5204</v>
      </c>
      <c r="K1191" s="2" t="s">
        <v>1441</v>
      </c>
    </row>
    <row r="1192" spans="1:11">
      <c r="A1192" s="2" t="s">
        <v>4460</v>
      </c>
      <c r="B1192" s="62" t="s">
        <v>2785</v>
      </c>
      <c r="C1192" s="6" t="s">
        <v>5204</v>
      </c>
      <c r="K1192" s="2" t="s">
        <v>1441</v>
      </c>
    </row>
    <row r="1193" spans="1:11">
      <c r="A1193" s="2" t="s">
        <v>4461</v>
      </c>
      <c r="B1193" s="62" t="s">
        <v>2786</v>
      </c>
      <c r="C1193" s="6" t="s">
        <v>5204</v>
      </c>
      <c r="K1193" s="2" t="s">
        <v>1441</v>
      </c>
    </row>
    <row r="1194" spans="1:11">
      <c r="A1194" s="2" t="s">
        <v>4462</v>
      </c>
      <c r="B1194" s="62" t="s">
        <v>6505</v>
      </c>
      <c r="C1194" s="6" t="s">
        <v>5204</v>
      </c>
      <c r="K1194" s="2" t="s">
        <v>1441</v>
      </c>
    </row>
    <row r="1195" spans="1:11">
      <c r="A1195" s="2" t="s">
        <v>4463</v>
      </c>
      <c r="B1195" s="62" t="s">
        <v>6506</v>
      </c>
      <c r="C1195" s="6" t="s">
        <v>5204</v>
      </c>
      <c r="K1195" s="2" t="s">
        <v>1441</v>
      </c>
    </row>
    <row r="1196" spans="1:11">
      <c r="A1196" s="2" t="s">
        <v>4464</v>
      </c>
      <c r="B1196" s="62" t="s">
        <v>2787</v>
      </c>
      <c r="C1196" s="6" t="s">
        <v>5204</v>
      </c>
      <c r="K1196" s="2" t="s">
        <v>1441</v>
      </c>
    </row>
    <row r="1197" spans="1:11">
      <c r="A1197" s="2" t="s">
        <v>4465</v>
      </c>
      <c r="B1197" s="62" t="s">
        <v>2788</v>
      </c>
      <c r="C1197" s="6" t="s">
        <v>5204</v>
      </c>
      <c r="K1197" s="2" t="s">
        <v>1441</v>
      </c>
    </row>
    <row r="1198" spans="1:11">
      <c r="A1198" s="2" t="s">
        <v>4466</v>
      </c>
      <c r="B1198" s="62" t="s">
        <v>2789</v>
      </c>
      <c r="C1198" s="6" t="s">
        <v>5204</v>
      </c>
      <c r="K1198" s="2" t="s">
        <v>1441</v>
      </c>
    </row>
    <row r="1199" spans="1:11">
      <c r="A1199" s="2" t="s">
        <v>4467</v>
      </c>
      <c r="B1199" s="62" t="s">
        <v>2790</v>
      </c>
      <c r="C1199" s="6" t="s">
        <v>5204</v>
      </c>
      <c r="K1199" s="2" t="s">
        <v>1441</v>
      </c>
    </row>
    <row r="1200" spans="1:11">
      <c r="A1200" s="2" t="s">
        <v>4468</v>
      </c>
      <c r="B1200" s="62" t="s">
        <v>2791</v>
      </c>
      <c r="C1200" s="6" t="s">
        <v>5204</v>
      </c>
      <c r="K1200" s="2" t="s">
        <v>1441</v>
      </c>
    </row>
    <row r="1201" spans="1:11">
      <c r="A1201" s="2" t="s">
        <v>4469</v>
      </c>
      <c r="B1201" s="62" t="s">
        <v>2792</v>
      </c>
      <c r="C1201" s="6" t="s">
        <v>5204</v>
      </c>
      <c r="K1201" s="2" t="s">
        <v>1441</v>
      </c>
    </row>
    <row r="1202" spans="1:11">
      <c r="A1202" s="2" t="s">
        <v>4470</v>
      </c>
      <c r="B1202" s="62" t="s">
        <v>2793</v>
      </c>
      <c r="C1202" s="6" t="s">
        <v>5204</v>
      </c>
      <c r="K1202" s="2" t="s">
        <v>1441</v>
      </c>
    </row>
    <row r="1203" spans="1:11">
      <c r="A1203" s="2" t="s">
        <v>4471</v>
      </c>
      <c r="B1203" s="62" t="s">
        <v>2794</v>
      </c>
      <c r="C1203" s="6" t="s">
        <v>5204</v>
      </c>
      <c r="K1203" s="2" t="s">
        <v>1441</v>
      </c>
    </row>
    <row r="1204" spans="1:11">
      <c r="A1204" s="2" t="s">
        <v>4472</v>
      </c>
      <c r="B1204" s="62" t="s">
        <v>2795</v>
      </c>
      <c r="C1204" s="6" t="s">
        <v>5204</v>
      </c>
      <c r="K1204" s="2" t="s">
        <v>1441</v>
      </c>
    </row>
    <row r="1205" spans="1:11">
      <c r="A1205" s="2" t="s">
        <v>4473</v>
      </c>
      <c r="B1205" s="62" t="s">
        <v>2796</v>
      </c>
      <c r="C1205" s="6" t="s">
        <v>5204</v>
      </c>
      <c r="K1205" s="2" t="s">
        <v>1441</v>
      </c>
    </row>
    <row r="1206" spans="1:11">
      <c r="A1206" s="2" t="s">
        <v>4474</v>
      </c>
      <c r="B1206" s="62" t="s">
        <v>2797</v>
      </c>
      <c r="C1206" s="6" t="s">
        <v>5204</v>
      </c>
      <c r="K1206" s="2" t="s">
        <v>1441</v>
      </c>
    </row>
    <row r="1207" spans="1:11">
      <c r="A1207" s="2" t="s">
        <v>4475</v>
      </c>
      <c r="B1207" s="62" t="s">
        <v>2798</v>
      </c>
      <c r="C1207" s="6" t="s">
        <v>5204</v>
      </c>
      <c r="K1207" s="2" t="s">
        <v>1441</v>
      </c>
    </row>
    <row r="1208" spans="1:11">
      <c r="A1208" s="2" t="s">
        <v>4476</v>
      </c>
      <c r="B1208" s="62" t="s">
        <v>2799</v>
      </c>
      <c r="C1208" s="6" t="s">
        <v>5204</v>
      </c>
      <c r="K1208" s="2" t="s">
        <v>1441</v>
      </c>
    </row>
    <row r="1209" spans="1:11">
      <c r="A1209" s="2" t="s">
        <v>4477</v>
      </c>
      <c r="B1209" s="62" t="s">
        <v>2800</v>
      </c>
      <c r="C1209" s="6" t="s">
        <v>5204</v>
      </c>
      <c r="K1209" s="2" t="s">
        <v>1441</v>
      </c>
    </row>
    <row r="1210" spans="1:11">
      <c r="A1210" s="2" t="s">
        <v>4478</v>
      </c>
      <c r="B1210" s="62" t="s">
        <v>2801</v>
      </c>
      <c r="C1210" s="6" t="s">
        <v>5204</v>
      </c>
      <c r="K1210" s="2" t="s">
        <v>1441</v>
      </c>
    </row>
    <row r="1211" spans="1:11">
      <c r="A1211" s="2" t="s">
        <v>4479</v>
      </c>
      <c r="B1211" s="62" t="s">
        <v>2802</v>
      </c>
      <c r="C1211" s="6" t="s">
        <v>5204</v>
      </c>
      <c r="K1211" s="2" t="s">
        <v>1441</v>
      </c>
    </row>
    <row r="1212" spans="1:11">
      <c r="A1212" s="2" t="s">
        <v>4480</v>
      </c>
      <c r="B1212" s="62" t="s">
        <v>2803</v>
      </c>
      <c r="C1212" s="6" t="s">
        <v>5204</v>
      </c>
      <c r="K1212" s="2" t="s">
        <v>1441</v>
      </c>
    </row>
    <row r="1213" spans="1:11">
      <c r="A1213" s="2" t="s">
        <v>4481</v>
      </c>
      <c r="B1213" s="62" t="s">
        <v>2804</v>
      </c>
      <c r="C1213" s="6" t="s">
        <v>5204</v>
      </c>
      <c r="K1213" s="2" t="s">
        <v>1441</v>
      </c>
    </row>
    <row r="1214" spans="1:11">
      <c r="A1214" s="2" t="s">
        <v>4482</v>
      </c>
      <c r="B1214" s="62" t="s">
        <v>2805</v>
      </c>
      <c r="C1214" s="6" t="s">
        <v>5204</v>
      </c>
      <c r="K1214" s="2" t="s">
        <v>1441</v>
      </c>
    </row>
    <row r="1215" spans="1:11">
      <c r="A1215" s="2" t="s">
        <v>4483</v>
      </c>
      <c r="B1215" s="62" t="s">
        <v>2806</v>
      </c>
      <c r="C1215" s="6" t="s">
        <v>5204</v>
      </c>
      <c r="K1215" s="2" t="s">
        <v>1441</v>
      </c>
    </row>
    <row r="1216" spans="1:11">
      <c r="A1216" s="2" t="s">
        <v>4484</v>
      </c>
      <c r="B1216" s="62" t="s">
        <v>2807</v>
      </c>
      <c r="C1216" s="6" t="s">
        <v>5204</v>
      </c>
      <c r="K1216" s="2" t="s">
        <v>1441</v>
      </c>
    </row>
    <row r="1217" spans="1:11">
      <c r="A1217" s="2" t="s">
        <v>4485</v>
      </c>
      <c r="B1217" s="62" t="s">
        <v>2808</v>
      </c>
      <c r="C1217" s="6" t="s">
        <v>5204</v>
      </c>
      <c r="K1217" s="2" t="s">
        <v>1441</v>
      </c>
    </row>
    <row r="1218" spans="1:11">
      <c r="A1218" s="2" t="s">
        <v>4486</v>
      </c>
      <c r="B1218" s="62" t="s">
        <v>2809</v>
      </c>
      <c r="C1218" s="6" t="s">
        <v>5204</v>
      </c>
      <c r="K1218" s="2" t="s">
        <v>1441</v>
      </c>
    </row>
    <row r="1219" spans="1:11">
      <c r="A1219" s="2" t="s">
        <v>4487</v>
      </c>
      <c r="B1219" s="62" t="s">
        <v>6507</v>
      </c>
      <c r="C1219" s="6" t="s">
        <v>5204</v>
      </c>
      <c r="K1219" s="2" t="s">
        <v>1441</v>
      </c>
    </row>
    <row r="1220" spans="1:11">
      <c r="A1220" s="2" t="s">
        <v>4488</v>
      </c>
      <c r="B1220" s="62" t="s">
        <v>2810</v>
      </c>
      <c r="C1220" s="6" t="s">
        <v>5204</v>
      </c>
      <c r="K1220" s="2" t="s">
        <v>1441</v>
      </c>
    </row>
    <row r="1221" spans="1:11">
      <c r="A1221" s="2" t="s">
        <v>4489</v>
      </c>
      <c r="B1221" s="62" t="s">
        <v>6508</v>
      </c>
      <c r="C1221" s="6" t="s">
        <v>5204</v>
      </c>
      <c r="K1221" s="2" t="s">
        <v>1441</v>
      </c>
    </row>
    <row r="1222" spans="1:11">
      <c r="A1222" s="2" t="s">
        <v>4490</v>
      </c>
      <c r="B1222" s="62" t="s">
        <v>6509</v>
      </c>
      <c r="C1222" s="6" t="s">
        <v>5204</v>
      </c>
      <c r="K1222" s="2" t="s">
        <v>1441</v>
      </c>
    </row>
    <row r="1223" spans="1:11">
      <c r="A1223" s="2" t="s">
        <v>4491</v>
      </c>
      <c r="B1223" s="62" t="s">
        <v>6510</v>
      </c>
      <c r="C1223" s="6" t="s">
        <v>5204</v>
      </c>
      <c r="K1223" s="2" t="s">
        <v>1441</v>
      </c>
    </row>
    <row r="1224" spans="1:11">
      <c r="A1224" s="2" t="s">
        <v>4492</v>
      </c>
      <c r="B1224" s="62" t="s">
        <v>2811</v>
      </c>
      <c r="C1224" s="6" t="s">
        <v>5204</v>
      </c>
      <c r="K1224" s="2" t="s">
        <v>1441</v>
      </c>
    </row>
    <row r="1225" spans="1:11">
      <c r="A1225" s="2" t="s">
        <v>4493</v>
      </c>
      <c r="B1225" s="62" t="s">
        <v>2812</v>
      </c>
      <c r="C1225" s="6" t="s">
        <v>5204</v>
      </c>
      <c r="K1225" s="2" t="s">
        <v>1441</v>
      </c>
    </row>
    <row r="1226" spans="1:11">
      <c r="A1226" s="2" t="s">
        <v>4494</v>
      </c>
      <c r="B1226" s="62" t="s">
        <v>2813</v>
      </c>
      <c r="C1226" s="6" t="s">
        <v>5204</v>
      </c>
      <c r="K1226" s="2" t="s">
        <v>1441</v>
      </c>
    </row>
    <row r="1227" spans="1:11">
      <c r="A1227" s="2" t="s">
        <v>4495</v>
      </c>
      <c r="B1227" s="62" t="s">
        <v>2814</v>
      </c>
      <c r="C1227" s="6" t="s">
        <v>5204</v>
      </c>
      <c r="K1227" s="2" t="s">
        <v>1441</v>
      </c>
    </row>
    <row r="1228" spans="1:11">
      <c r="A1228" s="2" t="s">
        <v>4496</v>
      </c>
      <c r="B1228" s="62" t="s">
        <v>2815</v>
      </c>
      <c r="C1228" s="6" t="s">
        <v>5204</v>
      </c>
      <c r="K1228" s="2" t="s">
        <v>1441</v>
      </c>
    </row>
    <row r="1229" spans="1:11">
      <c r="A1229" s="2" t="s">
        <v>4497</v>
      </c>
      <c r="B1229" s="62" t="s">
        <v>2816</v>
      </c>
      <c r="C1229" s="6" t="s">
        <v>5204</v>
      </c>
      <c r="K1229" s="2" t="s">
        <v>1441</v>
      </c>
    </row>
    <row r="1230" spans="1:11">
      <c r="A1230" s="2" t="s">
        <v>4498</v>
      </c>
      <c r="B1230" s="62" t="s">
        <v>2817</v>
      </c>
      <c r="C1230" s="6" t="s">
        <v>5204</v>
      </c>
      <c r="K1230" s="2" t="s">
        <v>1441</v>
      </c>
    </row>
    <row r="1231" spans="1:11">
      <c r="A1231" s="2" t="s">
        <v>4499</v>
      </c>
      <c r="B1231" s="62" t="s">
        <v>2818</v>
      </c>
      <c r="C1231" s="6" t="s">
        <v>5204</v>
      </c>
      <c r="K1231" s="2" t="s">
        <v>1441</v>
      </c>
    </row>
    <row r="1232" spans="1:11">
      <c r="A1232" s="2" t="s">
        <v>4500</v>
      </c>
      <c r="B1232" s="62" t="s">
        <v>2819</v>
      </c>
      <c r="C1232" s="6" t="s">
        <v>5204</v>
      </c>
      <c r="K1232" s="2" t="s">
        <v>1441</v>
      </c>
    </row>
    <row r="1233" spans="1:11">
      <c r="A1233" s="2" t="s">
        <v>4501</v>
      </c>
      <c r="B1233" s="62" t="s">
        <v>2820</v>
      </c>
      <c r="C1233" s="6" t="s">
        <v>5204</v>
      </c>
      <c r="K1233" s="2" t="s">
        <v>1441</v>
      </c>
    </row>
    <row r="1234" spans="1:11">
      <c r="A1234" s="2" t="s">
        <v>4502</v>
      </c>
      <c r="B1234" s="62" t="s">
        <v>2821</v>
      </c>
      <c r="C1234" s="6" t="s">
        <v>5204</v>
      </c>
      <c r="K1234" s="2" t="s">
        <v>1441</v>
      </c>
    </row>
    <row r="1235" spans="1:11">
      <c r="A1235" s="2" t="s">
        <v>4503</v>
      </c>
      <c r="B1235" s="62" t="s">
        <v>2822</v>
      </c>
      <c r="C1235" s="6" t="s">
        <v>5204</v>
      </c>
      <c r="K1235" s="2" t="s">
        <v>1441</v>
      </c>
    </row>
    <row r="1236" spans="1:11">
      <c r="A1236" s="2" t="s">
        <v>4504</v>
      </c>
      <c r="B1236" s="62" t="s">
        <v>2823</v>
      </c>
      <c r="C1236" s="6" t="s">
        <v>5204</v>
      </c>
      <c r="K1236" s="2" t="s">
        <v>1441</v>
      </c>
    </row>
    <row r="1237" spans="1:11">
      <c r="A1237" s="2" t="s">
        <v>4505</v>
      </c>
      <c r="B1237" s="62" t="s">
        <v>6511</v>
      </c>
      <c r="C1237" s="6" t="s">
        <v>5204</v>
      </c>
      <c r="K1237" s="2" t="s">
        <v>1441</v>
      </c>
    </row>
    <row r="1238" spans="1:11">
      <c r="A1238" s="2" t="s">
        <v>4506</v>
      </c>
      <c r="B1238" s="62" t="s">
        <v>2824</v>
      </c>
      <c r="C1238" s="6" t="s">
        <v>5204</v>
      </c>
      <c r="K1238" s="2" t="s">
        <v>1441</v>
      </c>
    </row>
    <row r="1239" spans="1:11">
      <c r="A1239" s="2" t="s">
        <v>4507</v>
      </c>
      <c r="B1239" s="62" t="s">
        <v>6512</v>
      </c>
      <c r="C1239" s="6" t="s">
        <v>5204</v>
      </c>
      <c r="K1239" s="2" t="s">
        <v>1441</v>
      </c>
    </row>
    <row r="1240" spans="1:11">
      <c r="A1240" s="2" t="s">
        <v>4508</v>
      </c>
      <c r="B1240" s="62" t="s">
        <v>2825</v>
      </c>
      <c r="C1240" s="6" t="s">
        <v>5204</v>
      </c>
      <c r="K1240" s="2" t="s">
        <v>1441</v>
      </c>
    </row>
    <row r="1241" spans="1:11">
      <c r="A1241" s="2" t="s">
        <v>4509</v>
      </c>
      <c r="B1241" s="62" t="s">
        <v>2826</v>
      </c>
      <c r="C1241" s="6" t="s">
        <v>5204</v>
      </c>
      <c r="K1241" s="2" t="s">
        <v>1441</v>
      </c>
    </row>
    <row r="1242" spans="1:11">
      <c r="A1242" s="2" t="s">
        <v>4510</v>
      </c>
      <c r="B1242" s="62" t="s">
        <v>2827</v>
      </c>
      <c r="C1242" s="6" t="s">
        <v>5204</v>
      </c>
      <c r="K1242" s="2" t="s">
        <v>1441</v>
      </c>
    </row>
    <row r="1243" spans="1:11">
      <c r="A1243" s="2" t="s">
        <v>4511</v>
      </c>
      <c r="B1243" s="62" t="s">
        <v>6513</v>
      </c>
      <c r="C1243" s="6" t="s">
        <v>5204</v>
      </c>
      <c r="K1243" s="2" t="s">
        <v>1441</v>
      </c>
    </row>
    <row r="1244" spans="1:11">
      <c r="A1244" s="2" t="s">
        <v>4512</v>
      </c>
      <c r="B1244" s="62" t="s">
        <v>2828</v>
      </c>
      <c r="C1244" s="6" t="s">
        <v>5204</v>
      </c>
      <c r="K1244" s="2" t="s">
        <v>1441</v>
      </c>
    </row>
    <row r="1245" spans="1:11">
      <c r="A1245" s="2" t="s">
        <v>4513</v>
      </c>
      <c r="B1245" s="62" t="s">
        <v>2829</v>
      </c>
      <c r="C1245" s="6" t="s">
        <v>5204</v>
      </c>
      <c r="K1245" s="2" t="s">
        <v>1441</v>
      </c>
    </row>
    <row r="1246" spans="1:11">
      <c r="A1246" s="2" t="s">
        <v>4514</v>
      </c>
      <c r="B1246" s="62" t="s">
        <v>2830</v>
      </c>
      <c r="C1246" s="6" t="s">
        <v>5204</v>
      </c>
      <c r="K1246" s="2" t="s">
        <v>1441</v>
      </c>
    </row>
    <row r="1247" spans="1:11">
      <c r="A1247" s="2" t="s">
        <v>4515</v>
      </c>
      <c r="B1247" s="62" t="s">
        <v>2831</v>
      </c>
      <c r="C1247" s="6" t="s">
        <v>5204</v>
      </c>
      <c r="K1247" s="2" t="s">
        <v>1441</v>
      </c>
    </row>
    <row r="1248" spans="1:11">
      <c r="A1248" s="2" t="s">
        <v>4516</v>
      </c>
      <c r="B1248" s="62" t="s">
        <v>2832</v>
      </c>
      <c r="C1248" s="6" t="s">
        <v>5204</v>
      </c>
      <c r="K1248" s="2" t="s">
        <v>1441</v>
      </c>
    </row>
    <row r="1249" spans="1:11">
      <c r="A1249" s="2" t="s">
        <v>4517</v>
      </c>
      <c r="B1249" s="62" t="s">
        <v>2833</v>
      </c>
      <c r="C1249" s="6" t="s">
        <v>5204</v>
      </c>
      <c r="K1249" s="2" t="s">
        <v>1441</v>
      </c>
    </row>
    <row r="1250" spans="1:11">
      <c r="A1250" s="2" t="s">
        <v>4518</v>
      </c>
      <c r="B1250" s="62" t="s">
        <v>2834</v>
      </c>
      <c r="C1250" s="6" t="s">
        <v>5204</v>
      </c>
      <c r="K1250" s="2" t="s">
        <v>1441</v>
      </c>
    </row>
    <row r="1251" spans="1:11">
      <c r="A1251" s="2" t="s">
        <v>4519</v>
      </c>
      <c r="B1251" s="62" t="s">
        <v>2835</v>
      </c>
      <c r="C1251" s="6" t="s">
        <v>5204</v>
      </c>
      <c r="K1251" s="2" t="s">
        <v>1441</v>
      </c>
    </row>
    <row r="1252" spans="1:11">
      <c r="A1252" s="2" t="s">
        <v>4520</v>
      </c>
      <c r="B1252" s="62" t="s">
        <v>2836</v>
      </c>
      <c r="C1252" s="6" t="s">
        <v>5204</v>
      </c>
      <c r="K1252" s="2" t="s">
        <v>1441</v>
      </c>
    </row>
    <row r="1253" spans="1:11">
      <c r="A1253" s="2" t="s">
        <v>4521</v>
      </c>
      <c r="B1253" s="62" t="s">
        <v>2837</v>
      </c>
      <c r="C1253" s="6" t="s">
        <v>5204</v>
      </c>
      <c r="K1253" s="2" t="s">
        <v>1441</v>
      </c>
    </row>
    <row r="1254" spans="1:11">
      <c r="A1254" s="2" t="s">
        <v>4522</v>
      </c>
      <c r="B1254" s="62" t="s">
        <v>2838</v>
      </c>
      <c r="C1254" s="6" t="s">
        <v>5204</v>
      </c>
      <c r="K1254" s="2" t="s">
        <v>1441</v>
      </c>
    </row>
    <row r="1255" spans="1:11">
      <c r="A1255" s="2" t="s">
        <v>4523</v>
      </c>
      <c r="B1255" s="62" t="s">
        <v>2839</v>
      </c>
      <c r="C1255" s="6" t="s">
        <v>5204</v>
      </c>
      <c r="K1255" s="2" t="s">
        <v>1441</v>
      </c>
    </row>
    <row r="1256" spans="1:11">
      <c r="A1256" s="2" t="s">
        <v>4524</v>
      </c>
      <c r="B1256" s="62" t="s">
        <v>2840</v>
      </c>
      <c r="C1256" s="6" t="s">
        <v>5204</v>
      </c>
      <c r="K1256" s="2" t="s">
        <v>1441</v>
      </c>
    </row>
    <row r="1257" spans="1:11">
      <c r="A1257" s="2" t="s">
        <v>4525</v>
      </c>
      <c r="B1257" s="62" t="s">
        <v>2841</v>
      </c>
      <c r="C1257" s="6" t="s">
        <v>5204</v>
      </c>
      <c r="K1257" s="2" t="s">
        <v>1441</v>
      </c>
    </row>
    <row r="1258" spans="1:11">
      <c r="A1258" s="2" t="s">
        <v>4526</v>
      </c>
      <c r="B1258" s="62" t="s">
        <v>2842</v>
      </c>
      <c r="C1258" s="6" t="s">
        <v>5204</v>
      </c>
      <c r="K1258" s="2" t="s">
        <v>1441</v>
      </c>
    </row>
    <row r="1259" spans="1:11">
      <c r="A1259" s="2" t="s">
        <v>4527</v>
      </c>
      <c r="B1259" s="62" t="s">
        <v>2843</v>
      </c>
      <c r="C1259" s="6" t="s">
        <v>5204</v>
      </c>
      <c r="K1259" s="2" t="s">
        <v>1441</v>
      </c>
    </row>
    <row r="1260" spans="1:11">
      <c r="A1260" s="2" t="s">
        <v>4528</v>
      </c>
      <c r="B1260" s="62" t="s">
        <v>2844</v>
      </c>
      <c r="C1260" s="6" t="s">
        <v>5204</v>
      </c>
      <c r="K1260" s="2" t="s">
        <v>1441</v>
      </c>
    </row>
    <row r="1261" spans="1:11">
      <c r="A1261" s="2" t="s">
        <v>4529</v>
      </c>
      <c r="B1261" s="62" t="s">
        <v>2845</v>
      </c>
      <c r="C1261" s="6" t="s">
        <v>5204</v>
      </c>
      <c r="K1261" s="2" t="s">
        <v>1441</v>
      </c>
    </row>
    <row r="1262" spans="1:11">
      <c r="A1262" s="2" t="s">
        <v>4530</v>
      </c>
      <c r="B1262" s="62" t="s">
        <v>2846</v>
      </c>
      <c r="C1262" s="6" t="s">
        <v>5204</v>
      </c>
      <c r="K1262" s="2" t="s">
        <v>1441</v>
      </c>
    </row>
    <row r="1263" spans="1:11">
      <c r="A1263" s="2" t="s">
        <v>4531</v>
      </c>
      <c r="B1263" s="62" t="s">
        <v>2847</v>
      </c>
      <c r="C1263" s="6" t="s">
        <v>5204</v>
      </c>
      <c r="K1263" s="2" t="s">
        <v>1441</v>
      </c>
    </row>
    <row r="1264" spans="1:11">
      <c r="A1264" s="2" t="s">
        <v>4532</v>
      </c>
      <c r="B1264" s="62" t="s">
        <v>2848</v>
      </c>
      <c r="C1264" s="6" t="s">
        <v>5204</v>
      </c>
      <c r="K1264" s="2" t="s">
        <v>1441</v>
      </c>
    </row>
    <row r="1265" spans="1:11">
      <c r="A1265" s="2" t="s">
        <v>4533</v>
      </c>
      <c r="B1265" s="62" t="s">
        <v>2849</v>
      </c>
      <c r="C1265" s="6" t="s">
        <v>5204</v>
      </c>
      <c r="K1265" s="2" t="s">
        <v>1441</v>
      </c>
    </row>
    <row r="1266" spans="1:11">
      <c r="A1266" s="2" t="s">
        <v>4534</v>
      </c>
      <c r="B1266" s="62" t="s">
        <v>2850</v>
      </c>
      <c r="C1266" s="6" t="s">
        <v>5204</v>
      </c>
      <c r="K1266" s="2" t="s">
        <v>1441</v>
      </c>
    </row>
    <row r="1267" spans="1:11">
      <c r="A1267" s="2" t="s">
        <v>4535</v>
      </c>
      <c r="B1267" s="62" t="s">
        <v>2851</v>
      </c>
      <c r="C1267" s="6" t="s">
        <v>5204</v>
      </c>
      <c r="K1267" s="2" t="s">
        <v>1441</v>
      </c>
    </row>
    <row r="1268" spans="1:11">
      <c r="A1268" s="2" t="s">
        <v>4536</v>
      </c>
      <c r="B1268" s="62" t="s">
        <v>2852</v>
      </c>
      <c r="C1268" s="6" t="s">
        <v>5204</v>
      </c>
      <c r="K1268" s="2" t="s">
        <v>1441</v>
      </c>
    </row>
    <row r="1269" spans="1:11">
      <c r="A1269" s="2" t="s">
        <v>4537</v>
      </c>
      <c r="B1269" s="62" t="s">
        <v>2853</v>
      </c>
      <c r="C1269" s="6" t="s">
        <v>5204</v>
      </c>
      <c r="K1269" s="2" t="s">
        <v>1441</v>
      </c>
    </row>
    <row r="1270" spans="1:11">
      <c r="A1270" s="2" t="s">
        <v>4538</v>
      </c>
      <c r="B1270" s="62" t="s">
        <v>2854</v>
      </c>
      <c r="C1270" s="6" t="s">
        <v>5204</v>
      </c>
      <c r="K1270" s="2" t="s">
        <v>1441</v>
      </c>
    </row>
    <row r="1271" spans="1:11">
      <c r="A1271" s="2" t="s">
        <v>4539</v>
      </c>
      <c r="B1271" s="62" t="s">
        <v>6514</v>
      </c>
      <c r="C1271" s="6" t="s">
        <v>5204</v>
      </c>
      <c r="K1271" s="2" t="s">
        <v>1441</v>
      </c>
    </row>
    <row r="1272" spans="1:11">
      <c r="A1272" s="2" t="s">
        <v>4540</v>
      </c>
      <c r="B1272" s="62" t="s">
        <v>6515</v>
      </c>
      <c r="C1272" s="6" t="s">
        <v>5204</v>
      </c>
      <c r="K1272" s="2" t="s">
        <v>1441</v>
      </c>
    </row>
    <row r="1273" spans="1:11">
      <c r="A1273" s="2" t="s">
        <v>4541</v>
      </c>
      <c r="B1273" s="62" t="s">
        <v>2855</v>
      </c>
      <c r="C1273" s="6" t="s">
        <v>5204</v>
      </c>
      <c r="K1273" s="2" t="s">
        <v>1441</v>
      </c>
    </row>
    <row r="1274" spans="1:11">
      <c r="A1274" s="2" t="s">
        <v>4542</v>
      </c>
      <c r="B1274" s="62" t="s">
        <v>2856</v>
      </c>
      <c r="C1274" s="6" t="s">
        <v>5204</v>
      </c>
      <c r="K1274" s="2" t="s">
        <v>1441</v>
      </c>
    </row>
    <row r="1275" spans="1:11">
      <c r="A1275" s="2" t="s">
        <v>4543</v>
      </c>
      <c r="B1275" s="62" t="s">
        <v>2857</v>
      </c>
      <c r="C1275" s="6" t="s">
        <v>5204</v>
      </c>
      <c r="K1275" s="2" t="s">
        <v>1441</v>
      </c>
    </row>
    <row r="1276" spans="1:11">
      <c r="A1276" s="2" t="s">
        <v>4544</v>
      </c>
      <c r="B1276" s="62" t="s">
        <v>2858</v>
      </c>
      <c r="C1276" s="6" t="s">
        <v>5204</v>
      </c>
      <c r="K1276" s="2" t="s">
        <v>1441</v>
      </c>
    </row>
    <row r="1277" spans="1:11">
      <c r="A1277" s="2" t="s">
        <v>4545</v>
      </c>
      <c r="B1277" s="62" t="s">
        <v>2859</v>
      </c>
      <c r="C1277" s="6" t="s">
        <v>5204</v>
      </c>
      <c r="K1277" s="2" t="s">
        <v>1441</v>
      </c>
    </row>
    <row r="1278" spans="1:11">
      <c r="A1278" s="2" t="s">
        <v>4546</v>
      </c>
      <c r="B1278" s="62" t="s">
        <v>2860</v>
      </c>
      <c r="C1278" s="6" t="s">
        <v>5204</v>
      </c>
      <c r="K1278" s="2" t="s">
        <v>1441</v>
      </c>
    </row>
    <row r="1279" spans="1:11">
      <c r="A1279" s="2" t="s">
        <v>4547</v>
      </c>
      <c r="B1279" s="62" t="s">
        <v>2861</v>
      </c>
      <c r="C1279" s="6" t="s">
        <v>5204</v>
      </c>
      <c r="K1279" s="2" t="s">
        <v>1441</v>
      </c>
    </row>
    <row r="1280" spans="1:11">
      <c r="A1280" s="2" t="s">
        <v>4548</v>
      </c>
      <c r="B1280" s="62" t="s">
        <v>6516</v>
      </c>
      <c r="C1280" s="6" t="s">
        <v>5204</v>
      </c>
      <c r="K1280" s="2" t="s">
        <v>1441</v>
      </c>
    </row>
    <row r="1281" spans="1:11">
      <c r="A1281" s="2" t="s">
        <v>4549</v>
      </c>
      <c r="B1281" s="62" t="s">
        <v>2862</v>
      </c>
      <c r="C1281" s="6" t="s">
        <v>5204</v>
      </c>
      <c r="K1281" s="2" t="s">
        <v>1441</v>
      </c>
    </row>
    <row r="1282" spans="1:11">
      <c r="A1282" s="2" t="s">
        <v>4550</v>
      </c>
      <c r="B1282" s="62" t="s">
        <v>2864</v>
      </c>
      <c r="C1282" s="6" t="s">
        <v>5204</v>
      </c>
      <c r="K1282" s="2" t="s">
        <v>1441</v>
      </c>
    </row>
    <row r="1283" spans="1:11">
      <c r="A1283" s="2" t="s">
        <v>4551</v>
      </c>
      <c r="B1283" s="62" t="s">
        <v>2865</v>
      </c>
      <c r="C1283" s="6" t="s">
        <v>5204</v>
      </c>
      <c r="K1283" s="2" t="s">
        <v>1441</v>
      </c>
    </row>
    <row r="1284" spans="1:11">
      <c r="A1284" s="2" t="s">
        <v>4552</v>
      </c>
      <c r="B1284" s="62" t="s">
        <v>2866</v>
      </c>
      <c r="C1284" s="6" t="s">
        <v>5204</v>
      </c>
      <c r="K1284" s="2" t="s">
        <v>1441</v>
      </c>
    </row>
    <row r="1285" spans="1:11">
      <c r="A1285" s="2" t="s">
        <v>4553</v>
      </c>
      <c r="B1285" s="62" t="s">
        <v>2863</v>
      </c>
      <c r="C1285" s="6" t="s">
        <v>5204</v>
      </c>
      <c r="K1285" s="2" t="s">
        <v>1441</v>
      </c>
    </row>
    <row r="1286" spans="1:11">
      <c r="A1286" s="2" t="s">
        <v>4554</v>
      </c>
      <c r="B1286" s="62" t="s">
        <v>6517</v>
      </c>
      <c r="C1286" s="6" t="s">
        <v>5204</v>
      </c>
      <c r="K1286" s="2" t="s">
        <v>1441</v>
      </c>
    </row>
    <row r="1287" spans="1:11">
      <c r="A1287" s="2" t="s">
        <v>4555</v>
      </c>
      <c r="B1287" s="62" t="s">
        <v>6518</v>
      </c>
      <c r="C1287" s="6" t="s">
        <v>5204</v>
      </c>
      <c r="K1287" s="2" t="s">
        <v>1441</v>
      </c>
    </row>
    <row r="1288" spans="1:11">
      <c r="A1288" s="2" t="s">
        <v>4556</v>
      </c>
      <c r="B1288" s="62" t="s">
        <v>6519</v>
      </c>
      <c r="C1288" s="6" t="s">
        <v>5204</v>
      </c>
      <c r="K1288" s="2" t="s">
        <v>1441</v>
      </c>
    </row>
    <row r="1289" spans="1:11">
      <c r="A1289" s="2" t="s">
        <v>4557</v>
      </c>
      <c r="B1289" s="62" t="s">
        <v>2867</v>
      </c>
      <c r="C1289" s="6" t="s">
        <v>5204</v>
      </c>
      <c r="K1289" s="2" t="s">
        <v>1441</v>
      </c>
    </row>
    <row r="1290" spans="1:11">
      <c r="A1290" s="2" t="s">
        <v>4558</v>
      </c>
      <c r="B1290" s="62" t="s">
        <v>6520</v>
      </c>
      <c r="C1290" s="6" t="s">
        <v>5204</v>
      </c>
      <c r="K1290" s="2" t="s">
        <v>1441</v>
      </c>
    </row>
    <row r="1291" spans="1:11">
      <c r="A1291" s="2" t="s">
        <v>4559</v>
      </c>
      <c r="B1291" s="62" t="s">
        <v>6521</v>
      </c>
      <c r="C1291" s="6" t="s">
        <v>5204</v>
      </c>
      <c r="K1291" s="2" t="s">
        <v>1441</v>
      </c>
    </row>
    <row r="1292" spans="1:11">
      <c r="A1292" s="2" t="s">
        <v>4560</v>
      </c>
      <c r="B1292" s="62" t="s">
        <v>2868</v>
      </c>
      <c r="C1292" s="6" t="s">
        <v>5204</v>
      </c>
      <c r="K1292" s="2" t="s">
        <v>1441</v>
      </c>
    </row>
    <row r="1293" spans="1:11">
      <c r="A1293" s="2" t="s">
        <v>4561</v>
      </c>
      <c r="B1293" s="62" t="s">
        <v>6522</v>
      </c>
      <c r="C1293" s="6" t="s">
        <v>5204</v>
      </c>
      <c r="K1293" s="2" t="s">
        <v>1441</v>
      </c>
    </row>
    <row r="1294" spans="1:11">
      <c r="A1294" s="2" t="s">
        <v>4562</v>
      </c>
      <c r="B1294" s="62" t="s">
        <v>2869</v>
      </c>
      <c r="C1294" s="6" t="s">
        <v>5204</v>
      </c>
      <c r="K1294" s="2" t="s">
        <v>1441</v>
      </c>
    </row>
    <row r="1295" spans="1:11">
      <c r="A1295" s="2" t="s">
        <v>4563</v>
      </c>
      <c r="B1295" s="62" t="s">
        <v>6523</v>
      </c>
      <c r="C1295" s="6" t="s">
        <v>5204</v>
      </c>
      <c r="K1295" s="2" t="s">
        <v>1441</v>
      </c>
    </row>
    <row r="1296" spans="1:11">
      <c r="A1296" s="2" t="s">
        <v>4564</v>
      </c>
      <c r="B1296" s="62" t="s">
        <v>6524</v>
      </c>
      <c r="C1296" s="6" t="s">
        <v>5204</v>
      </c>
      <c r="K1296" s="2" t="s">
        <v>1441</v>
      </c>
    </row>
    <row r="1297" spans="1:11">
      <c r="A1297" s="2" t="s">
        <v>4565</v>
      </c>
      <c r="B1297" s="62" t="s">
        <v>2870</v>
      </c>
      <c r="C1297" s="6" t="s">
        <v>5204</v>
      </c>
      <c r="K1297" s="2" t="s">
        <v>1441</v>
      </c>
    </row>
    <row r="1298" spans="1:11">
      <c r="A1298" s="2" t="s">
        <v>4566</v>
      </c>
      <c r="B1298" s="62" t="s">
        <v>2871</v>
      </c>
      <c r="C1298" s="6" t="s">
        <v>5204</v>
      </c>
      <c r="K1298" s="2" t="s">
        <v>1441</v>
      </c>
    </row>
    <row r="1299" spans="1:11">
      <c r="A1299" s="2" t="s">
        <v>4567</v>
      </c>
      <c r="B1299" s="62" t="s">
        <v>6525</v>
      </c>
      <c r="C1299" s="6" t="s">
        <v>5204</v>
      </c>
      <c r="K1299" s="2" t="s">
        <v>1441</v>
      </c>
    </row>
    <row r="1300" spans="1:11">
      <c r="A1300" s="2" t="s">
        <v>4568</v>
      </c>
      <c r="B1300" s="62" t="s">
        <v>2872</v>
      </c>
      <c r="C1300" s="6" t="s">
        <v>5204</v>
      </c>
      <c r="K1300" s="2" t="s">
        <v>1441</v>
      </c>
    </row>
    <row r="1301" spans="1:11">
      <c r="A1301" s="2" t="s">
        <v>4569</v>
      </c>
      <c r="B1301" s="62" t="s">
        <v>2873</v>
      </c>
      <c r="C1301" s="6" t="s">
        <v>5204</v>
      </c>
      <c r="K1301" s="2" t="s">
        <v>1441</v>
      </c>
    </row>
    <row r="1302" spans="1:11">
      <c r="A1302" s="2" t="s">
        <v>4570</v>
      </c>
      <c r="B1302" s="62" t="s">
        <v>2874</v>
      </c>
      <c r="C1302" s="6" t="s">
        <v>5204</v>
      </c>
      <c r="K1302" s="2" t="s">
        <v>1441</v>
      </c>
    </row>
    <row r="1303" spans="1:11">
      <c r="A1303" s="2" t="s">
        <v>4571</v>
      </c>
      <c r="B1303" s="62" t="s">
        <v>2875</v>
      </c>
      <c r="C1303" s="6" t="s">
        <v>5204</v>
      </c>
      <c r="K1303" s="2" t="s">
        <v>1441</v>
      </c>
    </row>
    <row r="1304" spans="1:11">
      <c r="A1304" s="2" t="s">
        <v>4572</v>
      </c>
      <c r="B1304" s="62" t="s">
        <v>6526</v>
      </c>
      <c r="C1304" s="6" t="s">
        <v>5204</v>
      </c>
      <c r="K1304" s="2" t="s">
        <v>1441</v>
      </c>
    </row>
    <row r="1305" spans="1:11">
      <c r="A1305" s="2" t="s">
        <v>4573</v>
      </c>
      <c r="B1305" s="62" t="s">
        <v>2876</v>
      </c>
      <c r="C1305" s="6" t="s">
        <v>5204</v>
      </c>
      <c r="K1305" s="2" t="s">
        <v>1441</v>
      </c>
    </row>
    <row r="1306" spans="1:11">
      <c r="A1306" s="2" t="s">
        <v>4574</v>
      </c>
      <c r="B1306" s="62" t="s">
        <v>2877</v>
      </c>
      <c r="C1306" s="6" t="s">
        <v>5204</v>
      </c>
      <c r="K1306" s="2" t="s">
        <v>1441</v>
      </c>
    </row>
    <row r="1307" spans="1:11">
      <c r="A1307" s="2" t="s">
        <v>4575</v>
      </c>
      <c r="B1307" s="62" t="s">
        <v>2878</v>
      </c>
      <c r="C1307" s="6" t="s">
        <v>5204</v>
      </c>
      <c r="K1307" s="2" t="s">
        <v>1441</v>
      </c>
    </row>
    <row r="1308" spans="1:11">
      <c r="A1308" s="2" t="s">
        <v>4576</v>
      </c>
      <c r="B1308" s="62" t="s">
        <v>2879</v>
      </c>
      <c r="C1308" s="6" t="s">
        <v>5204</v>
      </c>
      <c r="K1308" s="2" t="s">
        <v>1441</v>
      </c>
    </row>
    <row r="1309" spans="1:11">
      <c r="A1309" s="2" t="s">
        <v>4577</v>
      </c>
      <c r="B1309" s="62" t="s">
        <v>2880</v>
      </c>
      <c r="C1309" s="6" t="s">
        <v>5204</v>
      </c>
      <c r="K1309" s="2" t="s">
        <v>1441</v>
      </c>
    </row>
    <row r="1310" spans="1:11">
      <c r="A1310" s="2" t="s">
        <v>4578</v>
      </c>
      <c r="B1310" s="62" t="s">
        <v>2881</v>
      </c>
      <c r="C1310" s="6" t="s">
        <v>5204</v>
      </c>
      <c r="K1310" s="2" t="s">
        <v>1441</v>
      </c>
    </row>
    <row r="1311" spans="1:11">
      <c r="A1311" s="2" t="s">
        <v>4579</v>
      </c>
      <c r="B1311" s="62" t="s">
        <v>2882</v>
      </c>
      <c r="C1311" s="6" t="s">
        <v>5204</v>
      </c>
      <c r="K1311" s="2" t="s">
        <v>1441</v>
      </c>
    </row>
    <row r="1312" spans="1:11">
      <c r="A1312" s="2" t="s">
        <v>4580</v>
      </c>
      <c r="B1312" s="62" t="s">
        <v>2883</v>
      </c>
      <c r="C1312" s="6" t="s">
        <v>5204</v>
      </c>
      <c r="K1312" s="2" t="s">
        <v>1441</v>
      </c>
    </row>
    <row r="1313" spans="1:11">
      <c r="A1313" s="2" t="s">
        <v>4581</v>
      </c>
      <c r="B1313" s="62" t="s">
        <v>6527</v>
      </c>
      <c r="C1313" s="6" t="s">
        <v>5204</v>
      </c>
      <c r="K1313" s="2" t="s">
        <v>1441</v>
      </c>
    </row>
    <row r="1314" spans="1:11">
      <c r="A1314" s="2" t="s">
        <v>4582</v>
      </c>
      <c r="B1314" s="62" t="s">
        <v>2884</v>
      </c>
      <c r="C1314" s="6" t="s">
        <v>5204</v>
      </c>
      <c r="K1314" s="2" t="s">
        <v>1441</v>
      </c>
    </row>
    <row r="1315" spans="1:11">
      <c r="A1315" s="2" t="s">
        <v>4583</v>
      </c>
      <c r="B1315" s="62" t="s">
        <v>2885</v>
      </c>
      <c r="C1315" s="6" t="s">
        <v>5204</v>
      </c>
      <c r="K1315" s="2" t="s">
        <v>1441</v>
      </c>
    </row>
    <row r="1316" spans="1:11">
      <c r="A1316" s="2" t="s">
        <v>4584</v>
      </c>
      <c r="B1316" s="62" t="s">
        <v>2886</v>
      </c>
      <c r="C1316" s="6" t="s">
        <v>5204</v>
      </c>
      <c r="K1316" s="2" t="s">
        <v>1441</v>
      </c>
    </row>
    <row r="1317" spans="1:11">
      <c r="A1317" s="2" t="s">
        <v>4585</v>
      </c>
      <c r="B1317" s="62" t="s">
        <v>2887</v>
      </c>
      <c r="C1317" s="6" t="s">
        <v>5204</v>
      </c>
      <c r="K1317" s="2" t="s">
        <v>1441</v>
      </c>
    </row>
    <row r="1318" spans="1:11">
      <c r="A1318" s="2" t="s">
        <v>4586</v>
      </c>
      <c r="B1318" s="62" t="s">
        <v>2888</v>
      </c>
      <c r="C1318" s="6" t="s">
        <v>5204</v>
      </c>
      <c r="K1318" s="2" t="s">
        <v>1441</v>
      </c>
    </row>
    <row r="1319" spans="1:11">
      <c r="A1319" s="2" t="s">
        <v>4587</v>
      </c>
      <c r="B1319" s="62" t="s">
        <v>2889</v>
      </c>
      <c r="C1319" s="6" t="s">
        <v>5204</v>
      </c>
      <c r="K1319" s="2" t="s">
        <v>1441</v>
      </c>
    </row>
    <row r="1320" spans="1:11">
      <c r="A1320" s="2" t="s">
        <v>4588</v>
      </c>
      <c r="B1320" s="62" t="s">
        <v>6528</v>
      </c>
      <c r="C1320" s="6" t="s">
        <v>5204</v>
      </c>
      <c r="K1320" s="2" t="s">
        <v>1441</v>
      </c>
    </row>
    <row r="1321" spans="1:11">
      <c r="A1321" s="2" t="s">
        <v>4589</v>
      </c>
      <c r="B1321" s="62" t="s">
        <v>6529</v>
      </c>
      <c r="C1321" s="6" t="s">
        <v>5204</v>
      </c>
      <c r="K1321" s="2" t="s">
        <v>1441</v>
      </c>
    </row>
    <row r="1322" spans="1:11">
      <c r="A1322" s="2" t="s">
        <v>4590</v>
      </c>
      <c r="B1322" s="62" t="s">
        <v>2890</v>
      </c>
      <c r="C1322" s="6" t="s">
        <v>5204</v>
      </c>
      <c r="K1322" s="2" t="s">
        <v>1441</v>
      </c>
    </row>
    <row r="1323" spans="1:11">
      <c r="A1323" s="2" t="s">
        <v>4591</v>
      </c>
      <c r="B1323" s="62" t="s">
        <v>2891</v>
      </c>
      <c r="C1323" s="6" t="s">
        <v>5204</v>
      </c>
      <c r="K1323" s="2" t="s">
        <v>1441</v>
      </c>
    </row>
    <row r="1324" spans="1:11">
      <c r="A1324" s="2" t="s">
        <v>4592</v>
      </c>
      <c r="B1324" s="62" t="s">
        <v>2893</v>
      </c>
      <c r="C1324" s="6" t="s">
        <v>5204</v>
      </c>
      <c r="K1324" s="2" t="s">
        <v>1441</v>
      </c>
    </row>
    <row r="1325" spans="1:11">
      <c r="A1325" s="2" t="s">
        <v>4593</v>
      </c>
      <c r="B1325" s="62" t="s">
        <v>2894</v>
      </c>
      <c r="C1325" s="6" t="s">
        <v>5204</v>
      </c>
      <c r="K1325" s="2" t="s">
        <v>1441</v>
      </c>
    </row>
    <row r="1326" spans="1:11">
      <c r="A1326" s="2" t="s">
        <v>4594</v>
      </c>
      <c r="B1326" s="62" t="s">
        <v>2895</v>
      </c>
      <c r="C1326" s="6" t="s">
        <v>5204</v>
      </c>
      <c r="K1326" s="2" t="s">
        <v>1441</v>
      </c>
    </row>
    <row r="1327" spans="1:11">
      <c r="A1327" s="2" t="s">
        <v>4595</v>
      </c>
      <c r="B1327" s="62" t="s">
        <v>2896</v>
      </c>
      <c r="C1327" s="6" t="s">
        <v>5204</v>
      </c>
      <c r="K1327" s="2" t="s">
        <v>1441</v>
      </c>
    </row>
    <row r="1328" spans="1:11">
      <c r="A1328" s="2" t="s">
        <v>4596</v>
      </c>
      <c r="B1328" s="62" t="s">
        <v>2897</v>
      </c>
      <c r="C1328" s="6" t="s">
        <v>5204</v>
      </c>
      <c r="K1328" s="2" t="s">
        <v>1441</v>
      </c>
    </row>
    <row r="1329" spans="1:11">
      <c r="A1329" s="2" t="s">
        <v>4597</v>
      </c>
      <c r="B1329" s="62" t="s">
        <v>2898</v>
      </c>
      <c r="C1329" s="6" t="s">
        <v>5204</v>
      </c>
      <c r="K1329" s="2" t="s">
        <v>1441</v>
      </c>
    </row>
    <row r="1330" spans="1:11">
      <c r="A1330" s="2" t="s">
        <v>4598</v>
      </c>
      <c r="B1330" s="62" t="s">
        <v>2899</v>
      </c>
      <c r="C1330" s="6" t="s">
        <v>5204</v>
      </c>
      <c r="K1330" s="2" t="s">
        <v>1441</v>
      </c>
    </row>
    <row r="1331" spans="1:11">
      <c r="A1331" s="2" t="s">
        <v>4599</v>
      </c>
      <c r="B1331" s="62" t="s">
        <v>2900</v>
      </c>
      <c r="C1331" s="6" t="s">
        <v>5204</v>
      </c>
      <c r="K1331" s="2" t="s">
        <v>1441</v>
      </c>
    </row>
    <row r="1332" spans="1:11">
      <c r="A1332" s="2" t="s">
        <v>4600</v>
      </c>
      <c r="B1332" s="62" t="s">
        <v>2901</v>
      </c>
      <c r="C1332" s="6" t="s">
        <v>5204</v>
      </c>
      <c r="K1332" s="2" t="s">
        <v>1441</v>
      </c>
    </row>
    <row r="1333" spans="1:11">
      <c r="A1333" s="2" t="s">
        <v>4601</v>
      </c>
      <c r="B1333" s="62" t="s">
        <v>2902</v>
      </c>
      <c r="C1333" s="6" t="s">
        <v>5204</v>
      </c>
      <c r="K1333" s="2" t="s">
        <v>1441</v>
      </c>
    </row>
    <row r="1334" spans="1:11">
      <c r="A1334" s="2" t="s">
        <v>4602</v>
      </c>
      <c r="B1334" s="62" t="s">
        <v>2903</v>
      </c>
      <c r="C1334" s="6" t="s">
        <v>5204</v>
      </c>
      <c r="K1334" s="2" t="s">
        <v>1441</v>
      </c>
    </row>
    <row r="1335" spans="1:11">
      <c r="A1335" s="2" t="s">
        <v>4603</v>
      </c>
      <c r="B1335" s="62" t="s">
        <v>2904</v>
      </c>
      <c r="C1335" s="6" t="s">
        <v>5204</v>
      </c>
      <c r="K1335" s="2" t="s">
        <v>1441</v>
      </c>
    </row>
    <row r="1336" spans="1:11">
      <c r="A1336" s="2" t="s">
        <v>4604</v>
      </c>
      <c r="B1336" s="62" t="s">
        <v>2905</v>
      </c>
      <c r="C1336" s="6" t="s">
        <v>5204</v>
      </c>
      <c r="K1336" s="2" t="s">
        <v>1441</v>
      </c>
    </row>
    <row r="1337" spans="1:11">
      <c r="A1337" s="2" t="s">
        <v>4605</v>
      </c>
      <c r="B1337" s="62" t="s">
        <v>2906</v>
      </c>
      <c r="C1337" s="6" t="s">
        <v>5204</v>
      </c>
      <c r="K1337" s="2" t="s">
        <v>1441</v>
      </c>
    </row>
    <row r="1338" spans="1:11">
      <c r="A1338" s="2" t="s">
        <v>4606</v>
      </c>
      <c r="B1338" s="62" t="s">
        <v>2907</v>
      </c>
      <c r="C1338" s="6" t="s">
        <v>5204</v>
      </c>
      <c r="K1338" s="2" t="s">
        <v>1441</v>
      </c>
    </row>
    <row r="1339" spans="1:11">
      <c r="A1339" s="2" t="s">
        <v>4607</v>
      </c>
      <c r="B1339" s="62" t="s">
        <v>2908</v>
      </c>
      <c r="C1339" s="6" t="s">
        <v>5204</v>
      </c>
      <c r="K1339" s="2" t="s">
        <v>1441</v>
      </c>
    </row>
    <row r="1340" spans="1:11">
      <c r="A1340" s="2" t="s">
        <v>4608</v>
      </c>
      <c r="B1340" s="62" t="s">
        <v>2909</v>
      </c>
      <c r="C1340" s="6" t="s">
        <v>5204</v>
      </c>
      <c r="K1340" s="2" t="s">
        <v>1441</v>
      </c>
    </row>
    <row r="1341" spans="1:11">
      <c r="A1341" s="2" t="s">
        <v>4609</v>
      </c>
      <c r="B1341" s="62" t="s">
        <v>2910</v>
      </c>
      <c r="C1341" s="6" t="s">
        <v>5204</v>
      </c>
      <c r="K1341" s="2" t="s">
        <v>1441</v>
      </c>
    </row>
    <row r="1342" spans="1:11">
      <c r="A1342" s="2" t="s">
        <v>4610</v>
      </c>
      <c r="B1342" s="62" t="s">
        <v>2911</v>
      </c>
      <c r="C1342" s="6" t="s">
        <v>5204</v>
      </c>
      <c r="K1342" s="2" t="s">
        <v>1441</v>
      </c>
    </row>
    <row r="1343" spans="1:11">
      <c r="A1343" s="2" t="s">
        <v>4611</v>
      </c>
      <c r="B1343" s="62" t="s">
        <v>2912</v>
      </c>
      <c r="C1343" s="6" t="s">
        <v>5204</v>
      </c>
      <c r="K1343" s="2" t="s">
        <v>1441</v>
      </c>
    </row>
    <row r="1344" spans="1:11">
      <c r="A1344" s="2" t="s">
        <v>4612</v>
      </c>
      <c r="B1344" s="62" t="s">
        <v>2913</v>
      </c>
      <c r="C1344" s="6" t="s">
        <v>5204</v>
      </c>
      <c r="K1344" s="2" t="s">
        <v>1441</v>
      </c>
    </row>
    <row r="1345" spans="1:11">
      <c r="A1345" s="2" t="s">
        <v>4613</v>
      </c>
      <c r="B1345" s="62" t="s">
        <v>2914</v>
      </c>
      <c r="C1345" s="6" t="s">
        <v>5204</v>
      </c>
      <c r="K1345" s="2" t="s">
        <v>1441</v>
      </c>
    </row>
    <row r="1346" spans="1:11">
      <c r="A1346" s="2" t="s">
        <v>4614</v>
      </c>
      <c r="B1346" s="62" t="s">
        <v>2915</v>
      </c>
      <c r="C1346" s="6" t="s">
        <v>5204</v>
      </c>
      <c r="K1346" s="2" t="s">
        <v>1441</v>
      </c>
    </row>
    <row r="1347" spans="1:11">
      <c r="A1347" s="2" t="s">
        <v>4615</v>
      </c>
      <c r="B1347" s="62" t="s">
        <v>2916</v>
      </c>
      <c r="C1347" s="6" t="s">
        <v>5204</v>
      </c>
      <c r="K1347" s="2" t="s">
        <v>1441</v>
      </c>
    </row>
    <row r="1348" spans="1:11">
      <c r="A1348" s="2" t="s">
        <v>4616</v>
      </c>
      <c r="B1348" s="62" t="s">
        <v>2917</v>
      </c>
      <c r="C1348" s="6" t="s">
        <v>5204</v>
      </c>
      <c r="K1348" s="2" t="s">
        <v>1441</v>
      </c>
    </row>
    <row r="1349" spans="1:11">
      <c r="A1349" s="2" t="s">
        <v>4617</v>
      </c>
      <c r="B1349" s="62" t="s">
        <v>2918</v>
      </c>
      <c r="C1349" s="6" t="s">
        <v>5204</v>
      </c>
      <c r="K1349" s="2" t="s">
        <v>1441</v>
      </c>
    </row>
    <row r="1350" spans="1:11">
      <c r="A1350" s="2" t="s">
        <v>4618</v>
      </c>
      <c r="B1350" s="62" t="s">
        <v>2919</v>
      </c>
      <c r="C1350" s="6" t="s">
        <v>5204</v>
      </c>
      <c r="K1350" s="2" t="s">
        <v>1441</v>
      </c>
    </row>
    <row r="1351" spans="1:11">
      <c r="A1351" s="2" t="s">
        <v>4619</v>
      </c>
      <c r="B1351" s="62" t="s">
        <v>2920</v>
      </c>
      <c r="C1351" s="6" t="s">
        <v>5204</v>
      </c>
      <c r="K1351" s="2" t="s">
        <v>1441</v>
      </c>
    </row>
    <row r="1352" spans="1:11">
      <c r="A1352" s="2" t="s">
        <v>4620</v>
      </c>
      <c r="B1352" s="62" t="s">
        <v>2921</v>
      </c>
      <c r="C1352" s="6" t="s">
        <v>5204</v>
      </c>
      <c r="K1352" s="2" t="s">
        <v>1441</v>
      </c>
    </row>
    <row r="1353" spans="1:11">
      <c r="A1353" s="2" t="s">
        <v>4621</v>
      </c>
      <c r="B1353" s="62" t="s">
        <v>2922</v>
      </c>
      <c r="C1353" s="6" t="s">
        <v>5204</v>
      </c>
      <c r="K1353" s="2" t="s">
        <v>1441</v>
      </c>
    </row>
    <row r="1354" spans="1:11">
      <c r="A1354" s="2" t="s">
        <v>4622</v>
      </c>
      <c r="B1354" s="62" t="s">
        <v>2923</v>
      </c>
      <c r="C1354" s="6" t="s">
        <v>5204</v>
      </c>
      <c r="K1354" s="2" t="s">
        <v>1441</v>
      </c>
    </row>
    <row r="1355" spans="1:11">
      <c r="A1355" s="2" t="s">
        <v>4623</v>
      </c>
      <c r="B1355" s="62" t="s">
        <v>2924</v>
      </c>
      <c r="C1355" s="6" t="s">
        <v>5204</v>
      </c>
      <c r="K1355" s="2" t="s">
        <v>1441</v>
      </c>
    </row>
    <row r="1356" spans="1:11">
      <c r="A1356" s="2" t="s">
        <v>4624</v>
      </c>
      <c r="B1356" s="62" t="s">
        <v>2925</v>
      </c>
      <c r="C1356" s="6" t="s">
        <v>5204</v>
      </c>
      <c r="K1356" s="2" t="s">
        <v>1441</v>
      </c>
    </row>
    <row r="1357" spans="1:11">
      <c r="A1357" s="2" t="s">
        <v>4625</v>
      </c>
      <c r="B1357" s="62" t="s">
        <v>2926</v>
      </c>
      <c r="C1357" s="6" t="s">
        <v>5204</v>
      </c>
      <c r="K1357" s="2" t="s">
        <v>1441</v>
      </c>
    </row>
    <row r="1358" spans="1:11">
      <c r="A1358" s="2" t="s">
        <v>4626</v>
      </c>
      <c r="B1358" s="62" t="s">
        <v>2927</v>
      </c>
      <c r="C1358" s="6" t="s">
        <v>5204</v>
      </c>
      <c r="K1358" s="2" t="s">
        <v>1441</v>
      </c>
    </row>
    <row r="1359" spans="1:11">
      <c r="A1359" s="2" t="s">
        <v>4627</v>
      </c>
      <c r="B1359" s="62" t="s">
        <v>2928</v>
      </c>
      <c r="C1359" s="6" t="s">
        <v>5204</v>
      </c>
      <c r="K1359" s="2" t="s">
        <v>1441</v>
      </c>
    </row>
    <row r="1360" spans="1:11">
      <c r="A1360" s="2" t="s">
        <v>4628</v>
      </c>
      <c r="B1360" s="62" t="s">
        <v>2929</v>
      </c>
      <c r="C1360" s="6" t="s">
        <v>5204</v>
      </c>
      <c r="K1360" s="2" t="s">
        <v>1441</v>
      </c>
    </row>
    <row r="1361" spans="1:11">
      <c r="A1361" s="2" t="s">
        <v>4629</v>
      </c>
      <c r="B1361" s="62" t="s">
        <v>2930</v>
      </c>
      <c r="C1361" s="6" t="s">
        <v>5204</v>
      </c>
      <c r="K1361" s="2" t="s">
        <v>1441</v>
      </c>
    </row>
    <row r="1362" spans="1:11">
      <c r="A1362" s="2" t="s">
        <v>4630</v>
      </c>
      <c r="B1362" s="62" t="s">
        <v>2931</v>
      </c>
      <c r="C1362" s="6" t="s">
        <v>5204</v>
      </c>
      <c r="K1362" s="2" t="s">
        <v>1441</v>
      </c>
    </row>
    <row r="1363" spans="1:11">
      <c r="A1363" s="2" t="s">
        <v>4631</v>
      </c>
      <c r="B1363" s="62" t="s">
        <v>2932</v>
      </c>
      <c r="C1363" s="6" t="s">
        <v>5204</v>
      </c>
      <c r="K1363" s="2" t="s">
        <v>1441</v>
      </c>
    </row>
    <row r="1364" spans="1:11">
      <c r="A1364" s="2" t="s">
        <v>4632</v>
      </c>
      <c r="B1364" s="62" t="s">
        <v>6530</v>
      </c>
      <c r="C1364" s="6" t="s">
        <v>5204</v>
      </c>
      <c r="K1364" s="2" t="s">
        <v>1441</v>
      </c>
    </row>
    <row r="1365" spans="1:11">
      <c r="A1365" s="2" t="s">
        <v>4633</v>
      </c>
      <c r="B1365" s="62" t="s">
        <v>6531</v>
      </c>
      <c r="C1365" s="6" t="s">
        <v>5204</v>
      </c>
      <c r="K1365" s="2" t="s">
        <v>1441</v>
      </c>
    </row>
    <row r="1366" spans="1:11">
      <c r="A1366" s="2" t="s">
        <v>4634</v>
      </c>
      <c r="B1366" s="62" t="s">
        <v>6532</v>
      </c>
      <c r="C1366" s="6" t="s">
        <v>5204</v>
      </c>
      <c r="K1366" s="2" t="s">
        <v>1441</v>
      </c>
    </row>
    <row r="1367" spans="1:11">
      <c r="A1367" s="2" t="s">
        <v>4635</v>
      </c>
      <c r="B1367" s="62" t="s">
        <v>6533</v>
      </c>
      <c r="C1367" s="6" t="s">
        <v>5204</v>
      </c>
      <c r="K1367" s="2" t="s">
        <v>1441</v>
      </c>
    </row>
    <row r="1368" spans="1:11">
      <c r="A1368" s="2" t="s">
        <v>4636</v>
      </c>
      <c r="B1368" s="62" t="s">
        <v>6534</v>
      </c>
      <c r="C1368" s="6" t="s">
        <v>5204</v>
      </c>
      <c r="K1368" s="2" t="s">
        <v>1441</v>
      </c>
    </row>
    <row r="1369" spans="1:11">
      <c r="A1369" s="2" t="s">
        <v>4637</v>
      </c>
      <c r="B1369" s="62" t="s">
        <v>2933</v>
      </c>
      <c r="C1369" s="6" t="s">
        <v>5204</v>
      </c>
      <c r="K1369" s="2" t="s">
        <v>1441</v>
      </c>
    </row>
    <row r="1370" spans="1:11">
      <c r="A1370" s="2" t="s">
        <v>4638</v>
      </c>
      <c r="B1370" s="62" t="s">
        <v>2934</v>
      </c>
      <c r="C1370" s="6" t="s">
        <v>5204</v>
      </c>
      <c r="K1370" s="2" t="s">
        <v>1441</v>
      </c>
    </row>
    <row r="1371" spans="1:11">
      <c r="A1371" s="2" t="s">
        <v>4639</v>
      </c>
      <c r="B1371" s="62" t="s">
        <v>2935</v>
      </c>
      <c r="C1371" s="6" t="s">
        <v>5204</v>
      </c>
      <c r="K1371" s="2" t="s">
        <v>1441</v>
      </c>
    </row>
    <row r="1372" spans="1:11">
      <c r="A1372" s="2" t="s">
        <v>4640</v>
      </c>
      <c r="B1372" s="62" t="s">
        <v>2936</v>
      </c>
      <c r="C1372" s="6" t="s">
        <v>5204</v>
      </c>
      <c r="K1372" s="2" t="s">
        <v>1441</v>
      </c>
    </row>
    <row r="1373" spans="1:11">
      <c r="A1373" s="2" t="s">
        <v>4641</v>
      </c>
      <c r="B1373" s="62" t="s">
        <v>2937</v>
      </c>
      <c r="C1373" s="6" t="s">
        <v>5204</v>
      </c>
      <c r="K1373" s="2" t="s">
        <v>1441</v>
      </c>
    </row>
    <row r="1374" spans="1:11">
      <c r="A1374" s="2" t="s">
        <v>4642</v>
      </c>
      <c r="B1374" s="62" t="s">
        <v>2938</v>
      </c>
      <c r="C1374" s="6" t="s">
        <v>5204</v>
      </c>
      <c r="K1374" s="2" t="s">
        <v>1441</v>
      </c>
    </row>
    <row r="1375" spans="1:11">
      <c r="A1375" s="2" t="s">
        <v>4643</v>
      </c>
      <c r="B1375" s="62" t="s">
        <v>2939</v>
      </c>
      <c r="C1375" s="6" t="s">
        <v>5204</v>
      </c>
      <c r="K1375" s="2" t="s">
        <v>1441</v>
      </c>
    </row>
    <row r="1376" spans="1:11">
      <c r="A1376" s="2" t="s">
        <v>4644</v>
      </c>
      <c r="B1376" s="62" t="s">
        <v>6535</v>
      </c>
      <c r="C1376" s="6" t="s">
        <v>5204</v>
      </c>
      <c r="K1376" s="2" t="s">
        <v>1441</v>
      </c>
    </row>
    <row r="1377" spans="1:11">
      <c r="A1377" s="2" t="s">
        <v>4645</v>
      </c>
      <c r="B1377" s="62" t="s">
        <v>6536</v>
      </c>
      <c r="C1377" s="6" t="s">
        <v>5204</v>
      </c>
      <c r="K1377" s="2" t="s">
        <v>1441</v>
      </c>
    </row>
    <row r="1378" spans="1:11">
      <c r="A1378" s="2" t="s">
        <v>4646</v>
      </c>
      <c r="B1378" s="62" t="s">
        <v>6537</v>
      </c>
      <c r="C1378" s="6" t="s">
        <v>5204</v>
      </c>
      <c r="K1378" s="2" t="s">
        <v>1441</v>
      </c>
    </row>
    <row r="1379" spans="1:11">
      <c r="A1379" s="2" t="s">
        <v>4647</v>
      </c>
      <c r="B1379" s="62" t="s">
        <v>2940</v>
      </c>
      <c r="C1379" s="6" t="s">
        <v>5204</v>
      </c>
      <c r="K1379" s="2" t="s">
        <v>1441</v>
      </c>
    </row>
    <row r="1380" spans="1:11">
      <c r="A1380" s="2" t="s">
        <v>4648</v>
      </c>
      <c r="B1380" s="62" t="s">
        <v>2941</v>
      </c>
      <c r="C1380" s="6" t="s">
        <v>5204</v>
      </c>
      <c r="K1380" s="2" t="s">
        <v>1441</v>
      </c>
    </row>
    <row r="1381" spans="1:11">
      <c r="A1381" s="2" t="s">
        <v>4649</v>
      </c>
      <c r="B1381" s="62" t="s">
        <v>2942</v>
      </c>
      <c r="C1381" s="6" t="s">
        <v>5204</v>
      </c>
      <c r="K1381" s="2" t="s">
        <v>1441</v>
      </c>
    </row>
    <row r="1382" spans="1:11">
      <c r="A1382" s="2" t="s">
        <v>4650</v>
      </c>
      <c r="B1382" s="62" t="s">
        <v>6538</v>
      </c>
      <c r="C1382" s="6" t="s">
        <v>5204</v>
      </c>
      <c r="K1382" s="2" t="s">
        <v>1441</v>
      </c>
    </row>
    <row r="1383" spans="1:11">
      <c r="A1383" s="2" t="s">
        <v>4651</v>
      </c>
      <c r="B1383" s="62" t="s">
        <v>6539</v>
      </c>
      <c r="C1383" s="6" t="s">
        <v>5204</v>
      </c>
      <c r="K1383" s="2" t="s">
        <v>1441</v>
      </c>
    </row>
    <row r="1384" spans="1:11">
      <c r="A1384" s="2" t="s">
        <v>4652</v>
      </c>
      <c r="B1384" s="62" t="s">
        <v>6540</v>
      </c>
      <c r="C1384" s="6" t="s">
        <v>5204</v>
      </c>
      <c r="K1384" s="2" t="s">
        <v>1441</v>
      </c>
    </row>
    <row r="1385" spans="1:11">
      <c r="A1385" s="2" t="s">
        <v>4653</v>
      </c>
      <c r="B1385" s="62" t="s">
        <v>6541</v>
      </c>
      <c r="C1385" s="6" t="s">
        <v>5204</v>
      </c>
      <c r="K1385" s="2" t="s">
        <v>1441</v>
      </c>
    </row>
    <row r="1386" spans="1:11">
      <c r="A1386" s="2" t="s">
        <v>4654</v>
      </c>
      <c r="B1386" s="62" t="s">
        <v>2943</v>
      </c>
      <c r="C1386" s="6" t="s">
        <v>5204</v>
      </c>
      <c r="K1386" s="2" t="s">
        <v>1441</v>
      </c>
    </row>
    <row r="1387" spans="1:11">
      <c r="A1387" s="2" t="s">
        <v>4655</v>
      </c>
      <c r="B1387" s="62" t="s">
        <v>2944</v>
      </c>
      <c r="C1387" s="6" t="s">
        <v>5204</v>
      </c>
      <c r="K1387" s="2" t="s">
        <v>1441</v>
      </c>
    </row>
    <row r="1388" spans="1:11">
      <c r="A1388" s="2" t="s">
        <v>4656</v>
      </c>
      <c r="B1388" s="62" t="s">
        <v>2945</v>
      </c>
      <c r="C1388" s="6" t="s">
        <v>5204</v>
      </c>
      <c r="K1388" s="2" t="s">
        <v>1441</v>
      </c>
    </row>
    <row r="1389" spans="1:11">
      <c r="A1389" s="2" t="s">
        <v>4657</v>
      </c>
      <c r="B1389" s="62" t="s">
        <v>2946</v>
      </c>
      <c r="C1389" s="6" t="s">
        <v>5204</v>
      </c>
      <c r="K1389" s="2" t="s">
        <v>1441</v>
      </c>
    </row>
    <row r="1390" spans="1:11">
      <c r="A1390" s="2" t="s">
        <v>4658</v>
      </c>
      <c r="B1390" s="62" t="s">
        <v>2947</v>
      </c>
      <c r="C1390" s="6" t="s">
        <v>5204</v>
      </c>
      <c r="K1390" s="2" t="s">
        <v>1441</v>
      </c>
    </row>
    <row r="1391" spans="1:11">
      <c r="A1391" s="2" t="s">
        <v>4659</v>
      </c>
      <c r="B1391" s="62" t="s">
        <v>2948</v>
      </c>
      <c r="C1391" s="6" t="s">
        <v>5204</v>
      </c>
      <c r="K1391" s="2" t="s">
        <v>1441</v>
      </c>
    </row>
    <row r="1392" spans="1:11">
      <c r="A1392" s="2" t="s">
        <v>4660</v>
      </c>
      <c r="B1392" s="62" t="s">
        <v>6542</v>
      </c>
      <c r="C1392" s="6" t="s">
        <v>5204</v>
      </c>
      <c r="K1392" s="2" t="s">
        <v>1441</v>
      </c>
    </row>
    <row r="1393" spans="1:11">
      <c r="A1393" s="2" t="s">
        <v>4661</v>
      </c>
      <c r="B1393" s="62" t="s">
        <v>2949</v>
      </c>
      <c r="C1393" s="6" t="s">
        <v>5204</v>
      </c>
      <c r="K1393" s="2" t="s">
        <v>1441</v>
      </c>
    </row>
    <row r="1394" spans="1:11">
      <c r="A1394" s="2" t="s">
        <v>4662</v>
      </c>
      <c r="B1394" s="62" t="s">
        <v>6543</v>
      </c>
      <c r="C1394" s="6" t="s">
        <v>5204</v>
      </c>
      <c r="K1394" s="2" t="s">
        <v>1441</v>
      </c>
    </row>
    <row r="1395" spans="1:11">
      <c r="A1395" s="2" t="s">
        <v>4663</v>
      </c>
      <c r="B1395" s="62" t="s">
        <v>2950</v>
      </c>
      <c r="C1395" s="6" t="s">
        <v>5204</v>
      </c>
      <c r="K1395" s="2" t="s">
        <v>1441</v>
      </c>
    </row>
    <row r="1396" spans="1:11">
      <c r="A1396" s="2" t="s">
        <v>4664</v>
      </c>
      <c r="B1396" s="62" t="s">
        <v>2951</v>
      </c>
      <c r="C1396" s="6" t="s">
        <v>5204</v>
      </c>
      <c r="K1396" s="2" t="s">
        <v>1441</v>
      </c>
    </row>
    <row r="1397" spans="1:11">
      <c r="A1397" s="2" t="s">
        <v>4665</v>
      </c>
      <c r="B1397" s="62" t="s">
        <v>2952</v>
      </c>
      <c r="C1397" s="6" t="s">
        <v>5204</v>
      </c>
      <c r="K1397" s="2" t="s">
        <v>1441</v>
      </c>
    </row>
    <row r="1398" spans="1:11">
      <c r="A1398" s="2" t="s">
        <v>4666</v>
      </c>
      <c r="B1398" s="62" t="s">
        <v>2953</v>
      </c>
      <c r="C1398" s="6" t="s">
        <v>5204</v>
      </c>
      <c r="K1398" s="2" t="s">
        <v>1441</v>
      </c>
    </row>
    <row r="1399" spans="1:11">
      <c r="A1399" s="2" t="s">
        <v>4667</v>
      </c>
      <c r="B1399" s="62" t="s">
        <v>2954</v>
      </c>
      <c r="C1399" s="6" t="s">
        <v>5204</v>
      </c>
      <c r="K1399" s="2" t="s">
        <v>1441</v>
      </c>
    </row>
    <row r="1400" spans="1:11">
      <c r="A1400" s="2" t="s">
        <v>4668</v>
      </c>
      <c r="B1400" s="62" t="s">
        <v>2955</v>
      </c>
      <c r="C1400" s="6" t="s">
        <v>5204</v>
      </c>
      <c r="K1400" s="2" t="s">
        <v>1441</v>
      </c>
    </row>
    <row r="1401" spans="1:11">
      <c r="A1401" s="2" t="s">
        <v>4669</v>
      </c>
      <c r="B1401" s="62" t="s">
        <v>2956</v>
      </c>
      <c r="C1401" s="6" t="s">
        <v>5204</v>
      </c>
      <c r="K1401" s="2" t="s">
        <v>1441</v>
      </c>
    </row>
    <row r="1402" spans="1:11">
      <c r="A1402" s="2" t="s">
        <v>4670</v>
      </c>
      <c r="B1402" s="62" t="s">
        <v>2957</v>
      </c>
      <c r="C1402" s="6" t="s">
        <v>5204</v>
      </c>
      <c r="K1402" s="2" t="s">
        <v>1441</v>
      </c>
    </row>
    <row r="1403" spans="1:11">
      <c r="A1403" s="2" t="s">
        <v>4671</v>
      </c>
      <c r="B1403" s="62" t="s">
        <v>2958</v>
      </c>
      <c r="C1403" s="6" t="s">
        <v>5204</v>
      </c>
      <c r="K1403" s="2" t="s">
        <v>1441</v>
      </c>
    </row>
    <row r="1404" spans="1:11">
      <c r="A1404" s="2" t="s">
        <v>4672</v>
      </c>
      <c r="B1404" s="62" t="s">
        <v>2959</v>
      </c>
      <c r="C1404" s="6" t="s">
        <v>5204</v>
      </c>
      <c r="K1404" s="2" t="s">
        <v>1441</v>
      </c>
    </row>
    <row r="1405" spans="1:11">
      <c r="A1405" s="2" t="s">
        <v>4673</v>
      </c>
      <c r="B1405" s="62" t="s">
        <v>2960</v>
      </c>
      <c r="C1405" s="6" t="s">
        <v>5204</v>
      </c>
      <c r="K1405" s="2" t="s">
        <v>1441</v>
      </c>
    </row>
    <row r="1406" spans="1:11">
      <c r="A1406" s="2" t="s">
        <v>4674</v>
      </c>
      <c r="B1406" s="62" t="s">
        <v>2961</v>
      </c>
      <c r="C1406" s="6" t="s">
        <v>5204</v>
      </c>
      <c r="K1406" s="2" t="s">
        <v>1441</v>
      </c>
    </row>
    <row r="1407" spans="1:11">
      <c r="A1407" s="2" t="s">
        <v>4675</v>
      </c>
      <c r="B1407" s="62" t="s">
        <v>2962</v>
      </c>
      <c r="C1407" s="6" t="s">
        <v>5204</v>
      </c>
      <c r="K1407" s="2" t="s">
        <v>1441</v>
      </c>
    </row>
    <row r="1408" spans="1:11">
      <c r="A1408" s="2" t="s">
        <v>4676</v>
      </c>
      <c r="B1408" s="62" t="s">
        <v>2963</v>
      </c>
      <c r="C1408" s="6" t="s">
        <v>5204</v>
      </c>
      <c r="K1408" s="2" t="s">
        <v>1441</v>
      </c>
    </row>
    <row r="1409" spans="1:11">
      <c r="A1409" s="2" t="s">
        <v>4677</v>
      </c>
      <c r="B1409" s="62" t="s">
        <v>6544</v>
      </c>
      <c r="C1409" s="6" t="s">
        <v>5204</v>
      </c>
      <c r="K1409" s="2" t="s">
        <v>1441</v>
      </c>
    </row>
    <row r="1410" spans="1:11">
      <c r="A1410" s="2" t="s">
        <v>4678</v>
      </c>
      <c r="B1410" s="62" t="s">
        <v>2964</v>
      </c>
      <c r="C1410" s="6" t="s">
        <v>5204</v>
      </c>
      <c r="K1410" s="2" t="s">
        <v>1441</v>
      </c>
    </row>
    <row r="1411" spans="1:11">
      <c r="A1411" s="2" t="s">
        <v>4679</v>
      </c>
      <c r="B1411" s="62" t="s">
        <v>6545</v>
      </c>
      <c r="C1411" s="6" t="s">
        <v>5204</v>
      </c>
      <c r="K1411" s="2" t="s">
        <v>1441</v>
      </c>
    </row>
    <row r="1412" spans="1:11">
      <c r="A1412" s="2" t="s">
        <v>4680</v>
      </c>
      <c r="B1412" s="62" t="s">
        <v>6546</v>
      </c>
      <c r="C1412" s="6" t="s">
        <v>5204</v>
      </c>
      <c r="K1412" s="2" t="s">
        <v>1441</v>
      </c>
    </row>
    <row r="1413" spans="1:11">
      <c r="A1413" s="2" t="s">
        <v>4681</v>
      </c>
      <c r="B1413" s="62" t="s">
        <v>6547</v>
      </c>
      <c r="C1413" s="6" t="s">
        <v>5204</v>
      </c>
      <c r="K1413" s="2" t="s">
        <v>1441</v>
      </c>
    </row>
    <row r="1414" spans="1:11">
      <c r="A1414" s="2" t="s">
        <v>4682</v>
      </c>
      <c r="B1414" s="62" t="s">
        <v>2965</v>
      </c>
      <c r="C1414" s="6" t="s">
        <v>5204</v>
      </c>
      <c r="K1414" s="2" t="s">
        <v>1441</v>
      </c>
    </row>
    <row r="1415" spans="1:11">
      <c r="A1415" s="2" t="s">
        <v>4683</v>
      </c>
      <c r="B1415" s="62" t="s">
        <v>2966</v>
      </c>
      <c r="C1415" s="6" t="s">
        <v>5204</v>
      </c>
      <c r="K1415" s="2" t="s">
        <v>1441</v>
      </c>
    </row>
    <row r="1416" spans="1:11">
      <c r="A1416" s="2" t="s">
        <v>4684</v>
      </c>
      <c r="B1416" s="62" t="s">
        <v>2967</v>
      </c>
      <c r="C1416" s="6" t="s">
        <v>5204</v>
      </c>
      <c r="K1416" s="2" t="s">
        <v>1441</v>
      </c>
    </row>
    <row r="1417" spans="1:11">
      <c r="A1417" s="2" t="s">
        <v>4685</v>
      </c>
      <c r="B1417" s="62" t="s">
        <v>2968</v>
      </c>
      <c r="C1417" s="6" t="s">
        <v>5204</v>
      </c>
      <c r="K1417" s="2" t="s">
        <v>1441</v>
      </c>
    </row>
    <row r="1418" spans="1:11">
      <c r="A1418" s="2" t="s">
        <v>4686</v>
      </c>
      <c r="B1418" s="62" t="s">
        <v>2969</v>
      </c>
      <c r="C1418" s="6" t="s">
        <v>5204</v>
      </c>
      <c r="K1418" s="2" t="s">
        <v>1441</v>
      </c>
    </row>
    <row r="1419" spans="1:11">
      <c r="A1419" s="2" t="s">
        <v>4687</v>
      </c>
      <c r="B1419" s="62" t="s">
        <v>2970</v>
      </c>
      <c r="C1419" s="6" t="s">
        <v>5204</v>
      </c>
      <c r="K1419" s="2" t="s">
        <v>1441</v>
      </c>
    </row>
    <row r="1420" spans="1:11">
      <c r="A1420" s="2" t="s">
        <v>4688</v>
      </c>
      <c r="B1420" s="62" t="s">
        <v>2971</v>
      </c>
      <c r="C1420" s="6" t="s">
        <v>5204</v>
      </c>
      <c r="K1420" s="2" t="s">
        <v>1441</v>
      </c>
    </row>
    <row r="1421" spans="1:11">
      <c r="A1421" s="2" t="s">
        <v>4689</v>
      </c>
      <c r="B1421" s="62" t="s">
        <v>2972</v>
      </c>
      <c r="C1421" s="6" t="s">
        <v>5204</v>
      </c>
      <c r="K1421" s="2" t="s">
        <v>1441</v>
      </c>
    </row>
    <row r="1422" spans="1:11">
      <c r="A1422" s="2" t="s">
        <v>4690</v>
      </c>
      <c r="B1422" s="62" t="s">
        <v>6548</v>
      </c>
      <c r="C1422" s="6" t="s">
        <v>5204</v>
      </c>
      <c r="K1422" s="2" t="s">
        <v>1441</v>
      </c>
    </row>
    <row r="1423" spans="1:11">
      <c r="A1423" s="2" t="s">
        <v>4691</v>
      </c>
      <c r="B1423" s="62" t="s">
        <v>6549</v>
      </c>
      <c r="C1423" s="6" t="s">
        <v>5204</v>
      </c>
      <c r="K1423" s="2" t="s">
        <v>1441</v>
      </c>
    </row>
    <row r="1424" spans="1:11">
      <c r="A1424" s="2" t="s">
        <v>4692</v>
      </c>
      <c r="B1424" s="62" t="s">
        <v>6550</v>
      </c>
      <c r="C1424" s="6" t="s">
        <v>5204</v>
      </c>
      <c r="K1424" s="2" t="s">
        <v>1441</v>
      </c>
    </row>
    <row r="1425" spans="1:11">
      <c r="A1425" s="2" t="s">
        <v>4693</v>
      </c>
      <c r="B1425" s="62" t="s">
        <v>6551</v>
      </c>
      <c r="C1425" s="6" t="s">
        <v>5204</v>
      </c>
      <c r="K1425" s="2" t="s">
        <v>1441</v>
      </c>
    </row>
    <row r="1426" spans="1:11">
      <c r="A1426" s="2" t="s">
        <v>4694</v>
      </c>
      <c r="B1426" s="62" t="s">
        <v>2973</v>
      </c>
      <c r="C1426" s="6" t="s">
        <v>5204</v>
      </c>
      <c r="K1426" s="2" t="s">
        <v>1441</v>
      </c>
    </row>
    <row r="1427" spans="1:11">
      <c r="A1427" s="2" t="s">
        <v>4695</v>
      </c>
      <c r="B1427" s="62" t="s">
        <v>2974</v>
      </c>
      <c r="C1427" s="6" t="s">
        <v>5204</v>
      </c>
      <c r="K1427" s="2" t="s">
        <v>1441</v>
      </c>
    </row>
    <row r="1428" spans="1:11">
      <c r="A1428" s="2" t="s">
        <v>4696</v>
      </c>
      <c r="B1428" s="62" t="s">
        <v>2975</v>
      </c>
      <c r="C1428" s="6" t="s">
        <v>5204</v>
      </c>
      <c r="K1428" s="2" t="s">
        <v>1441</v>
      </c>
    </row>
    <row r="1429" spans="1:11">
      <c r="A1429" s="2" t="s">
        <v>4697</v>
      </c>
      <c r="B1429" s="62" t="s">
        <v>6552</v>
      </c>
      <c r="C1429" s="6" t="s">
        <v>5204</v>
      </c>
      <c r="K1429" s="2" t="s">
        <v>1441</v>
      </c>
    </row>
    <row r="1430" spans="1:11">
      <c r="A1430" s="2" t="s">
        <v>4698</v>
      </c>
      <c r="B1430" s="62" t="s">
        <v>2976</v>
      </c>
      <c r="C1430" s="6" t="s">
        <v>5204</v>
      </c>
      <c r="K1430" s="2" t="s">
        <v>1441</v>
      </c>
    </row>
    <row r="1431" spans="1:11">
      <c r="A1431" s="2" t="s">
        <v>4699</v>
      </c>
      <c r="B1431" s="62" t="s">
        <v>2977</v>
      </c>
      <c r="C1431" s="6" t="s">
        <v>5204</v>
      </c>
      <c r="K1431" s="2" t="s">
        <v>1441</v>
      </c>
    </row>
    <row r="1432" spans="1:11">
      <c r="A1432" s="2" t="s">
        <v>4700</v>
      </c>
      <c r="B1432" s="62" t="s">
        <v>2978</v>
      </c>
      <c r="C1432" s="6" t="s">
        <v>5204</v>
      </c>
      <c r="K1432" s="2" t="s">
        <v>1441</v>
      </c>
    </row>
    <row r="1433" spans="1:11">
      <c r="A1433" s="2" t="s">
        <v>4701</v>
      </c>
      <c r="B1433" s="62" t="s">
        <v>2979</v>
      </c>
      <c r="C1433" s="6" t="s">
        <v>5204</v>
      </c>
      <c r="K1433" s="2" t="s">
        <v>1441</v>
      </c>
    </row>
    <row r="1434" spans="1:11">
      <c r="A1434" s="2" t="s">
        <v>4702</v>
      </c>
      <c r="B1434" s="62" t="s">
        <v>6553</v>
      </c>
      <c r="C1434" s="6" t="s">
        <v>5204</v>
      </c>
      <c r="K1434" s="2" t="s">
        <v>1441</v>
      </c>
    </row>
    <row r="1435" spans="1:11">
      <c r="A1435" s="2" t="s">
        <v>4703</v>
      </c>
      <c r="B1435" s="62" t="s">
        <v>6554</v>
      </c>
      <c r="C1435" s="6" t="s">
        <v>5204</v>
      </c>
      <c r="K1435" s="2" t="s">
        <v>1441</v>
      </c>
    </row>
    <row r="1436" spans="1:11">
      <c r="A1436" s="2" t="s">
        <v>4704</v>
      </c>
      <c r="B1436" s="62" t="s">
        <v>6555</v>
      </c>
      <c r="C1436" s="6" t="s">
        <v>5204</v>
      </c>
      <c r="K1436" s="2" t="s">
        <v>1441</v>
      </c>
    </row>
    <row r="1437" spans="1:11">
      <c r="A1437" s="2" t="s">
        <v>4705</v>
      </c>
      <c r="B1437" s="62" t="s">
        <v>6556</v>
      </c>
      <c r="C1437" s="6" t="s">
        <v>5204</v>
      </c>
      <c r="K1437" s="2" t="s">
        <v>1441</v>
      </c>
    </row>
    <row r="1438" spans="1:11">
      <c r="A1438" s="2" t="s">
        <v>4706</v>
      </c>
      <c r="B1438" s="62" t="s">
        <v>2980</v>
      </c>
      <c r="C1438" s="6" t="s">
        <v>5204</v>
      </c>
      <c r="K1438" s="2" t="s">
        <v>1441</v>
      </c>
    </row>
    <row r="1439" spans="1:11">
      <c r="A1439" s="2" t="s">
        <v>4707</v>
      </c>
      <c r="B1439" s="62" t="s">
        <v>2981</v>
      </c>
      <c r="C1439" s="6" t="s">
        <v>5204</v>
      </c>
      <c r="K1439" s="2" t="s">
        <v>1441</v>
      </c>
    </row>
    <row r="1440" spans="1:11">
      <c r="A1440" s="2" t="s">
        <v>4708</v>
      </c>
      <c r="B1440" s="62" t="s">
        <v>2982</v>
      </c>
      <c r="C1440" s="6" t="s">
        <v>5204</v>
      </c>
      <c r="K1440" s="2" t="s">
        <v>1441</v>
      </c>
    </row>
    <row r="1441" spans="1:11">
      <c r="A1441" s="2" t="s">
        <v>4709</v>
      </c>
      <c r="B1441" s="62" t="s">
        <v>6557</v>
      </c>
      <c r="C1441" s="6" t="s">
        <v>5204</v>
      </c>
      <c r="K1441" s="2" t="s">
        <v>1441</v>
      </c>
    </row>
    <row r="1442" spans="1:11">
      <c r="A1442" s="2" t="s">
        <v>4710</v>
      </c>
      <c r="B1442" s="62" t="s">
        <v>2983</v>
      </c>
      <c r="C1442" s="6" t="s">
        <v>5204</v>
      </c>
      <c r="K1442" s="2" t="s">
        <v>1441</v>
      </c>
    </row>
    <row r="1443" spans="1:11">
      <c r="A1443" s="2" t="s">
        <v>4711</v>
      </c>
      <c r="B1443" s="62" t="s">
        <v>6558</v>
      </c>
      <c r="C1443" s="6" t="s">
        <v>5204</v>
      </c>
      <c r="K1443" s="2" t="s">
        <v>1441</v>
      </c>
    </row>
    <row r="1444" spans="1:11">
      <c r="A1444" s="2" t="s">
        <v>4712</v>
      </c>
      <c r="B1444" s="62" t="s">
        <v>2984</v>
      </c>
      <c r="C1444" s="6" t="s">
        <v>5204</v>
      </c>
      <c r="K1444" s="2" t="s">
        <v>1441</v>
      </c>
    </row>
    <row r="1445" spans="1:11">
      <c r="A1445" s="2" t="s">
        <v>4713</v>
      </c>
      <c r="B1445" s="62" t="s">
        <v>6559</v>
      </c>
      <c r="C1445" s="6" t="s">
        <v>5204</v>
      </c>
      <c r="K1445" s="2" t="s">
        <v>1441</v>
      </c>
    </row>
    <row r="1446" spans="1:11">
      <c r="A1446" s="2" t="s">
        <v>4714</v>
      </c>
      <c r="B1446" s="62" t="s">
        <v>2985</v>
      </c>
      <c r="C1446" s="6" t="s">
        <v>5204</v>
      </c>
      <c r="K1446" s="2" t="s">
        <v>1441</v>
      </c>
    </row>
    <row r="1447" spans="1:11">
      <c r="A1447" s="2" t="s">
        <v>4715</v>
      </c>
      <c r="B1447" s="62" t="s">
        <v>2986</v>
      </c>
      <c r="C1447" s="6" t="s">
        <v>5204</v>
      </c>
      <c r="K1447" s="2" t="s">
        <v>1441</v>
      </c>
    </row>
    <row r="1448" spans="1:11">
      <c r="A1448" s="2" t="s">
        <v>4716</v>
      </c>
      <c r="B1448" s="62" t="s">
        <v>6560</v>
      </c>
      <c r="C1448" s="6" t="s">
        <v>5204</v>
      </c>
      <c r="K1448" s="2" t="s">
        <v>1441</v>
      </c>
    </row>
    <row r="1449" spans="1:11">
      <c r="A1449" s="2" t="s">
        <v>4717</v>
      </c>
      <c r="B1449" s="62" t="s">
        <v>6561</v>
      </c>
      <c r="C1449" s="6" t="s">
        <v>5204</v>
      </c>
      <c r="K1449" s="2" t="s">
        <v>1441</v>
      </c>
    </row>
    <row r="1450" spans="1:11">
      <c r="A1450" s="2" t="s">
        <v>4718</v>
      </c>
      <c r="B1450" s="62" t="s">
        <v>2987</v>
      </c>
      <c r="C1450" s="6" t="s">
        <v>5204</v>
      </c>
      <c r="K1450" s="2" t="s">
        <v>1441</v>
      </c>
    </row>
    <row r="1451" spans="1:11">
      <c r="A1451" s="2" t="s">
        <v>4719</v>
      </c>
      <c r="B1451" s="62" t="s">
        <v>6562</v>
      </c>
      <c r="C1451" s="6" t="s">
        <v>5204</v>
      </c>
      <c r="K1451" s="2" t="s">
        <v>1441</v>
      </c>
    </row>
    <row r="1452" spans="1:11">
      <c r="A1452" s="2" t="s">
        <v>4720</v>
      </c>
      <c r="B1452" s="62" t="s">
        <v>6563</v>
      </c>
      <c r="C1452" s="6" t="s">
        <v>5204</v>
      </c>
      <c r="K1452" s="2" t="s">
        <v>1441</v>
      </c>
    </row>
    <row r="1453" spans="1:11">
      <c r="A1453" s="2" t="s">
        <v>4721</v>
      </c>
      <c r="B1453" s="62" t="s">
        <v>6564</v>
      </c>
      <c r="C1453" s="6" t="s">
        <v>5204</v>
      </c>
      <c r="K1453" s="2" t="s">
        <v>1441</v>
      </c>
    </row>
    <row r="1454" spans="1:11">
      <c r="A1454" s="2" t="s">
        <v>4722</v>
      </c>
      <c r="B1454" s="62" t="s">
        <v>2988</v>
      </c>
      <c r="C1454" s="6" t="s">
        <v>5204</v>
      </c>
      <c r="K1454" s="2" t="s">
        <v>1441</v>
      </c>
    </row>
    <row r="1455" spans="1:11">
      <c r="A1455" s="2" t="s">
        <v>4723</v>
      </c>
      <c r="B1455" s="62" t="s">
        <v>2989</v>
      </c>
      <c r="C1455" s="6" t="s">
        <v>5204</v>
      </c>
      <c r="K1455" s="2" t="s">
        <v>1441</v>
      </c>
    </row>
    <row r="1456" spans="1:11">
      <c r="A1456" s="2" t="s">
        <v>4724</v>
      </c>
      <c r="B1456" s="62" t="s">
        <v>2990</v>
      </c>
      <c r="C1456" s="6" t="s">
        <v>5204</v>
      </c>
      <c r="K1456" s="2" t="s">
        <v>1441</v>
      </c>
    </row>
    <row r="1457" spans="1:11">
      <c r="A1457" s="2" t="s">
        <v>4725</v>
      </c>
      <c r="B1457" s="62" t="s">
        <v>2991</v>
      </c>
      <c r="C1457" s="6" t="s">
        <v>5204</v>
      </c>
      <c r="K1457" s="2" t="s">
        <v>1441</v>
      </c>
    </row>
    <row r="1458" spans="1:11">
      <c r="A1458" s="2" t="s">
        <v>4726</v>
      </c>
      <c r="B1458" s="62" t="s">
        <v>2992</v>
      </c>
      <c r="C1458" s="6" t="s">
        <v>5204</v>
      </c>
      <c r="K1458" s="2" t="s">
        <v>1441</v>
      </c>
    </row>
    <row r="1459" spans="1:11">
      <c r="A1459" s="2" t="s">
        <v>4727</v>
      </c>
      <c r="B1459" s="62" t="s">
        <v>2993</v>
      </c>
      <c r="C1459" s="6" t="s">
        <v>5204</v>
      </c>
      <c r="K1459" s="2" t="s">
        <v>1441</v>
      </c>
    </row>
    <row r="1460" spans="1:11">
      <c r="A1460" s="2" t="s">
        <v>4728</v>
      </c>
      <c r="B1460" s="62" t="s">
        <v>6565</v>
      </c>
      <c r="C1460" s="6" t="s">
        <v>5204</v>
      </c>
      <c r="K1460" s="2" t="s">
        <v>1441</v>
      </c>
    </row>
    <row r="1461" spans="1:11">
      <c r="A1461" s="2" t="s">
        <v>4729</v>
      </c>
      <c r="B1461" s="62" t="s">
        <v>6566</v>
      </c>
      <c r="C1461" s="6" t="s">
        <v>5204</v>
      </c>
      <c r="K1461" s="2" t="s">
        <v>1441</v>
      </c>
    </row>
    <row r="1462" spans="1:11">
      <c r="A1462" s="2" t="s">
        <v>4730</v>
      </c>
      <c r="B1462" s="62" t="s">
        <v>6567</v>
      </c>
      <c r="C1462" s="6" t="s">
        <v>5204</v>
      </c>
      <c r="K1462" s="2" t="s">
        <v>1441</v>
      </c>
    </row>
    <row r="1463" spans="1:11">
      <c r="A1463" s="2" t="s">
        <v>4731</v>
      </c>
      <c r="B1463" s="62" t="s">
        <v>2994</v>
      </c>
      <c r="C1463" s="6" t="s">
        <v>5204</v>
      </c>
      <c r="K1463" s="2" t="s">
        <v>1441</v>
      </c>
    </row>
    <row r="1464" spans="1:11">
      <c r="A1464" s="2" t="s">
        <v>4732</v>
      </c>
      <c r="B1464" s="62" t="s">
        <v>6568</v>
      </c>
      <c r="C1464" s="6" t="s">
        <v>5204</v>
      </c>
      <c r="K1464" s="2" t="s">
        <v>1441</v>
      </c>
    </row>
    <row r="1465" spans="1:11">
      <c r="A1465" s="2" t="s">
        <v>4733</v>
      </c>
      <c r="B1465" s="62" t="s">
        <v>2995</v>
      </c>
      <c r="C1465" s="6" t="s">
        <v>5204</v>
      </c>
      <c r="K1465" s="2" t="s">
        <v>1441</v>
      </c>
    </row>
    <row r="1466" spans="1:11">
      <c r="A1466" s="2" t="s">
        <v>4734</v>
      </c>
      <c r="B1466" s="62" t="s">
        <v>6569</v>
      </c>
      <c r="C1466" s="6" t="s">
        <v>5204</v>
      </c>
      <c r="K1466" s="2" t="s">
        <v>1441</v>
      </c>
    </row>
    <row r="1467" spans="1:11">
      <c r="A1467" s="2" t="s">
        <v>4735</v>
      </c>
      <c r="B1467" s="62" t="s">
        <v>6570</v>
      </c>
      <c r="C1467" s="6" t="s">
        <v>5204</v>
      </c>
      <c r="K1467" s="2" t="s">
        <v>1441</v>
      </c>
    </row>
    <row r="1468" spans="1:11">
      <c r="A1468" s="2" t="s">
        <v>4736</v>
      </c>
      <c r="B1468" s="62" t="s">
        <v>2996</v>
      </c>
      <c r="C1468" s="6" t="s">
        <v>5204</v>
      </c>
      <c r="K1468" s="2" t="s">
        <v>1441</v>
      </c>
    </row>
    <row r="1469" spans="1:11">
      <c r="A1469" s="2" t="s">
        <v>4737</v>
      </c>
      <c r="B1469" s="62" t="s">
        <v>2997</v>
      </c>
      <c r="C1469" s="6" t="s">
        <v>5204</v>
      </c>
      <c r="K1469" s="2" t="s">
        <v>1441</v>
      </c>
    </row>
    <row r="1470" spans="1:11">
      <c r="A1470" s="2" t="s">
        <v>4738</v>
      </c>
      <c r="B1470" s="62" t="s">
        <v>6571</v>
      </c>
      <c r="C1470" s="6" t="s">
        <v>5204</v>
      </c>
      <c r="K1470" s="2" t="s">
        <v>1441</v>
      </c>
    </row>
    <row r="1471" spans="1:11">
      <c r="A1471" s="2" t="s">
        <v>4739</v>
      </c>
      <c r="B1471" s="62" t="s">
        <v>2998</v>
      </c>
      <c r="C1471" s="6" t="s">
        <v>5204</v>
      </c>
      <c r="K1471" s="2" t="s">
        <v>1441</v>
      </c>
    </row>
    <row r="1472" spans="1:11">
      <c r="A1472" s="2" t="s">
        <v>4740</v>
      </c>
      <c r="B1472" s="62" t="s">
        <v>2999</v>
      </c>
      <c r="C1472" s="6" t="s">
        <v>5204</v>
      </c>
      <c r="K1472" s="2" t="s">
        <v>1441</v>
      </c>
    </row>
    <row r="1473" spans="1:11">
      <c r="A1473" s="2" t="s">
        <v>4741</v>
      </c>
      <c r="B1473" s="62" t="s">
        <v>3000</v>
      </c>
      <c r="C1473" s="6" t="s">
        <v>5204</v>
      </c>
      <c r="K1473" s="2" t="s">
        <v>1441</v>
      </c>
    </row>
    <row r="1474" spans="1:11">
      <c r="A1474" s="2" t="s">
        <v>4742</v>
      </c>
      <c r="B1474" s="62" t="s">
        <v>6572</v>
      </c>
      <c r="C1474" s="6" t="s">
        <v>5204</v>
      </c>
      <c r="K1474" s="2" t="s">
        <v>1441</v>
      </c>
    </row>
    <row r="1475" spans="1:11">
      <c r="A1475" s="2" t="s">
        <v>4743</v>
      </c>
      <c r="B1475" s="62" t="s">
        <v>6573</v>
      </c>
      <c r="C1475" s="6" t="s">
        <v>5204</v>
      </c>
      <c r="K1475" s="2" t="s">
        <v>1441</v>
      </c>
    </row>
    <row r="1476" spans="1:11">
      <c r="A1476" s="2" t="s">
        <v>4744</v>
      </c>
      <c r="B1476" s="62" t="s">
        <v>6574</v>
      </c>
      <c r="C1476" s="6" t="s">
        <v>5204</v>
      </c>
      <c r="K1476" s="2" t="s">
        <v>1441</v>
      </c>
    </row>
    <row r="1477" spans="1:11">
      <c r="A1477" s="2" t="s">
        <v>4745</v>
      </c>
      <c r="B1477" s="62" t="s">
        <v>3001</v>
      </c>
      <c r="C1477" s="6" t="s">
        <v>5204</v>
      </c>
      <c r="K1477" s="2" t="s">
        <v>1441</v>
      </c>
    </row>
    <row r="1478" spans="1:11">
      <c r="A1478" s="2" t="s">
        <v>4746</v>
      </c>
      <c r="B1478" s="62" t="s">
        <v>3002</v>
      </c>
      <c r="C1478" s="6" t="s">
        <v>5204</v>
      </c>
      <c r="K1478" s="2" t="s">
        <v>1441</v>
      </c>
    </row>
    <row r="1479" spans="1:11">
      <c r="A1479" s="2" t="s">
        <v>4747</v>
      </c>
      <c r="B1479" s="62" t="s">
        <v>3003</v>
      </c>
      <c r="C1479" s="6" t="s">
        <v>5204</v>
      </c>
      <c r="K1479" s="2" t="s">
        <v>1441</v>
      </c>
    </row>
    <row r="1480" spans="1:11">
      <c r="A1480" s="2" t="s">
        <v>4748</v>
      </c>
      <c r="B1480" s="62" t="s">
        <v>3004</v>
      </c>
      <c r="C1480" s="6" t="s">
        <v>5204</v>
      </c>
      <c r="K1480" s="2" t="s">
        <v>1441</v>
      </c>
    </row>
    <row r="1481" spans="1:11">
      <c r="A1481" s="2" t="s">
        <v>4749</v>
      </c>
      <c r="B1481" s="62" t="s">
        <v>3005</v>
      </c>
      <c r="C1481" s="6" t="s">
        <v>5204</v>
      </c>
      <c r="K1481" s="2" t="s">
        <v>1441</v>
      </c>
    </row>
    <row r="1482" spans="1:11">
      <c r="A1482" s="2" t="s">
        <v>4750</v>
      </c>
      <c r="B1482" s="62" t="s">
        <v>3006</v>
      </c>
      <c r="C1482" s="6" t="s">
        <v>5204</v>
      </c>
      <c r="K1482" s="2" t="s">
        <v>1441</v>
      </c>
    </row>
    <row r="1483" spans="1:11">
      <c r="A1483" s="2" t="s">
        <v>4751</v>
      </c>
      <c r="B1483" s="62" t="s">
        <v>3007</v>
      </c>
      <c r="C1483" s="6" t="s">
        <v>5204</v>
      </c>
      <c r="K1483" s="2" t="s">
        <v>1441</v>
      </c>
    </row>
    <row r="1484" spans="1:11">
      <c r="A1484" s="2" t="s">
        <v>4752</v>
      </c>
      <c r="B1484" s="62" t="s">
        <v>6575</v>
      </c>
      <c r="C1484" s="6" t="s">
        <v>5204</v>
      </c>
      <c r="K1484" s="2" t="s">
        <v>1441</v>
      </c>
    </row>
    <row r="1485" spans="1:11">
      <c r="A1485" s="2" t="s">
        <v>4753</v>
      </c>
      <c r="B1485" s="62" t="s">
        <v>6576</v>
      </c>
      <c r="C1485" s="6" t="s">
        <v>5204</v>
      </c>
      <c r="K1485" s="2" t="s">
        <v>1441</v>
      </c>
    </row>
    <row r="1486" spans="1:11">
      <c r="A1486" s="2" t="s">
        <v>4754</v>
      </c>
      <c r="B1486" s="62" t="s">
        <v>6577</v>
      </c>
      <c r="C1486" s="6" t="s">
        <v>5204</v>
      </c>
      <c r="K1486" s="2" t="s">
        <v>1441</v>
      </c>
    </row>
    <row r="1487" spans="1:11">
      <c r="A1487" s="2" t="s">
        <v>4755</v>
      </c>
      <c r="B1487" s="62" t="s">
        <v>6578</v>
      </c>
      <c r="C1487" s="6" t="s">
        <v>5204</v>
      </c>
      <c r="K1487" s="2" t="s">
        <v>1441</v>
      </c>
    </row>
    <row r="1488" spans="1:11">
      <c r="A1488" s="2" t="s">
        <v>4756</v>
      </c>
      <c r="B1488" s="62" t="s">
        <v>3008</v>
      </c>
      <c r="C1488" s="6" t="s">
        <v>5204</v>
      </c>
      <c r="K1488" s="2" t="s">
        <v>1441</v>
      </c>
    </row>
    <row r="1489" spans="1:11">
      <c r="A1489" s="2" t="s">
        <v>4757</v>
      </c>
      <c r="B1489" s="62" t="s">
        <v>3009</v>
      </c>
      <c r="C1489" s="6" t="s">
        <v>5204</v>
      </c>
      <c r="K1489" s="2" t="s">
        <v>1441</v>
      </c>
    </row>
    <row r="1490" spans="1:11">
      <c r="A1490" s="2" t="s">
        <v>4758</v>
      </c>
      <c r="B1490" s="62" t="s">
        <v>3010</v>
      </c>
      <c r="C1490" s="6" t="s">
        <v>5204</v>
      </c>
      <c r="K1490" s="2" t="s">
        <v>1441</v>
      </c>
    </row>
    <row r="1491" spans="1:11">
      <c r="A1491" s="2" t="s">
        <v>4759</v>
      </c>
      <c r="B1491" s="62" t="s">
        <v>3011</v>
      </c>
      <c r="C1491" s="6" t="s">
        <v>5204</v>
      </c>
      <c r="K1491" s="2" t="s">
        <v>1441</v>
      </c>
    </row>
    <row r="1492" spans="1:11">
      <c r="A1492" s="2" t="s">
        <v>4760</v>
      </c>
      <c r="B1492" s="62" t="s">
        <v>3012</v>
      </c>
      <c r="C1492" s="6" t="s">
        <v>5204</v>
      </c>
      <c r="K1492" s="2" t="s">
        <v>1441</v>
      </c>
    </row>
    <row r="1493" spans="1:11">
      <c r="A1493" s="2" t="s">
        <v>4761</v>
      </c>
      <c r="B1493" s="62" t="s">
        <v>3013</v>
      </c>
      <c r="C1493" s="6" t="s">
        <v>5204</v>
      </c>
      <c r="K1493" s="2" t="s">
        <v>1441</v>
      </c>
    </row>
    <row r="1494" spans="1:11">
      <c r="A1494" s="2" t="s">
        <v>4762</v>
      </c>
      <c r="B1494" s="62" t="s">
        <v>3014</v>
      </c>
      <c r="C1494" s="6" t="s">
        <v>5204</v>
      </c>
      <c r="K1494" s="2" t="s">
        <v>1441</v>
      </c>
    </row>
    <row r="1495" spans="1:11">
      <c r="A1495" s="2" t="s">
        <v>4763</v>
      </c>
      <c r="B1495" s="62" t="s">
        <v>3015</v>
      </c>
      <c r="C1495" s="6" t="s">
        <v>5204</v>
      </c>
      <c r="K1495" s="2" t="s">
        <v>1441</v>
      </c>
    </row>
    <row r="1496" spans="1:11">
      <c r="A1496" s="2" t="s">
        <v>4764</v>
      </c>
      <c r="B1496" s="62" t="s">
        <v>3016</v>
      </c>
      <c r="C1496" s="6" t="s">
        <v>5204</v>
      </c>
      <c r="K1496" s="2" t="s">
        <v>1441</v>
      </c>
    </row>
    <row r="1497" spans="1:11">
      <c r="A1497" s="2" t="s">
        <v>4765</v>
      </c>
      <c r="B1497" s="62" t="s">
        <v>3017</v>
      </c>
      <c r="C1497" s="6" t="s">
        <v>5204</v>
      </c>
      <c r="K1497" s="2" t="s">
        <v>1441</v>
      </c>
    </row>
    <row r="1498" spans="1:11">
      <c r="A1498" s="2" t="s">
        <v>4766</v>
      </c>
      <c r="B1498" s="62" t="s">
        <v>6579</v>
      </c>
      <c r="C1498" s="6" t="s">
        <v>5204</v>
      </c>
      <c r="K1498" s="2" t="s">
        <v>1441</v>
      </c>
    </row>
    <row r="1499" spans="1:11">
      <c r="A1499" s="2" t="s">
        <v>4767</v>
      </c>
      <c r="B1499" s="62" t="s">
        <v>6580</v>
      </c>
      <c r="C1499" s="6" t="s">
        <v>5204</v>
      </c>
      <c r="K1499" s="2" t="s">
        <v>1441</v>
      </c>
    </row>
    <row r="1500" spans="1:11">
      <c r="A1500" s="2" t="s">
        <v>4768</v>
      </c>
      <c r="B1500" s="62" t="s">
        <v>3018</v>
      </c>
      <c r="C1500" s="6" t="s">
        <v>5204</v>
      </c>
      <c r="K1500" s="2" t="s">
        <v>1441</v>
      </c>
    </row>
    <row r="1501" spans="1:11">
      <c r="A1501" s="2" t="s">
        <v>4769</v>
      </c>
      <c r="B1501" s="62" t="s">
        <v>3019</v>
      </c>
      <c r="C1501" s="6" t="s">
        <v>5204</v>
      </c>
      <c r="K1501" s="2" t="s">
        <v>1441</v>
      </c>
    </row>
    <row r="1502" spans="1:11">
      <c r="A1502" s="2" t="s">
        <v>4770</v>
      </c>
      <c r="B1502" s="62" t="s">
        <v>3020</v>
      </c>
      <c r="C1502" s="6" t="s">
        <v>5204</v>
      </c>
      <c r="K1502" s="2" t="s">
        <v>1441</v>
      </c>
    </row>
    <row r="1503" spans="1:11">
      <c r="A1503" s="2" t="s">
        <v>4771</v>
      </c>
      <c r="B1503" s="62" t="s">
        <v>3021</v>
      </c>
      <c r="C1503" s="6" t="s">
        <v>5204</v>
      </c>
      <c r="K1503" s="2" t="s">
        <v>1441</v>
      </c>
    </row>
    <row r="1504" spans="1:11">
      <c r="A1504" s="2" t="s">
        <v>4772</v>
      </c>
      <c r="B1504" s="62" t="s">
        <v>6581</v>
      </c>
      <c r="C1504" s="6" t="s">
        <v>5204</v>
      </c>
      <c r="K1504" s="2" t="s">
        <v>1441</v>
      </c>
    </row>
    <row r="1505" spans="1:11">
      <c r="A1505" s="2" t="s">
        <v>4773</v>
      </c>
      <c r="B1505" s="62" t="s">
        <v>6582</v>
      </c>
      <c r="C1505" s="6" t="s">
        <v>5204</v>
      </c>
      <c r="K1505" s="2" t="s">
        <v>1441</v>
      </c>
    </row>
    <row r="1506" spans="1:11">
      <c r="A1506" s="2" t="s">
        <v>4774</v>
      </c>
      <c r="B1506" s="62" t="s">
        <v>6583</v>
      </c>
      <c r="C1506" s="6" t="s">
        <v>5204</v>
      </c>
      <c r="K1506" s="2" t="s">
        <v>1441</v>
      </c>
    </row>
    <row r="1507" spans="1:11">
      <c r="A1507" s="2" t="s">
        <v>4775</v>
      </c>
      <c r="B1507" s="62" t="s">
        <v>6584</v>
      </c>
      <c r="C1507" s="6" t="s">
        <v>5204</v>
      </c>
      <c r="K1507" s="2" t="s">
        <v>1441</v>
      </c>
    </row>
    <row r="1508" spans="1:11">
      <c r="A1508" s="2" t="s">
        <v>4776</v>
      </c>
      <c r="B1508" s="62" t="s">
        <v>6585</v>
      </c>
      <c r="C1508" s="6" t="s">
        <v>5204</v>
      </c>
      <c r="K1508" s="2" t="s">
        <v>1441</v>
      </c>
    </row>
    <row r="1509" spans="1:11">
      <c r="A1509" s="2" t="s">
        <v>4777</v>
      </c>
      <c r="B1509" s="62" t="s">
        <v>6586</v>
      </c>
      <c r="C1509" s="6" t="s">
        <v>5204</v>
      </c>
      <c r="K1509" s="2" t="s">
        <v>1441</v>
      </c>
    </row>
    <row r="1510" spans="1:11">
      <c r="A1510" s="2" t="s">
        <v>4778</v>
      </c>
      <c r="B1510" s="62" t="s">
        <v>6587</v>
      </c>
      <c r="C1510" s="6" t="s">
        <v>5204</v>
      </c>
      <c r="K1510" s="2" t="s">
        <v>1441</v>
      </c>
    </row>
    <row r="1511" spans="1:11">
      <c r="A1511" s="2" t="s">
        <v>4779</v>
      </c>
      <c r="B1511" s="62" t="s">
        <v>3022</v>
      </c>
      <c r="C1511" s="6" t="s">
        <v>5204</v>
      </c>
      <c r="K1511" s="2" t="s">
        <v>1441</v>
      </c>
    </row>
    <row r="1512" spans="1:11">
      <c r="A1512" s="2" t="s">
        <v>4780</v>
      </c>
      <c r="B1512" s="62" t="s">
        <v>3023</v>
      </c>
      <c r="C1512" s="6" t="s">
        <v>5204</v>
      </c>
      <c r="K1512" s="2" t="s">
        <v>1441</v>
      </c>
    </row>
    <row r="1513" spans="1:11">
      <c r="A1513" s="2" t="s">
        <v>4781</v>
      </c>
      <c r="B1513" s="62" t="s">
        <v>3024</v>
      </c>
      <c r="C1513" s="6" t="s">
        <v>5204</v>
      </c>
      <c r="K1513" s="2" t="s">
        <v>1441</v>
      </c>
    </row>
    <row r="1514" spans="1:11">
      <c r="A1514" s="2" t="s">
        <v>4782</v>
      </c>
      <c r="B1514" s="62" t="s">
        <v>6588</v>
      </c>
      <c r="C1514" s="6" t="s">
        <v>5204</v>
      </c>
      <c r="K1514" s="2" t="s">
        <v>1441</v>
      </c>
    </row>
    <row r="1515" spans="1:11">
      <c r="A1515" s="2" t="s">
        <v>4783</v>
      </c>
      <c r="B1515" s="62" t="s">
        <v>6589</v>
      </c>
      <c r="C1515" s="6" t="s">
        <v>5204</v>
      </c>
      <c r="K1515" s="2" t="s">
        <v>1441</v>
      </c>
    </row>
    <row r="1516" spans="1:11">
      <c r="A1516" s="2" t="s">
        <v>4784</v>
      </c>
      <c r="B1516" s="62" t="s">
        <v>3025</v>
      </c>
      <c r="C1516" s="6" t="s">
        <v>5204</v>
      </c>
      <c r="K1516" s="2" t="s">
        <v>1441</v>
      </c>
    </row>
    <row r="1517" spans="1:11">
      <c r="A1517" s="2" t="s">
        <v>4785</v>
      </c>
      <c r="B1517" s="62" t="s">
        <v>3026</v>
      </c>
      <c r="C1517" s="6" t="s">
        <v>5204</v>
      </c>
      <c r="K1517" s="2" t="s">
        <v>1441</v>
      </c>
    </row>
    <row r="1518" spans="1:11">
      <c r="A1518" s="2" t="s">
        <v>4786</v>
      </c>
      <c r="B1518" s="62" t="s">
        <v>3027</v>
      </c>
      <c r="C1518" s="6" t="s">
        <v>5204</v>
      </c>
      <c r="K1518" s="2" t="s">
        <v>1441</v>
      </c>
    </row>
    <row r="1519" spans="1:11">
      <c r="A1519" s="2" t="s">
        <v>4787</v>
      </c>
      <c r="B1519" s="62" t="s">
        <v>3028</v>
      </c>
      <c r="C1519" s="6" t="s">
        <v>5204</v>
      </c>
      <c r="K1519" s="2" t="s">
        <v>1441</v>
      </c>
    </row>
    <row r="1520" spans="1:11">
      <c r="A1520" s="2" t="s">
        <v>4788</v>
      </c>
      <c r="B1520" s="62" t="s">
        <v>3029</v>
      </c>
      <c r="C1520" s="6" t="s">
        <v>5204</v>
      </c>
      <c r="K1520" s="2" t="s">
        <v>1441</v>
      </c>
    </row>
    <row r="1521" spans="1:11">
      <c r="A1521" s="2" t="s">
        <v>4789</v>
      </c>
      <c r="B1521" s="62" t="s">
        <v>6590</v>
      </c>
      <c r="C1521" s="6" t="s">
        <v>5204</v>
      </c>
      <c r="K1521" s="2" t="s">
        <v>1441</v>
      </c>
    </row>
    <row r="1522" spans="1:11">
      <c r="A1522" s="2" t="s">
        <v>4790</v>
      </c>
      <c r="B1522" s="62" t="s">
        <v>3030</v>
      </c>
      <c r="C1522" s="6" t="s">
        <v>5204</v>
      </c>
      <c r="K1522" s="2" t="s">
        <v>1441</v>
      </c>
    </row>
    <row r="1523" spans="1:11">
      <c r="A1523" s="2" t="s">
        <v>4791</v>
      </c>
      <c r="B1523" s="62" t="s">
        <v>3031</v>
      </c>
      <c r="C1523" s="6" t="s">
        <v>5204</v>
      </c>
      <c r="K1523" s="2" t="s">
        <v>1441</v>
      </c>
    </row>
    <row r="1524" spans="1:11">
      <c r="A1524" s="2" t="s">
        <v>4792</v>
      </c>
      <c r="B1524" s="62" t="s">
        <v>3032</v>
      </c>
      <c r="C1524" s="6" t="s">
        <v>5204</v>
      </c>
      <c r="K1524" s="2" t="s">
        <v>1441</v>
      </c>
    </row>
    <row r="1525" spans="1:11">
      <c r="A1525" s="2" t="s">
        <v>4793</v>
      </c>
      <c r="B1525" s="62" t="s">
        <v>3033</v>
      </c>
      <c r="C1525" s="6" t="s">
        <v>5204</v>
      </c>
      <c r="K1525" s="2" t="s">
        <v>1441</v>
      </c>
    </row>
    <row r="1526" spans="1:11">
      <c r="A1526" s="2" t="s">
        <v>4794</v>
      </c>
      <c r="B1526" s="62" t="s">
        <v>3034</v>
      </c>
      <c r="C1526" s="6" t="s">
        <v>5204</v>
      </c>
      <c r="K1526" s="2" t="s">
        <v>1441</v>
      </c>
    </row>
    <row r="1527" spans="1:11">
      <c r="A1527" s="2" t="s">
        <v>4795</v>
      </c>
      <c r="B1527" s="62" t="s">
        <v>3035</v>
      </c>
      <c r="C1527" s="6" t="s">
        <v>5204</v>
      </c>
      <c r="K1527" s="2" t="s">
        <v>1441</v>
      </c>
    </row>
    <row r="1528" spans="1:11">
      <c r="A1528" s="2" t="s">
        <v>4796</v>
      </c>
      <c r="B1528" s="62" t="s">
        <v>3036</v>
      </c>
      <c r="C1528" s="6" t="s">
        <v>5204</v>
      </c>
      <c r="K1528" s="2" t="s">
        <v>1441</v>
      </c>
    </row>
    <row r="1529" spans="1:11">
      <c r="A1529" s="2" t="s">
        <v>4797</v>
      </c>
      <c r="B1529" s="62" t="s">
        <v>3037</v>
      </c>
      <c r="C1529" s="6" t="s">
        <v>5204</v>
      </c>
      <c r="K1529" s="2" t="s">
        <v>1441</v>
      </c>
    </row>
    <row r="1530" spans="1:11">
      <c r="A1530" s="2" t="s">
        <v>4798</v>
      </c>
      <c r="B1530" s="62" t="s">
        <v>3038</v>
      </c>
      <c r="C1530" s="6" t="s">
        <v>5204</v>
      </c>
      <c r="K1530" s="2" t="s">
        <v>1441</v>
      </c>
    </row>
    <row r="1531" spans="1:11">
      <c r="A1531" s="2" t="s">
        <v>4799</v>
      </c>
      <c r="B1531" s="62" t="s">
        <v>3039</v>
      </c>
      <c r="C1531" s="6" t="s">
        <v>5204</v>
      </c>
      <c r="K1531" s="2" t="s">
        <v>1441</v>
      </c>
    </row>
    <row r="1532" spans="1:11">
      <c r="A1532" s="2" t="s">
        <v>4800</v>
      </c>
      <c r="B1532" s="62" t="s">
        <v>6591</v>
      </c>
      <c r="C1532" s="6" t="s">
        <v>5204</v>
      </c>
      <c r="K1532" s="2" t="s">
        <v>1441</v>
      </c>
    </row>
    <row r="1533" spans="1:11">
      <c r="A1533" s="2" t="s">
        <v>4801</v>
      </c>
      <c r="B1533" s="62" t="s">
        <v>3040</v>
      </c>
      <c r="C1533" s="6" t="s">
        <v>5204</v>
      </c>
      <c r="K1533" s="2" t="s">
        <v>1441</v>
      </c>
    </row>
    <row r="1534" spans="1:11">
      <c r="A1534" s="2" t="s">
        <v>4802</v>
      </c>
      <c r="B1534" s="62" t="s">
        <v>6592</v>
      </c>
      <c r="C1534" s="6" t="s">
        <v>5204</v>
      </c>
      <c r="K1534" s="2" t="s">
        <v>1441</v>
      </c>
    </row>
    <row r="1535" spans="1:11">
      <c r="A1535" s="2" t="s">
        <v>4803</v>
      </c>
      <c r="B1535" s="62" t="s">
        <v>6593</v>
      </c>
      <c r="C1535" s="6" t="s">
        <v>5204</v>
      </c>
      <c r="K1535" s="2" t="s">
        <v>1441</v>
      </c>
    </row>
    <row r="1536" spans="1:11">
      <c r="A1536" s="2" t="s">
        <v>4804</v>
      </c>
      <c r="B1536" s="62" t="s">
        <v>3041</v>
      </c>
      <c r="C1536" s="6" t="s">
        <v>5204</v>
      </c>
      <c r="K1536" s="2" t="s">
        <v>1441</v>
      </c>
    </row>
    <row r="1537" spans="1:11">
      <c r="A1537" s="2" t="s">
        <v>4805</v>
      </c>
      <c r="B1537" s="62" t="s">
        <v>3042</v>
      </c>
      <c r="C1537" s="6" t="s">
        <v>5204</v>
      </c>
      <c r="K1537" s="2" t="s">
        <v>1441</v>
      </c>
    </row>
    <row r="1538" spans="1:11">
      <c r="A1538" s="2" t="s">
        <v>4806</v>
      </c>
      <c r="B1538" s="62" t="s">
        <v>3043</v>
      </c>
      <c r="C1538" s="6" t="s">
        <v>5204</v>
      </c>
      <c r="K1538" s="2" t="s">
        <v>1441</v>
      </c>
    </row>
    <row r="1539" spans="1:11">
      <c r="A1539" s="2" t="s">
        <v>4807</v>
      </c>
      <c r="B1539" s="62" t="s">
        <v>6594</v>
      </c>
      <c r="C1539" s="6" t="s">
        <v>5204</v>
      </c>
      <c r="K1539" s="2" t="s">
        <v>1441</v>
      </c>
    </row>
    <row r="1540" spans="1:11">
      <c r="A1540" s="2" t="s">
        <v>4808</v>
      </c>
      <c r="B1540" s="62" t="s">
        <v>6595</v>
      </c>
      <c r="C1540" s="6" t="s">
        <v>5204</v>
      </c>
      <c r="K1540" s="2" t="s">
        <v>1441</v>
      </c>
    </row>
    <row r="1541" spans="1:11">
      <c r="A1541" s="2" t="s">
        <v>4809</v>
      </c>
      <c r="B1541" s="62" t="s">
        <v>6596</v>
      </c>
      <c r="C1541" s="6" t="s">
        <v>5204</v>
      </c>
      <c r="K1541" s="2" t="s">
        <v>1441</v>
      </c>
    </row>
    <row r="1542" spans="1:11">
      <c r="A1542" s="2" t="s">
        <v>4810</v>
      </c>
      <c r="B1542" s="62" t="s">
        <v>3044</v>
      </c>
      <c r="C1542" s="6" t="s">
        <v>5204</v>
      </c>
      <c r="K1542" s="2" t="s">
        <v>1441</v>
      </c>
    </row>
    <row r="1543" spans="1:11">
      <c r="A1543" s="2" t="s">
        <v>4811</v>
      </c>
      <c r="B1543" s="62" t="s">
        <v>3045</v>
      </c>
      <c r="C1543" s="6" t="s">
        <v>5204</v>
      </c>
      <c r="K1543" s="2" t="s">
        <v>1441</v>
      </c>
    </row>
    <row r="1544" spans="1:11">
      <c r="A1544" s="2" t="s">
        <v>4812</v>
      </c>
      <c r="B1544" s="62" t="s">
        <v>3046</v>
      </c>
      <c r="C1544" s="6" t="s">
        <v>5204</v>
      </c>
      <c r="K1544" s="2" t="s">
        <v>1441</v>
      </c>
    </row>
    <row r="1545" spans="1:11">
      <c r="A1545" s="2" t="s">
        <v>4813</v>
      </c>
      <c r="B1545" s="62" t="s">
        <v>3047</v>
      </c>
      <c r="C1545" s="6" t="s">
        <v>5204</v>
      </c>
      <c r="K1545" s="2" t="s">
        <v>1441</v>
      </c>
    </row>
    <row r="1546" spans="1:11">
      <c r="A1546" s="2" t="s">
        <v>4814</v>
      </c>
      <c r="B1546" s="62" t="s">
        <v>6597</v>
      </c>
      <c r="C1546" s="6" t="s">
        <v>5204</v>
      </c>
      <c r="K1546" s="2" t="s">
        <v>1441</v>
      </c>
    </row>
    <row r="1547" spans="1:11">
      <c r="A1547" s="2" t="s">
        <v>4815</v>
      </c>
      <c r="B1547" s="62" t="s">
        <v>6598</v>
      </c>
      <c r="C1547" s="6" t="s">
        <v>5204</v>
      </c>
      <c r="K1547" s="2" t="s">
        <v>1441</v>
      </c>
    </row>
    <row r="1548" spans="1:11">
      <c r="A1548" s="2" t="s">
        <v>4816</v>
      </c>
      <c r="B1548" s="62" t="s">
        <v>6599</v>
      </c>
      <c r="C1548" s="6" t="s">
        <v>5204</v>
      </c>
      <c r="K1548" s="2" t="s">
        <v>1441</v>
      </c>
    </row>
    <row r="1549" spans="1:11">
      <c r="A1549" s="2" t="s">
        <v>4817</v>
      </c>
      <c r="B1549" s="62" t="s">
        <v>3048</v>
      </c>
      <c r="C1549" s="6" t="s">
        <v>5204</v>
      </c>
      <c r="K1549" s="2" t="s">
        <v>1441</v>
      </c>
    </row>
    <row r="1550" spans="1:11">
      <c r="A1550" s="2" t="s">
        <v>4818</v>
      </c>
      <c r="B1550" s="62" t="s">
        <v>3049</v>
      </c>
      <c r="C1550" s="6" t="s">
        <v>5204</v>
      </c>
      <c r="K1550" s="2" t="s">
        <v>1441</v>
      </c>
    </row>
    <row r="1551" spans="1:11">
      <c r="A1551" s="2" t="s">
        <v>4819</v>
      </c>
      <c r="B1551" s="62" t="s">
        <v>3050</v>
      </c>
      <c r="C1551" s="6" t="s">
        <v>5204</v>
      </c>
      <c r="K1551" s="2" t="s">
        <v>1441</v>
      </c>
    </row>
    <row r="1552" spans="1:11">
      <c r="A1552" s="2" t="s">
        <v>4820</v>
      </c>
      <c r="B1552" s="62" t="s">
        <v>3051</v>
      </c>
      <c r="C1552" s="6" t="s">
        <v>5204</v>
      </c>
      <c r="K1552" s="2" t="s">
        <v>1441</v>
      </c>
    </row>
    <row r="1553" spans="1:11">
      <c r="A1553" s="2" t="s">
        <v>4821</v>
      </c>
      <c r="B1553" s="62" t="s">
        <v>3052</v>
      </c>
      <c r="C1553" s="6" t="s">
        <v>5204</v>
      </c>
      <c r="K1553" s="2" t="s">
        <v>1441</v>
      </c>
    </row>
    <row r="1554" spans="1:11">
      <c r="A1554" s="2" t="s">
        <v>4822</v>
      </c>
      <c r="B1554" s="62" t="s">
        <v>6600</v>
      </c>
      <c r="C1554" s="6" t="s">
        <v>5204</v>
      </c>
      <c r="K1554" s="2" t="s">
        <v>1441</v>
      </c>
    </row>
    <row r="1555" spans="1:11">
      <c r="A1555" s="2" t="s">
        <v>4823</v>
      </c>
      <c r="B1555" s="62" t="s">
        <v>6601</v>
      </c>
      <c r="C1555" s="6" t="s">
        <v>5204</v>
      </c>
      <c r="K1555" s="2" t="s">
        <v>1441</v>
      </c>
    </row>
    <row r="1556" spans="1:11">
      <c r="A1556" s="2" t="s">
        <v>4824</v>
      </c>
      <c r="B1556" s="62" t="s">
        <v>6602</v>
      </c>
      <c r="C1556" s="6" t="s">
        <v>5204</v>
      </c>
      <c r="K1556" s="2" t="s">
        <v>1441</v>
      </c>
    </row>
    <row r="1557" spans="1:11">
      <c r="A1557" s="2" t="s">
        <v>4825</v>
      </c>
      <c r="B1557" s="62" t="s">
        <v>6603</v>
      </c>
      <c r="C1557" s="6" t="s">
        <v>5204</v>
      </c>
      <c r="K1557" s="2" t="s">
        <v>1441</v>
      </c>
    </row>
    <row r="1558" spans="1:11">
      <c r="A1558" s="2" t="s">
        <v>4826</v>
      </c>
      <c r="B1558" s="62" t="s">
        <v>3053</v>
      </c>
      <c r="C1558" s="6" t="s">
        <v>5204</v>
      </c>
      <c r="K1558" s="2" t="s">
        <v>1441</v>
      </c>
    </row>
    <row r="1559" spans="1:11">
      <c r="A1559" s="2" t="s">
        <v>4827</v>
      </c>
      <c r="B1559" s="62" t="s">
        <v>6604</v>
      </c>
      <c r="C1559" s="6" t="s">
        <v>5204</v>
      </c>
      <c r="K1559" s="2" t="s">
        <v>1441</v>
      </c>
    </row>
    <row r="1560" spans="1:11">
      <c r="A1560" s="2" t="s">
        <v>4828</v>
      </c>
      <c r="B1560" s="62" t="s">
        <v>6605</v>
      </c>
      <c r="C1560" s="6" t="s">
        <v>5204</v>
      </c>
      <c r="K1560" s="2" t="s">
        <v>1441</v>
      </c>
    </row>
    <row r="1561" spans="1:11">
      <c r="A1561" s="2" t="s">
        <v>4829</v>
      </c>
      <c r="B1561" s="62" t="s">
        <v>3054</v>
      </c>
      <c r="C1561" s="6" t="s">
        <v>5204</v>
      </c>
      <c r="K1561" s="2" t="s">
        <v>1441</v>
      </c>
    </row>
    <row r="1562" spans="1:11">
      <c r="A1562" s="2" t="s">
        <v>4830</v>
      </c>
      <c r="B1562" s="62" t="s">
        <v>3055</v>
      </c>
      <c r="C1562" s="6" t="s">
        <v>5204</v>
      </c>
      <c r="K1562" s="2" t="s">
        <v>1441</v>
      </c>
    </row>
    <row r="1563" spans="1:11">
      <c r="A1563" s="2" t="s">
        <v>4831</v>
      </c>
      <c r="B1563" s="62" t="s">
        <v>3056</v>
      </c>
      <c r="C1563" s="6" t="s">
        <v>5204</v>
      </c>
      <c r="K1563" s="2" t="s">
        <v>1441</v>
      </c>
    </row>
    <row r="1564" spans="1:11">
      <c r="A1564" s="2" t="s">
        <v>4832</v>
      </c>
      <c r="B1564" s="62" t="s">
        <v>6606</v>
      </c>
      <c r="C1564" s="6" t="s">
        <v>5204</v>
      </c>
      <c r="K1564" s="2" t="s">
        <v>1441</v>
      </c>
    </row>
    <row r="1565" spans="1:11">
      <c r="A1565" s="2" t="s">
        <v>4833</v>
      </c>
      <c r="B1565" s="62" t="s">
        <v>6607</v>
      </c>
      <c r="C1565" s="6" t="s">
        <v>5204</v>
      </c>
      <c r="K1565" s="2" t="s">
        <v>1441</v>
      </c>
    </row>
    <row r="1566" spans="1:11">
      <c r="A1566" s="2" t="s">
        <v>4834</v>
      </c>
      <c r="B1566" s="62" t="s">
        <v>6608</v>
      </c>
      <c r="C1566" s="6" t="s">
        <v>5204</v>
      </c>
      <c r="K1566" s="2" t="s">
        <v>1441</v>
      </c>
    </row>
    <row r="1567" spans="1:11">
      <c r="A1567" s="2" t="s">
        <v>4835</v>
      </c>
      <c r="B1567" s="62" t="s">
        <v>3057</v>
      </c>
      <c r="C1567" s="6" t="s">
        <v>5204</v>
      </c>
      <c r="K1567" s="2" t="s">
        <v>1441</v>
      </c>
    </row>
    <row r="1568" spans="1:11">
      <c r="A1568" s="2" t="s">
        <v>4836</v>
      </c>
      <c r="B1568" s="62" t="s">
        <v>6609</v>
      </c>
      <c r="C1568" s="6" t="s">
        <v>5204</v>
      </c>
      <c r="K1568" s="2" t="s">
        <v>1441</v>
      </c>
    </row>
    <row r="1569" spans="1:11">
      <c r="A1569" s="2" t="s">
        <v>4837</v>
      </c>
      <c r="B1569" s="62" t="s">
        <v>3058</v>
      </c>
      <c r="C1569" s="6" t="s">
        <v>5204</v>
      </c>
      <c r="K1569" s="2" t="s">
        <v>1441</v>
      </c>
    </row>
    <row r="1570" spans="1:11">
      <c r="A1570" s="2" t="s">
        <v>4838</v>
      </c>
      <c r="B1570" s="62" t="s">
        <v>3059</v>
      </c>
      <c r="C1570" s="6" t="s">
        <v>5204</v>
      </c>
      <c r="K1570" s="2" t="s">
        <v>1441</v>
      </c>
    </row>
    <row r="1571" spans="1:11">
      <c r="A1571" s="2" t="s">
        <v>4839</v>
      </c>
      <c r="B1571" s="62" t="s">
        <v>6610</v>
      </c>
      <c r="C1571" s="6" t="s">
        <v>5204</v>
      </c>
      <c r="K1571" s="2" t="s">
        <v>1441</v>
      </c>
    </row>
    <row r="1572" spans="1:11">
      <c r="A1572" s="2" t="s">
        <v>4840</v>
      </c>
      <c r="B1572" s="62" t="s">
        <v>3060</v>
      </c>
      <c r="C1572" s="6" t="s">
        <v>5204</v>
      </c>
      <c r="K1572" s="2" t="s">
        <v>1441</v>
      </c>
    </row>
    <row r="1573" spans="1:11">
      <c r="A1573" s="2" t="s">
        <v>4841</v>
      </c>
      <c r="B1573" s="62" t="s">
        <v>3061</v>
      </c>
      <c r="C1573" s="6" t="s">
        <v>5204</v>
      </c>
      <c r="K1573" s="2" t="s">
        <v>1441</v>
      </c>
    </row>
    <row r="1574" spans="1:11">
      <c r="A1574" s="2" t="s">
        <v>4842</v>
      </c>
      <c r="B1574" s="62" t="s">
        <v>3062</v>
      </c>
      <c r="C1574" s="6" t="s">
        <v>5204</v>
      </c>
      <c r="K1574" s="2" t="s">
        <v>1441</v>
      </c>
    </row>
    <row r="1575" spans="1:11">
      <c r="A1575" s="2" t="s">
        <v>4843</v>
      </c>
      <c r="B1575" s="62" t="s">
        <v>3063</v>
      </c>
      <c r="C1575" s="6" t="s">
        <v>5204</v>
      </c>
      <c r="K1575" s="2" t="s">
        <v>1441</v>
      </c>
    </row>
    <row r="1576" spans="1:11">
      <c r="A1576" s="2" t="s">
        <v>4844</v>
      </c>
      <c r="B1576" s="62" t="s">
        <v>3064</v>
      </c>
      <c r="C1576" s="6" t="s">
        <v>5204</v>
      </c>
      <c r="K1576" s="2" t="s">
        <v>1441</v>
      </c>
    </row>
    <row r="1577" spans="1:11">
      <c r="A1577" s="2" t="s">
        <v>4845</v>
      </c>
      <c r="B1577" s="62" t="s">
        <v>3065</v>
      </c>
      <c r="C1577" s="6" t="s">
        <v>5204</v>
      </c>
      <c r="K1577" s="2" t="s">
        <v>1441</v>
      </c>
    </row>
    <row r="1578" spans="1:11">
      <c r="A1578" s="2" t="s">
        <v>4846</v>
      </c>
      <c r="B1578" s="62" t="s">
        <v>3066</v>
      </c>
      <c r="C1578" s="6" t="s">
        <v>5204</v>
      </c>
      <c r="K1578" s="2" t="s">
        <v>1441</v>
      </c>
    </row>
    <row r="1579" spans="1:11">
      <c r="A1579" s="2" t="s">
        <v>4847</v>
      </c>
      <c r="B1579" s="62" t="s">
        <v>3067</v>
      </c>
      <c r="C1579" s="6" t="s">
        <v>5204</v>
      </c>
      <c r="K1579" s="2" t="s">
        <v>1441</v>
      </c>
    </row>
    <row r="1580" spans="1:11">
      <c r="A1580" s="2" t="s">
        <v>4848</v>
      </c>
      <c r="B1580" s="62" t="s">
        <v>3068</v>
      </c>
      <c r="C1580" s="6" t="s">
        <v>5204</v>
      </c>
      <c r="K1580" s="2" t="s">
        <v>1441</v>
      </c>
    </row>
    <row r="1581" spans="1:11">
      <c r="A1581" s="2" t="s">
        <v>4849</v>
      </c>
      <c r="B1581" s="62" t="s">
        <v>3069</v>
      </c>
      <c r="C1581" s="6" t="s">
        <v>5204</v>
      </c>
      <c r="K1581" s="2" t="s">
        <v>1441</v>
      </c>
    </row>
    <row r="1582" spans="1:11">
      <c r="A1582" s="2" t="s">
        <v>4850</v>
      </c>
      <c r="B1582" s="62" t="s">
        <v>3070</v>
      </c>
      <c r="C1582" s="6" t="s">
        <v>5204</v>
      </c>
      <c r="K1582" s="2" t="s">
        <v>1441</v>
      </c>
    </row>
    <row r="1583" spans="1:11">
      <c r="A1583" s="2" t="s">
        <v>4851</v>
      </c>
      <c r="B1583" s="62" t="s">
        <v>3071</v>
      </c>
      <c r="C1583" s="6" t="s">
        <v>5204</v>
      </c>
      <c r="K1583" s="2" t="s">
        <v>1441</v>
      </c>
    </row>
    <row r="1584" spans="1:11">
      <c r="A1584" s="2" t="s">
        <v>4852</v>
      </c>
      <c r="B1584" s="62" t="s">
        <v>3072</v>
      </c>
      <c r="C1584" s="6" t="s">
        <v>5204</v>
      </c>
      <c r="K1584" s="2" t="s">
        <v>1441</v>
      </c>
    </row>
    <row r="1585" spans="1:11">
      <c r="A1585" s="2" t="s">
        <v>4853</v>
      </c>
      <c r="B1585" s="62" t="s">
        <v>3073</v>
      </c>
      <c r="C1585" s="6" t="s">
        <v>5204</v>
      </c>
      <c r="K1585" s="2" t="s">
        <v>1441</v>
      </c>
    </row>
    <row r="1586" spans="1:11">
      <c r="A1586" s="2" t="s">
        <v>4854</v>
      </c>
      <c r="B1586" s="62" t="s">
        <v>3074</v>
      </c>
      <c r="C1586" s="6" t="s">
        <v>5204</v>
      </c>
      <c r="K1586" s="2" t="s">
        <v>1441</v>
      </c>
    </row>
    <row r="1587" spans="1:11">
      <c r="A1587" s="2" t="s">
        <v>4855</v>
      </c>
      <c r="B1587" s="62" t="s">
        <v>3075</v>
      </c>
      <c r="C1587" s="6" t="s">
        <v>5204</v>
      </c>
      <c r="K1587" s="2" t="s">
        <v>1441</v>
      </c>
    </row>
    <row r="1588" spans="1:11">
      <c r="A1588" s="2" t="s">
        <v>4856</v>
      </c>
      <c r="B1588" s="62" t="s">
        <v>3076</v>
      </c>
      <c r="C1588" s="6" t="s">
        <v>5204</v>
      </c>
      <c r="K1588" s="2" t="s">
        <v>1441</v>
      </c>
    </row>
    <row r="1589" spans="1:11">
      <c r="A1589" s="2" t="s">
        <v>4857</v>
      </c>
      <c r="B1589" s="62" t="s">
        <v>3077</v>
      </c>
      <c r="C1589" s="6" t="s">
        <v>5204</v>
      </c>
      <c r="K1589" s="2" t="s">
        <v>1441</v>
      </c>
    </row>
    <row r="1590" spans="1:11">
      <c r="A1590" s="2" t="s">
        <v>4858</v>
      </c>
      <c r="B1590" s="62" t="s">
        <v>3078</v>
      </c>
      <c r="C1590" s="6" t="s">
        <v>5204</v>
      </c>
      <c r="K1590" s="2" t="s">
        <v>1441</v>
      </c>
    </row>
    <row r="1591" spans="1:11">
      <c r="A1591" s="2" t="s">
        <v>4859</v>
      </c>
      <c r="B1591" s="62" t="s">
        <v>3079</v>
      </c>
      <c r="C1591" s="6" t="s">
        <v>5204</v>
      </c>
      <c r="K1591" s="2" t="s">
        <v>1441</v>
      </c>
    </row>
    <row r="1592" spans="1:11">
      <c r="A1592" s="2" t="s">
        <v>4860</v>
      </c>
      <c r="B1592" s="62" t="s">
        <v>3080</v>
      </c>
      <c r="C1592" s="6" t="s">
        <v>5204</v>
      </c>
      <c r="K1592" s="2" t="s">
        <v>1441</v>
      </c>
    </row>
    <row r="1593" spans="1:11">
      <c r="A1593" s="2" t="s">
        <v>4861</v>
      </c>
      <c r="B1593" s="62" t="s">
        <v>3081</v>
      </c>
      <c r="C1593" s="6" t="s">
        <v>5204</v>
      </c>
      <c r="K1593" s="2" t="s">
        <v>1441</v>
      </c>
    </row>
    <row r="1594" spans="1:11">
      <c r="A1594" s="2" t="s">
        <v>4862</v>
      </c>
      <c r="B1594" s="62" t="s">
        <v>3082</v>
      </c>
      <c r="C1594" s="6" t="s">
        <v>5204</v>
      </c>
      <c r="K1594" s="2" t="s">
        <v>1441</v>
      </c>
    </row>
    <row r="1595" spans="1:11">
      <c r="A1595" s="2" t="s">
        <v>4863</v>
      </c>
      <c r="B1595" s="62" t="s">
        <v>3083</v>
      </c>
      <c r="C1595" s="6" t="s">
        <v>5204</v>
      </c>
      <c r="K1595" s="2" t="s">
        <v>1441</v>
      </c>
    </row>
    <row r="1596" spans="1:11">
      <c r="A1596" s="2" t="s">
        <v>4864</v>
      </c>
      <c r="B1596" s="62" t="s">
        <v>3084</v>
      </c>
      <c r="C1596" s="6" t="s">
        <v>5204</v>
      </c>
      <c r="K1596" s="2" t="s">
        <v>1441</v>
      </c>
    </row>
    <row r="1597" spans="1:11">
      <c r="A1597" s="2" t="s">
        <v>4865</v>
      </c>
      <c r="B1597" s="62" t="s">
        <v>3085</v>
      </c>
      <c r="C1597" s="6" t="s">
        <v>5204</v>
      </c>
      <c r="K1597" s="2" t="s">
        <v>1441</v>
      </c>
    </row>
    <row r="1598" spans="1:11">
      <c r="A1598" s="2" t="s">
        <v>4866</v>
      </c>
      <c r="B1598" s="62" t="s">
        <v>3086</v>
      </c>
      <c r="C1598" s="6" t="s">
        <v>5204</v>
      </c>
      <c r="K1598" s="2" t="s">
        <v>1441</v>
      </c>
    </row>
    <row r="1599" spans="1:11">
      <c r="A1599" s="2" t="s">
        <v>4867</v>
      </c>
      <c r="B1599" s="62" t="s">
        <v>3087</v>
      </c>
      <c r="C1599" s="6" t="s">
        <v>5204</v>
      </c>
      <c r="K1599" s="2" t="s">
        <v>1441</v>
      </c>
    </row>
    <row r="1600" spans="1:11">
      <c r="A1600" s="2" t="s">
        <v>4868</v>
      </c>
      <c r="B1600" s="62" t="s">
        <v>3088</v>
      </c>
      <c r="C1600" s="6" t="s">
        <v>5204</v>
      </c>
      <c r="K1600" s="2" t="s">
        <v>1441</v>
      </c>
    </row>
    <row r="1601" spans="1:11">
      <c r="A1601" s="2" t="s">
        <v>4869</v>
      </c>
      <c r="B1601" s="62" t="s">
        <v>3089</v>
      </c>
      <c r="C1601" s="6" t="s">
        <v>5204</v>
      </c>
      <c r="K1601" s="2" t="s">
        <v>1441</v>
      </c>
    </row>
    <row r="1602" spans="1:11">
      <c r="A1602" s="2" t="s">
        <v>4870</v>
      </c>
      <c r="B1602" s="62" t="s">
        <v>3090</v>
      </c>
      <c r="C1602" s="6" t="s">
        <v>5204</v>
      </c>
      <c r="K1602" s="2" t="s">
        <v>1441</v>
      </c>
    </row>
    <row r="1603" spans="1:11">
      <c r="A1603" s="2" t="s">
        <v>4871</v>
      </c>
      <c r="B1603" s="62" t="s">
        <v>3091</v>
      </c>
      <c r="C1603" s="6" t="s">
        <v>5204</v>
      </c>
      <c r="K1603" s="2" t="s">
        <v>1441</v>
      </c>
    </row>
    <row r="1604" spans="1:11">
      <c r="A1604" s="2" t="s">
        <v>4872</v>
      </c>
      <c r="B1604" s="62" t="s">
        <v>3092</v>
      </c>
      <c r="C1604" s="6" t="s">
        <v>5204</v>
      </c>
      <c r="K1604" s="2" t="s">
        <v>1441</v>
      </c>
    </row>
    <row r="1605" spans="1:11">
      <c r="A1605" s="2" t="s">
        <v>4873</v>
      </c>
      <c r="B1605" s="62" t="s">
        <v>3093</v>
      </c>
      <c r="C1605" s="6" t="s">
        <v>5204</v>
      </c>
      <c r="K1605" s="2" t="s">
        <v>1441</v>
      </c>
    </row>
    <row r="1606" spans="1:11">
      <c r="A1606" s="2" t="s">
        <v>4874</v>
      </c>
      <c r="B1606" s="62" t="s">
        <v>3094</v>
      </c>
      <c r="C1606" s="6" t="s">
        <v>5204</v>
      </c>
      <c r="K1606" s="2" t="s">
        <v>1441</v>
      </c>
    </row>
    <row r="1607" spans="1:11">
      <c r="A1607" s="2" t="s">
        <v>4875</v>
      </c>
      <c r="B1607" s="62" t="s">
        <v>3095</v>
      </c>
      <c r="C1607" s="6" t="s">
        <v>5204</v>
      </c>
      <c r="K1607" s="2" t="s">
        <v>1441</v>
      </c>
    </row>
    <row r="1608" spans="1:11">
      <c r="A1608" s="2" t="s">
        <v>4876</v>
      </c>
      <c r="B1608" s="62" t="s">
        <v>3096</v>
      </c>
      <c r="C1608" s="6" t="s">
        <v>5204</v>
      </c>
      <c r="K1608" s="2" t="s">
        <v>1441</v>
      </c>
    </row>
    <row r="1609" spans="1:11">
      <c r="A1609" s="2" t="s">
        <v>4877</v>
      </c>
      <c r="B1609" s="62" t="s">
        <v>3097</v>
      </c>
      <c r="C1609" s="6" t="s">
        <v>5204</v>
      </c>
      <c r="K1609" s="2" t="s">
        <v>1441</v>
      </c>
    </row>
    <row r="1610" spans="1:11">
      <c r="A1610" s="2" t="s">
        <v>4878</v>
      </c>
      <c r="B1610" s="62" t="s">
        <v>3098</v>
      </c>
      <c r="C1610" s="6" t="s">
        <v>5204</v>
      </c>
      <c r="K1610" s="2" t="s">
        <v>1441</v>
      </c>
    </row>
    <row r="1611" spans="1:11">
      <c r="A1611" s="2" t="s">
        <v>4879</v>
      </c>
      <c r="B1611" s="62" t="s">
        <v>3099</v>
      </c>
      <c r="C1611" s="6" t="s">
        <v>5204</v>
      </c>
      <c r="K1611" s="2" t="s">
        <v>1441</v>
      </c>
    </row>
    <row r="1612" spans="1:11">
      <c r="A1612" s="2" t="s">
        <v>4880</v>
      </c>
      <c r="B1612" s="62" t="s">
        <v>3100</v>
      </c>
      <c r="C1612" s="6" t="s">
        <v>5204</v>
      </c>
      <c r="K1612" s="2" t="s">
        <v>1441</v>
      </c>
    </row>
    <row r="1613" spans="1:11">
      <c r="A1613" s="2" t="s">
        <v>4881</v>
      </c>
      <c r="B1613" s="62" t="s">
        <v>3101</v>
      </c>
      <c r="C1613" s="6" t="s">
        <v>5204</v>
      </c>
      <c r="K1613" s="2" t="s">
        <v>1441</v>
      </c>
    </row>
    <row r="1614" spans="1:11">
      <c r="A1614" s="2" t="s">
        <v>4882</v>
      </c>
      <c r="B1614" s="62" t="s">
        <v>3102</v>
      </c>
      <c r="C1614" s="6" t="s">
        <v>5204</v>
      </c>
      <c r="K1614" s="2" t="s">
        <v>1441</v>
      </c>
    </row>
    <row r="1615" spans="1:11">
      <c r="A1615" s="2" t="s">
        <v>4883</v>
      </c>
      <c r="B1615" s="62" t="s">
        <v>3103</v>
      </c>
      <c r="C1615" s="6" t="s">
        <v>5204</v>
      </c>
      <c r="K1615" s="2" t="s">
        <v>1441</v>
      </c>
    </row>
    <row r="1616" spans="1:11">
      <c r="A1616" s="2" t="s">
        <v>4884</v>
      </c>
      <c r="B1616" s="62" t="s">
        <v>3104</v>
      </c>
      <c r="C1616" s="6" t="s">
        <v>5204</v>
      </c>
      <c r="K1616" s="2" t="s">
        <v>1441</v>
      </c>
    </row>
    <row r="1617" spans="1:11">
      <c r="A1617" s="2" t="s">
        <v>4885</v>
      </c>
      <c r="B1617" s="62" t="s">
        <v>3105</v>
      </c>
      <c r="C1617" s="6" t="s">
        <v>5204</v>
      </c>
      <c r="K1617" s="2" t="s">
        <v>1441</v>
      </c>
    </row>
    <row r="1618" spans="1:11">
      <c r="A1618" s="2" t="s">
        <v>4886</v>
      </c>
      <c r="B1618" s="62" t="s">
        <v>6611</v>
      </c>
      <c r="C1618" s="6" t="s">
        <v>5204</v>
      </c>
      <c r="K1618" s="2" t="s">
        <v>1441</v>
      </c>
    </row>
    <row r="1619" spans="1:11">
      <c r="A1619" s="2" t="s">
        <v>4887</v>
      </c>
      <c r="B1619" s="62" t="s">
        <v>6612</v>
      </c>
      <c r="C1619" s="6" t="s">
        <v>5204</v>
      </c>
      <c r="K1619" s="2" t="s">
        <v>1441</v>
      </c>
    </row>
    <row r="1620" spans="1:11">
      <c r="A1620" s="2" t="s">
        <v>4888</v>
      </c>
      <c r="B1620" s="62" t="s">
        <v>6613</v>
      </c>
      <c r="C1620" s="6" t="s">
        <v>5204</v>
      </c>
      <c r="K1620" s="2" t="s">
        <v>1441</v>
      </c>
    </row>
    <row r="1621" spans="1:11">
      <c r="A1621" s="2" t="s">
        <v>4889</v>
      </c>
      <c r="B1621" s="62" t="s">
        <v>6614</v>
      </c>
      <c r="C1621" s="6" t="s">
        <v>5204</v>
      </c>
      <c r="K1621" s="2" t="s">
        <v>1441</v>
      </c>
    </row>
    <row r="1622" spans="1:11">
      <c r="A1622" s="2" t="s">
        <v>4890</v>
      </c>
      <c r="B1622" s="62" t="s">
        <v>6615</v>
      </c>
      <c r="C1622" s="6" t="s">
        <v>5204</v>
      </c>
      <c r="K1622" s="2" t="s">
        <v>1441</v>
      </c>
    </row>
    <row r="1623" spans="1:11">
      <c r="A1623" s="2" t="s">
        <v>4891</v>
      </c>
      <c r="B1623" s="62" t="s">
        <v>3106</v>
      </c>
      <c r="C1623" s="6" t="s">
        <v>5204</v>
      </c>
      <c r="K1623" s="2" t="s">
        <v>1441</v>
      </c>
    </row>
    <row r="1624" spans="1:11">
      <c r="A1624" s="2" t="s">
        <v>4892</v>
      </c>
      <c r="B1624" s="62" t="s">
        <v>3107</v>
      </c>
      <c r="C1624" s="6" t="s">
        <v>5204</v>
      </c>
      <c r="K1624" s="2" t="s">
        <v>1441</v>
      </c>
    </row>
    <row r="1625" spans="1:11">
      <c r="A1625" s="2" t="s">
        <v>4893</v>
      </c>
      <c r="B1625" s="62" t="s">
        <v>6616</v>
      </c>
      <c r="C1625" s="6" t="s">
        <v>5204</v>
      </c>
      <c r="K1625" s="2" t="s">
        <v>1441</v>
      </c>
    </row>
    <row r="1626" spans="1:11">
      <c r="A1626" s="2" t="s">
        <v>4894</v>
      </c>
      <c r="B1626" s="62" t="s">
        <v>6617</v>
      </c>
      <c r="C1626" s="6" t="s">
        <v>5204</v>
      </c>
      <c r="K1626" s="2" t="s">
        <v>1441</v>
      </c>
    </row>
    <row r="1627" spans="1:11">
      <c r="A1627" s="2" t="s">
        <v>4895</v>
      </c>
      <c r="B1627" s="62" t="s">
        <v>3108</v>
      </c>
      <c r="C1627" s="6" t="s">
        <v>5204</v>
      </c>
      <c r="K1627" s="2" t="s">
        <v>1441</v>
      </c>
    </row>
    <row r="1628" spans="1:11">
      <c r="A1628" s="2" t="s">
        <v>4896</v>
      </c>
      <c r="B1628" s="62" t="s">
        <v>3109</v>
      </c>
      <c r="C1628" s="6" t="s">
        <v>5204</v>
      </c>
      <c r="K1628" s="2" t="s">
        <v>1441</v>
      </c>
    </row>
    <row r="1629" spans="1:11">
      <c r="A1629" s="2" t="s">
        <v>4897</v>
      </c>
      <c r="B1629" s="62" t="s">
        <v>3110</v>
      </c>
      <c r="C1629" s="6" t="s">
        <v>5204</v>
      </c>
      <c r="K1629" s="2" t="s">
        <v>1441</v>
      </c>
    </row>
    <row r="1630" spans="1:11">
      <c r="A1630" s="2" t="s">
        <v>4898</v>
      </c>
      <c r="B1630" s="62" t="s">
        <v>6618</v>
      </c>
      <c r="C1630" s="6" t="s">
        <v>5204</v>
      </c>
      <c r="K1630" s="2" t="s">
        <v>1441</v>
      </c>
    </row>
    <row r="1631" spans="1:11">
      <c r="A1631" s="2" t="s">
        <v>4899</v>
      </c>
      <c r="B1631" s="62" t="s">
        <v>3111</v>
      </c>
      <c r="C1631" s="6" t="s">
        <v>5204</v>
      </c>
      <c r="K1631" s="2" t="s">
        <v>1441</v>
      </c>
    </row>
    <row r="1632" spans="1:11">
      <c r="A1632" s="2" t="s">
        <v>4900</v>
      </c>
      <c r="B1632" s="62" t="s">
        <v>3112</v>
      </c>
      <c r="C1632" s="6" t="s">
        <v>5204</v>
      </c>
      <c r="K1632" s="2" t="s">
        <v>1441</v>
      </c>
    </row>
    <row r="1633" spans="1:11">
      <c r="A1633" s="2" t="s">
        <v>4901</v>
      </c>
      <c r="B1633" s="62" t="s">
        <v>3113</v>
      </c>
      <c r="C1633" s="6" t="s">
        <v>5204</v>
      </c>
      <c r="K1633" s="2" t="s">
        <v>1441</v>
      </c>
    </row>
    <row r="1634" spans="1:11">
      <c r="A1634" s="2" t="s">
        <v>4902</v>
      </c>
      <c r="B1634" s="62" t="s">
        <v>6619</v>
      </c>
      <c r="C1634" s="6" t="s">
        <v>5204</v>
      </c>
      <c r="K1634" s="2" t="s">
        <v>1441</v>
      </c>
    </row>
    <row r="1635" spans="1:11">
      <c r="A1635" s="2" t="s">
        <v>4903</v>
      </c>
      <c r="B1635" s="62" t="s">
        <v>3114</v>
      </c>
      <c r="C1635" s="6" t="s">
        <v>5204</v>
      </c>
      <c r="K1635" s="2" t="s">
        <v>1441</v>
      </c>
    </row>
    <row r="1636" spans="1:11">
      <c r="A1636" s="2" t="s">
        <v>4904</v>
      </c>
      <c r="B1636" s="62" t="s">
        <v>6620</v>
      </c>
      <c r="C1636" s="6" t="s">
        <v>5204</v>
      </c>
      <c r="K1636" s="2" t="s">
        <v>1441</v>
      </c>
    </row>
    <row r="1637" spans="1:11">
      <c r="A1637" s="2" t="s">
        <v>4905</v>
      </c>
      <c r="B1637" s="62" t="s">
        <v>3115</v>
      </c>
      <c r="C1637" s="6" t="s">
        <v>5204</v>
      </c>
      <c r="K1637" s="2" t="s">
        <v>1441</v>
      </c>
    </row>
    <row r="1638" spans="1:11">
      <c r="A1638" s="2" t="s">
        <v>4906</v>
      </c>
      <c r="B1638" s="62" t="s">
        <v>3116</v>
      </c>
      <c r="C1638" s="6" t="s">
        <v>5204</v>
      </c>
      <c r="K1638" s="2" t="s">
        <v>1441</v>
      </c>
    </row>
    <row r="1639" spans="1:11">
      <c r="A1639" s="2" t="s">
        <v>4907</v>
      </c>
      <c r="B1639" s="62" t="s">
        <v>3117</v>
      </c>
      <c r="C1639" s="6" t="s">
        <v>5204</v>
      </c>
      <c r="K1639" s="2" t="s">
        <v>1441</v>
      </c>
    </row>
    <row r="1640" spans="1:11">
      <c r="A1640" s="2" t="s">
        <v>4908</v>
      </c>
      <c r="B1640" s="62" t="s">
        <v>6621</v>
      </c>
      <c r="C1640" s="6" t="s">
        <v>5204</v>
      </c>
      <c r="K1640" s="2" t="s">
        <v>1441</v>
      </c>
    </row>
    <row r="1641" spans="1:11">
      <c r="A1641" s="2" t="s">
        <v>4909</v>
      </c>
      <c r="B1641" s="62" t="s">
        <v>3118</v>
      </c>
      <c r="C1641" s="6" t="s">
        <v>5204</v>
      </c>
      <c r="K1641" s="2" t="s">
        <v>1441</v>
      </c>
    </row>
    <row r="1642" spans="1:11">
      <c r="A1642" s="2" t="s">
        <v>4910</v>
      </c>
      <c r="B1642" s="62" t="s">
        <v>6622</v>
      </c>
      <c r="C1642" s="6" t="s">
        <v>5204</v>
      </c>
      <c r="K1642" s="2" t="s">
        <v>1441</v>
      </c>
    </row>
    <row r="1643" spans="1:11">
      <c r="A1643" s="2" t="s">
        <v>4911</v>
      </c>
      <c r="B1643" s="62" t="s">
        <v>3119</v>
      </c>
      <c r="C1643" s="6" t="s">
        <v>5204</v>
      </c>
      <c r="K1643" s="2" t="s">
        <v>1441</v>
      </c>
    </row>
    <row r="1644" spans="1:11">
      <c r="A1644" s="2" t="s">
        <v>4912</v>
      </c>
      <c r="B1644" s="62" t="s">
        <v>3120</v>
      </c>
      <c r="C1644" s="6" t="s">
        <v>5204</v>
      </c>
      <c r="K1644" s="2" t="s">
        <v>1441</v>
      </c>
    </row>
    <row r="1645" spans="1:11">
      <c r="A1645" s="2" t="s">
        <v>4913</v>
      </c>
      <c r="B1645" s="62" t="s">
        <v>6623</v>
      </c>
      <c r="C1645" s="6" t="s">
        <v>5204</v>
      </c>
      <c r="K1645" s="2" t="s">
        <v>1441</v>
      </c>
    </row>
    <row r="1646" spans="1:11">
      <c r="A1646" s="2" t="s">
        <v>4914</v>
      </c>
      <c r="B1646" s="62" t="s">
        <v>3121</v>
      </c>
      <c r="C1646" s="6" t="s">
        <v>5204</v>
      </c>
      <c r="K1646" s="2" t="s">
        <v>1441</v>
      </c>
    </row>
    <row r="1647" spans="1:11">
      <c r="A1647" s="2" t="s">
        <v>4915</v>
      </c>
      <c r="B1647" s="62" t="s">
        <v>3122</v>
      </c>
      <c r="C1647" s="6" t="s">
        <v>5204</v>
      </c>
      <c r="K1647" s="2" t="s">
        <v>1441</v>
      </c>
    </row>
    <row r="1648" spans="1:11">
      <c r="A1648" s="2" t="s">
        <v>4916</v>
      </c>
      <c r="B1648" s="62" t="s">
        <v>3123</v>
      </c>
      <c r="C1648" s="6" t="s">
        <v>5204</v>
      </c>
      <c r="K1648" s="2" t="s">
        <v>1441</v>
      </c>
    </row>
    <row r="1649" spans="1:11">
      <c r="A1649" s="2" t="s">
        <v>4917</v>
      </c>
      <c r="B1649" s="62" t="s">
        <v>3124</v>
      </c>
      <c r="C1649" s="6" t="s">
        <v>5204</v>
      </c>
      <c r="K1649" s="2" t="s">
        <v>1441</v>
      </c>
    </row>
    <row r="1650" spans="1:11">
      <c r="A1650" s="2" t="s">
        <v>4918</v>
      </c>
      <c r="B1650" s="62" t="s">
        <v>3125</v>
      </c>
      <c r="C1650" s="6" t="s">
        <v>5204</v>
      </c>
      <c r="K1650" s="2" t="s">
        <v>1441</v>
      </c>
    </row>
    <row r="1651" spans="1:11">
      <c r="A1651" s="2" t="s">
        <v>4919</v>
      </c>
      <c r="B1651" s="62" t="s">
        <v>3126</v>
      </c>
      <c r="C1651" s="6" t="s">
        <v>5204</v>
      </c>
      <c r="K1651" s="2" t="s">
        <v>1441</v>
      </c>
    </row>
    <row r="1652" spans="1:11">
      <c r="A1652" s="2" t="s">
        <v>4920</v>
      </c>
      <c r="B1652" s="62" t="s">
        <v>3127</v>
      </c>
      <c r="C1652" s="6" t="s">
        <v>5204</v>
      </c>
      <c r="K1652" s="2" t="s">
        <v>1441</v>
      </c>
    </row>
    <row r="1653" spans="1:11">
      <c r="A1653" s="2" t="s">
        <v>4921</v>
      </c>
      <c r="B1653" s="62" t="s">
        <v>3128</v>
      </c>
      <c r="C1653" s="6" t="s">
        <v>5204</v>
      </c>
      <c r="K1653" s="2" t="s">
        <v>1441</v>
      </c>
    </row>
    <row r="1654" spans="1:11">
      <c r="A1654" s="2" t="s">
        <v>4922</v>
      </c>
      <c r="B1654" s="62" t="s">
        <v>3129</v>
      </c>
      <c r="C1654" s="6" t="s">
        <v>5204</v>
      </c>
      <c r="K1654" s="2" t="s">
        <v>1441</v>
      </c>
    </row>
    <row r="1655" spans="1:11">
      <c r="A1655" s="2" t="s">
        <v>4923</v>
      </c>
      <c r="B1655" s="62" t="s">
        <v>3130</v>
      </c>
      <c r="C1655" s="6" t="s">
        <v>5204</v>
      </c>
      <c r="K1655" s="2" t="s">
        <v>1441</v>
      </c>
    </row>
    <row r="1656" spans="1:11">
      <c r="A1656" s="2" t="s">
        <v>4924</v>
      </c>
      <c r="B1656" s="62" t="s">
        <v>3131</v>
      </c>
      <c r="C1656" s="6" t="s">
        <v>5204</v>
      </c>
      <c r="K1656" s="2" t="s">
        <v>1441</v>
      </c>
    </row>
    <row r="1657" spans="1:11">
      <c r="A1657" s="2" t="s">
        <v>4925</v>
      </c>
      <c r="B1657" s="62" t="s">
        <v>3132</v>
      </c>
      <c r="C1657" s="6" t="s">
        <v>5204</v>
      </c>
      <c r="K1657" s="2" t="s">
        <v>1441</v>
      </c>
    </row>
    <row r="1658" spans="1:11">
      <c r="A1658" s="2" t="s">
        <v>4926</v>
      </c>
      <c r="B1658" s="62" t="s">
        <v>3133</v>
      </c>
      <c r="C1658" s="6" t="s">
        <v>5204</v>
      </c>
      <c r="K1658" s="2" t="s">
        <v>1441</v>
      </c>
    </row>
    <row r="1659" spans="1:11">
      <c r="A1659" s="2" t="s">
        <v>4927</v>
      </c>
      <c r="B1659" s="62" t="s">
        <v>3134</v>
      </c>
      <c r="C1659" s="6" t="s">
        <v>5204</v>
      </c>
      <c r="K1659" s="2" t="s">
        <v>1441</v>
      </c>
    </row>
    <row r="1660" spans="1:11">
      <c r="A1660" s="2" t="s">
        <v>4928</v>
      </c>
      <c r="B1660" s="62" t="s">
        <v>3135</v>
      </c>
      <c r="C1660" s="6" t="s">
        <v>5204</v>
      </c>
      <c r="K1660" s="2" t="s">
        <v>1441</v>
      </c>
    </row>
    <row r="1661" spans="1:11">
      <c r="A1661" s="2" t="s">
        <v>4929</v>
      </c>
      <c r="B1661" s="62" t="s">
        <v>3136</v>
      </c>
      <c r="C1661" s="6" t="s">
        <v>5204</v>
      </c>
      <c r="K1661" s="2" t="s">
        <v>1441</v>
      </c>
    </row>
    <row r="1662" spans="1:11">
      <c r="A1662" s="2" t="s">
        <v>4930</v>
      </c>
      <c r="B1662" s="62" t="s">
        <v>3137</v>
      </c>
      <c r="C1662" s="6" t="s">
        <v>5204</v>
      </c>
      <c r="K1662" s="2" t="s">
        <v>1441</v>
      </c>
    </row>
    <row r="1663" spans="1:11">
      <c r="A1663" s="2" t="s">
        <v>4931</v>
      </c>
      <c r="B1663" s="62" t="s">
        <v>3138</v>
      </c>
      <c r="C1663" s="6" t="s">
        <v>5204</v>
      </c>
      <c r="K1663" s="2" t="s">
        <v>1441</v>
      </c>
    </row>
    <row r="1664" spans="1:11">
      <c r="A1664" s="2" t="s">
        <v>4932</v>
      </c>
      <c r="B1664" s="62" t="s">
        <v>3139</v>
      </c>
      <c r="C1664" s="6" t="s">
        <v>5204</v>
      </c>
      <c r="K1664" s="2" t="s">
        <v>1441</v>
      </c>
    </row>
    <row r="1665" spans="1:11">
      <c r="A1665" s="2" t="s">
        <v>4933</v>
      </c>
      <c r="B1665" s="62" t="s">
        <v>3140</v>
      </c>
      <c r="C1665" s="6" t="s">
        <v>5204</v>
      </c>
      <c r="K1665" s="2" t="s">
        <v>1441</v>
      </c>
    </row>
    <row r="1666" spans="1:11">
      <c r="A1666" s="2" t="s">
        <v>4934</v>
      </c>
      <c r="B1666" s="62" t="s">
        <v>3141</v>
      </c>
      <c r="C1666" s="6" t="s">
        <v>5204</v>
      </c>
      <c r="K1666" s="2" t="s">
        <v>1441</v>
      </c>
    </row>
    <row r="1667" spans="1:11">
      <c r="A1667" s="2" t="s">
        <v>4935</v>
      </c>
      <c r="B1667" s="62" t="s">
        <v>3142</v>
      </c>
      <c r="C1667" s="6" t="s">
        <v>5204</v>
      </c>
      <c r="K1667" s="2" t="s">
        <v>1441</v>
      </c>
    </row>
    <row r="1668" spans="1:11">
      <c r="A1668" s="2" t="s">
        <v>4936</v>
      </c>
      <c r="B1668" s="62" t="s">
        <v>3143</v>
      </c>
      <c r="C1668" s="6" t="s">
        <v>5204</v>
      </c>
      <c r="K1668" s="2" t="s">
        <v>1441</v>
      </c>
    </row>
    <row r="1669" spans="1:11">
      <c r="A1669" s="2" t="s">
        <v>4937</v>
      </c>
      <c r="B1669" s="62" t="s">
        <v>3144</v>
      </c>
      <c r="C1669" s="6" t="s">
        <v>5204</v>
      </c>
      <c r="K1669" s="2" t="s">
        <v>1441</v>
      </c>
    </row>
    <row r="1670" spans="1:11">
      <c r="A1670" s="2" t="s">
        <v>4938</v>
      </c>
      <c r="B1670" s="62" t="s">
        <v>3145</v>
      </c>
      <c r="C1670" s="6" t="s">
        <v>5204</v>
      </c>
      <c r="K1670" s="2" t="s">
        <v>1441</v>
      </c>
    </row>
    <row r="1671" spans="1:11">
      <c r="A1671" s="2" t="s">
        <v>4939</v>
      </c>
      <c r="B1671" s="62" t="s">
        <v>3146</v>
      </c>
      <c r="C1671" s="6" t="s">
        <v>5204</v>
      </c>
      <c r="K1671" s="2" t="s">
        <v>1441</v>
      </c>
    </row>
    <row r="1672" spans="1:11">
      <c r="A1672" s="2" t="s">
        <v>4940</v>
      </c>
      <c r="B1672" s="62" t="s">
        <v>3147</v>
      </c>
      <c r="C1672" s="6" t="s">
        <v>5204</v>
      </c>
      <c r="K1672" s="2" t="s">
        <v>1441</v>
      </c>
    </row>
    <row r="1673" spans="1:11">
      <c r="A1673" s="2" t="s">
        <v>4941</v>
      </c>
      <c r="B1673" s="62" t="s">
        <v>3148</v>
      </c>
      <c r="C1673" s="6" t="s">
        <v>5204</v>
      </c>
      <c r="K1673" s="2" t="s">
        <v>1441</v>
      </c>
    </row>
    <row r="1674" spans="1:11">
      <c r="A1674" s="2" t="s">
        <v>4942</v>
      </c>
      <c r="B1674" s="62" t="s">
        <v>3149</v>
      </c>
      <c r="C1674" s="6" t="s">
        <v>5204</v>
      </c>
      <c r="K1674" s="2" t="s">
        <v>1441</v>
      </c>
    </row>
    <row r="1675" spans="1:11">
      <c r="A1675" s="2" t="s">
        <v>4943</v>
      </c>
      <c r="B1675" s="62" t="s">
        <v>3150</v>
      </c>
      <c r="C1675" s="6" t="s">
        <v>5204</v>
      </c>
      <c r="K1675" s="2" t="s">
        <v>1441</v>
      </c>
    </row>
    <row r="1676" spans="1:11">
      <c r="A1676" s="2" t="s">
        <v>4944</v>
      </c>
      <c r="B1676" s="62" t="s">
        <v>3151</v>
      </c>
      <c r="C1676" s="6" t="s">
        <v>5204</v>
      </c>
      <c r="K1676" s="2" t="s">
        <v>1441</v>
      </c>
    </row>
    <row r="1677" spans="1:11">
      <c r="A1677" s="2" t="s">
        <v>4945</v>
      </c>
      <c r="B1677" s="62" t="s">
        <v>3152</v>
      </c>
      <c r="C1677" s="6" t="s">
        <v>5204</v>
      </c>
      <c r="K1677" s="2" t="s">
        <v>1441</v>
      </c>
    </row>
    <row r="1678" spans="1:11">
      <c r="A1678" s="2" t="s">
        <v>4946</v>
      </c>
      <c r="B1678" s="62" t="s">
        <v>3153</v>
      </c>
      <c r="C1678" s="6" t="s">
        <v>5204</v>
      </c>
      <c r="K1678" s="2" t="s">
        <v>1441</v>
      </c>
    </row>
    <row r="1679" spans="1:11">
      <c r="A1679" s="2" t="s">
        <v>4947</v>
      </c>
      <c r="B1679" s="62" t="s">
        <v>3154</v>
      </c>
      <c r="C1679" s="6" t="s">
        <v>5204</v>
      </c>
      <c r="K1679" s="2" t="s">
        <v>1441</v>
      </c>
    </row>
    <row r="1680" spans="1:11">
      <c r="A1680" s="2" t="s">
        <v>4948</v>
      </c>
      <c r="B1680" s="62" t="s">
        <v>3155</v>
      </c>
      <c r="C1680" s="6" t="s">
        <v>5204</v>
      </c>
      <c r="K1680" s="2" t="s">
        <v>1441</v>
      </c>
    </row>
    <row r="1681" spans="1:11">
      <c r="A1681" s="2" t="s">
        <v>4949</v>
      </c>
      <c r="B1681" s="62" t="s">
        <v>3156</v>
      </c>
      <c r="C1681" s="6" t="s">
        <v>5204</v>
      </c>
      <c r="K1681" s="2" t="s">
        <v>1441</v>
      </c>
    </row>
    <row r="1682" spans="1:11">
      <c r="A1682" s="2" t="s">
        <v>4950</v>
      </c>
      <c r="B1682" s="62" t="s">
        <v>3157</v>
      </c>
      <c r="C1682" s="6" t="s">
        <v>5204</v>
      </c>
      <c r="K1682" s="2" t="s">
        <v>1441</v>
      </c>
    </row>
    <row r="1683" spans="1:11">
      <c r="A1683" s="2" t="s">
        <v>4951</v>
      </c>
      <c r="B1683" s="62" t="s">
        <v>3158</v>
      </c>
      <c r="C1683" s="6" t="s">
        <v>5204</v>
      </c>
      <c r="K1683" s="2" t="s">
        <v>1441</v>
      </c>
    </row>
    <row r="1684" spans="1:11">
      <c r="A1684" s="2" t="s">
        <v>4952</v>
      </c>
      <c r="B1684" s="62" t="s">
        <v>3159</v>
      </c>
      <c r="C1684" s="6" t="s">
        <v>5204</v>
      </c>
      <c r="K1684" s="2" t="s">
        <v>1441</v>
      </c>
    </row>
    <row r="1685" spans="1:11">
      <c r="A1685" s="2" t="s">
        <v>4953</v>
      </c>
      <c r="B1685" s="62" t="s">
        <v>3160</v>
      </c>
      <c r="C1685" s="6" t="s">
        <v>5204</v>
      </c>
      <c r="K1685" s="2" t="s">
        <v>1441</v>
      </c>
    </row>
    <row r="1686" spans="1:11">
      <c r="A1686" s="2" t="s">
        <v>4954</v>
      </c>
      <c r="B1686" s="62" t="s">
        <v>3161</v>
      </c>
      <c r="C1686" s="6" t="s">
        <v>5204</v>
      </c>
      <c r="K1686" s="2" t="s">
        <v>1441</v>
      </c>
    </row>
    <row r="1687" spans="1:11">
      <c r="A1687" s="2" t="s">
        <v>4955</v>
      </c>
      <c r="B1687" s="62" t="s">
        <v>3162</v>
      </c>
      <c r="C1687" s="6" t="s">
        <v>5204</v>
      </c>
      <c r="K1687" s="2" t="s">
        <v>1441</v>
      </c>
    </row>
    <row r="1688" spans="1:11">
      <c r="A1688" s="2" t="s">
        <v>4956</v>
      </c>
      <c r="B1688" s="62" t="s">
        <v>3163</v>
      </c>
      <c r="C1688" s="6" t="s">
        <v>5204</v>
      </c>
      <c r="K1688" s="2" t="s">
        <v>1441</v>
      </c>
    </row>
    <row r="1689" spans="1:11">
      <c r="A1689" s="2" t="s">
        <v>4957</v>
      </c>
      <c r="B1689" s="62" t="s">
        <v>3164</v>
      </c>
      <c r="C1689" s="6" t="s">
        <v>5204</v>
      </c>
      <c r="K1689" s="2" t="s">
        <v>1441</v>
      </c>
    </row>
    <row r="1690" spans="1:11">
      <c r="A1690" s="2" t="s">
        <v>4958</v>
      </c>
      <c r="B1690" s="62" t="s">
        <v>3165</v>
      </c>
      <c r="C1690" s="6" t="s">
        <v>5204</v>
      </c>
      <c r="K1690" s="2" t="s">
        <v>1441</v>
      </c>
    </row>
    <row r="1691" spans="1:11">
      <c r="A1691" s="2" t="s">
        <v>4959</v>
      </c>
      <c r="B1691" s="62" t="s">
        <v>3166</v>
      </c>
      <c r="C1691" s="6" t="s">
        <v>5204</v>
      </c>
      <c r="K1691" s="2" t="s">
        <v>1441</v>
      </c>
    </row>
    <row r="1692" spans="1:11">
      <c r="A1692" s="2" t="s">
        <v>4960</v>
      </c>
      <c r="B1692" s="62" t="s">
        <v>3167</v>
      </c>
      <c r="C1692" s="6" t="s">
        <v>5204</v>
      </c>
      <c r="K1692" s="2" t="s">
        <v>1441</v>
      </c>
    </row>
    <row r="1693" spans="1:11">
      <c r="A1693" s="2" t="s">
        <v>4961</v>
      </c>
      <c r="B1693" s="62" t="s">
        <v>3168</v>
      </c>
      <c r="C1693" s="6" t="s">
        <v>5204</v>
      </c>
      <c r="K1693" s="2" t="s">
        <v>1441</v>
      </c>
    </row>
    <row r="1694" spans="1:11">
      <c r="A1694" s="2" t="s">
        <v>4962</v>
      </c>
      <c r="B1694" s="62" t="s">
        <v>3169</v>
      </c>
      <c r="C1694" s="6" t="s">
        <v>5204</v>
      </c>
      <c r="K1694" s="2" t="s">
        <v>1441</v>
      </c>
    </row>
    <row r="1695" spans="1:11">
      <c r="A1695" s="2" t="s">
        <v>4963</v>
      </c>
      <c r="B1695" s="62" t="s">
        <v>3170</v>
      </c>
      <c r="C1695" s="6" t="s">
        <v>5204</v>
      </c>
      <c r="K1695" s="2" t="s">
        <v>1441</v>
      </c>
    </row>
    <row r="1696" spans="1:11">
      <c r="A1696" s="2" t="s">
        <v>4964</v>
      </c>
      <c r="B1696" s="62" t="s">
        <v>3171</v>
      </c>
      <c r="C1696" s="6" t="s">
        <v>5204</v>
      </c>
      <c r="K1696" s="2" t="s">
        <v>1441</v>
      </c>
    </row>
    <row r="1697" spans="1:11">
      <c r="A1697" s="2" t="s">
        <v>4965</v>
      </c>
      <c r="B1697" s="62" t="s">
        <v>3172</v>
      </c>
      <c r="C1697" s="6" t="s">
        <v>5204</v>
      </c>
      <c r="K1697" s="2" t="s">
        <v>1441</v>
      </c>
    </row>
    <row r="1698" spans="1:11">
      <c r="A1698" s="2" t="s">
        <v>4966</v>
      </c>
      <c r="B1698" s="62" t="s">
        <v>3173</v>
      </c>
      <c r="C1698" s="6" t="s">
        <v>5204</v>
      </c>
      <c r="K1698" s="2" t="s">
        <v>1441</v>
      </c>
    </row>
    <row r="1699" spans="1:11">
      <c r="A1699" s="2" t="s">
        <v>4967</v>
      </c>
      <c r="B1699" s="62" t="s">
        <v>3174</v>
      </c>
      <c r="C1699" s="6" t="s">
        <v>5204</v>
      </c>
      <c r="K1699" s="2" t="s">
        <v>1441</v>
      </c>
    </row>
    <row r="1700" spans="1:11">
      <c r="A1700" s="2" t="s">
        <v>4968</v>
      </c>
      <c r="B1700" s="62" t="s">
        <v>3175</v>
      </c>
      <c r="C1700" s="6" t="s">
        <v>5204</v>
      </c>
      <c r="K1700" s="2" t="s">
        <v>1441</v>
      </c>
    </row>
    <row r="1701" spans="1:11">
      <c r="A1701" s="2" t="s">
        <v>4969</v>
      </c>
      <c r="B1701" s="62" t="s">
        <v>3176</v>
      </c>
      <c r="C1701" s="6" t="s">
        <v>5204</v>
      </c>
      <c r="K1701" s="2" t="s">
        <v>1441</v>
      </c>
    </row>
    <row r="1702" spans="1:11">
      <c r="A1702" s="2" t="s">
        <v>4970</v>
      </c>
      <c r="B1702" s="62" t="s">
        <v>3177</v>
      </c>
      <c r="C1702" s="6" t="s">
        <v>5204</v>
      </c>
      <c r="K1702" s="2" t="s">
        <v>1441</v>
      </c>
    </row>
    <row r="1703" spans="1:11">
      <c r="A1703" s="2" t="s">
        <v>4971</v>
      </c>
      <c r="B1703" s="62" t="s">
        <v>6624</v>
      </c>
      <c r="C1703" s="6" t="s">
        <v>5204</v>
      </c>
      <c r="K1703" s="2" t="s">
        <v>1441</v>
      </c>
    </row>
    <row r="1704" spans="1:11">
      <c r="A1704" s="2" t="s">
        <v>4972</v>
      </c>
      <c r="B1704" s="62" t="s">
        <v>3178</v>
      </c>
      <c r="C1704" s="6" t="s">
        <v>5204</v>
      </c>
      <c r="K1704" s="2" t="s">
        <v>1441</v>
      </c>
    </row>
    <row r="1705" spans="1:11">
      <c r="A1705" s="2" t="s">
        <v>4973</v>
      </c>
      <c r="B1705" s="62" t="s">
        <v>3179</v>
      </c>
      <c r="C1705" s="6" t="s">
        <v>5204</v>
      </c>
      <c r="K1705" s="2" t="s">
        <v>1441</v>
      </c>
    </row>
    <row r="1706" spans="1:11">
      <c r="A1706" s="2" t="s">
        <v>4974</v>
      </c>
      <c r="B1706" s="62" t="s">
        <v>3180</v>
      </c>
      <c r="C1706" s="6" t="s">
        <v>5204</v>
      </c>
      <c r="K1706" s="2" t="s">
        <v>1441</v>
      </c>
    </row>
    <row r="1707" spans="1:11">
      <c r="A1707" s="2" t="s">
        <v>4975</v>
      </c>
      <c r="B1707" s="62" t="s">
        <v>6625</v>
      </c>
      <c r="C1707" s="6" t="s">
        <v>5204</v>
      </c>
      <c r="K1707" s="2" t="s">
        <v>1441</v>
      </c>
    </row>
    <row r="1708" spans="1:11">
      <c r="A1708" s="2" t="s">
        <v>4976</v>
      </c>
      <c r="B1708" s="62" t="s">
        <v>6626</v>
      </c>
      <c r="C1708" s="6" t="s">
        <v>5204</v>
      </c>
      <c r="K1708" s="2" t="s">
        <v>1441</v>
      </c>
    </row>
    <row r="1709" spans="1:11">
      <c r="A1709" s="2" t="s">
        <v>4977</v>
      </c>
      <c r="B1709" s="62" t="s">
        <v>3181</v>
      </c>
      <c r="C1709" s="6" t="s">
        <v>5204</v>
      </c>
      <c r="K1709" s="2" t="s">
        <v>1441</v>
      </c>
    </row>
    <row r="1710" spans="1:11">
      <c r="A1710" s="2" t="s">
        <v>4978</v>
      </c>
      <c r="B1710" s="62" t="s">
        <v>3182</v>
      </c>
      <c r="C1710" s="6" t="s">
        <v>5204</v>
      </c>
      <c r="K1710" s="2" t="s">
        <v>1441</v>
      </c>
    </row>
    <row r="1711" spans="1:11">
      <c r="A1711" s="2" t="s">
        <v>4979</v>
      </c>
      <c r="B1711" s="62" t="s">
        <v>3183</v>
      </c>
      <c r="C1711" s="6" t="s">
        <v>5204</v>
      </c>
      <c r="K1711" s="2" t="s">
        <v>1441</v>
      </c>
    </row>
    <row r="1712" spans="1:11">
      <c r="A1712" s="2" t="s">
        <v>4980</v>
      </c>
      <c r="B1712" s="62" t="s">
        <v>3184</v>
      </c>
      <c r="C1712" s="6" t="s">
        <v>5204</v>
      </c>
      <c r="K1712" s="2" t="s">
        <v>1441</v>
      </c>
    </row>
    <row r="1713" spans="1:11">
      <c r="A1713" s="2" t="s">
        <v>4981</v>
      </c>
      <c r="B1713" s="62" t="s">
        <v>3185</v>
      </c>
      <c r="C1713" s="6" t="s">
        <v>5204</v>
      </c>
      <c r="K1713" s="2" t="s">
        <v>1441</v>
      </c>
    </row>
    <row r="1714" spans="1:11">
      <c r="A1714" s="2" t="s">
        <v>4982</v>
      </c>
      <c r="B1714" s="62" t="s">
        <v>3186</v>
      </c>
      <c r="C1714" s="6" t="s">
        <v>5204</v>
      </c>
      <c r="K1714" s="2" t="s">
        <v>1441</v>
      </c>
    </row>
    <row r="1715" spans="1:11">
      <c r="A1715" s="2" t="s">
        <v>4983</v>
      </c>
      <c r="B1715" s="62" t="s">
        <v>3187</v>
      </c>
      <c r="C1715" s="6" t="s">
        <v>5204</v>
      </c>
      <c r="K1715" s="2" t="s">
        <v>1441</v>
      </c>
    </row>
    <row r="1716" spans="1:11">
      <c r="A1716" s="2" t="s">
        <v>4984</v>
      </c>
      <c r="B1716" s="62" t="s">
        <v>3188</v>
      </c>
      <c r="C1716" s="6" t="s">
        <v>5204</v>
      </c>
      <c r="K1716" s="2" t="s">
        <v>1441</v>
      </c>
    </row>
    <row r="1717" spans="1:11">
      <c r="A1717" s="2" t="s">
        <v>4985</v>
      </c>
      <c r="B1717" s="62" t="s">
        <v>3189</v>
      </c>
      <c r="C1717" s="6" t="s">
        <v>5204</v>
      </c>
      <c r="K1717" s="2" t="s">
        <v>1441</v>
      </c>
    </row>
    <row r="1718" spans="1:11">
      <c r="A1718" s="2" t="s">
        <v>4986</v>
      </c>
      <c r="B1718" s="62" t="s">
        <v>3190</v>
      </c>
      <c r="C1718" s="6" t="s">
        <v>5204</v>
      </c>
      <c r="K1718" s="2" t="s">
        <v>1441</v>
      </c>
    </row>
    <row r="1719" spans="1:11">
      <c r="A1719" s="2" t="s">
        <v>4987</v>
      </c>
      <c r="B1719" s="62" t="s">
        <v>3191</v>
      </c>
      <c r="C1719" s="6" t="s">
        <v>5204</v>
      </c>
      <c r="K1719" s="2" t="s">
        <v>1441</v>
      </c>
    </row>
    <row r="1720" spans="1:11">
      <c r="A1720" s="2" t="s">
        <v>4988</v>
      </c>
      <c r="B1720" s="62" t="s">
        <v>3192</v>
      </c>
      <c r="C1720" s="6" t="s">
        <v>5204</v>
      </c>
      <c r="K1720" s="2" t="s">
        <v>1441</v>
      </c>
    </row>
    <row r="1721" spans="1:11">
      <c r="A1721" s="2" t="s">
        <v>4989</v>
      </c>
      <c r="B1721" s="62" t="s">
        <v>3193</v>
      </c>
      <c r="C1721" s="6" t="s">
        <v>5204</v>
      </c>
      <c r="K1721" s="2" t="s">
        <v>1441</v>
      </c>
    </row>
    <row r="1722" spans="1:11">
      <c r="A1722" s="2" t="s">
        <v>4990</v>
      </c>
      <c r="B1722" s="62" t="s">
        <v>6627</v>
      </c>
      <c r="C1722" s="6" t="s">
        <v>5204</v>
      </c>
      <c r="K1722" s="2" t="s">
        <v>1441</v>
      </c>
    </row>
    <row r="1723" spans="1:11">
      <c r="A1723" s="2" t="s">
        <v>4991</v>
      </c>
      <c r="B1723" s="62" t="s">
        <v>6628</v>
      </c>
      <c r="C1723" s="6" t="s">
        <v>5204</v>
      </c>
      <c r="K1723" s="2" t="s">
        <v>1441</v>
      </c>
    </row>
    <row r="1724" spans="1:11">
      <c r="A1724" s="2" t="s">
        <v>4992</v>
      </c>
      <c r="B1724" s="62" t="s">
        <v>6629</v>
      </c>
      <c r="C1724" s="6" t="s">
        <v>5204</v>
      </c>
      <c r="K1724" s="2" t="s">
        <v>1441</v>
      </c>
    </row>
    <row r="1725" spans="1:11">
      <c r="A1725" s="2" t="s">
        <v>4993</v>
      </c>
      <c r="B1725" s="62" t="s">
        <v>6630</v>
      </c>
      <c r="C1725" s="6" t="s">
        <v>5204</v>
      </c>
      <c r="K1725" s="2" t="s">
        <v>1441</v>
      </c>
    </row>
    <row r="1726" spans="1:11">
      <c r="A1726" s="2" t="s">
        <v>4994</v>
      </c>
      <c r="B1726" s="62" t="s">
        <v>3194</v>
      </c>
      <c r="C1726" s="6" t="s">
        <v>5204</v>
      </c>
      <c r="K1726" s="2" t="s">
        <v>1441</v>
      </c>
    </row>
    <row r="1727" spans="1:11">
      <c r="A1727" s="2" t="s">
        <v>4995</v>
      </c>
      <c r="B1727" s="62" t="s">
        <v>3195</v>
      </c>
      <c r="C1727" s="6" t="s">
        <v>5204</v>
      </c>
      <c r="K1727" s="2" t="s">
        <v>1441</v>
      </c>
    </row>
    <row r="1728" spans="1:11">
      <c r="A1728" s="2" t="s">
        <v>4996</v>
      </c>
      <c r="B1728" s="62" t="s">
        <v>3196</v>
      </c>
      <c r="C1728" s="6" t="s">
        <v>5204</v>
      </c>
      <c r="K1728" s="2" t="s">
        <v>1441</v>
      </c>
    </row>
    <row r="1729" spans="1:11">
      <c r="A1729" s="2" t="s">
        <v>4997</v>
      </c>
      <c r="B1729" s="62" t="s">
        <v>3197</v>
      </c>
      <c r="C1729" s="6" t="s">
        <v>5204</v>
      </c>
      <c r="K1729" s="2" t="s">
        <v>1441</v>
      </c>
    </row>
    <row r="1730" spans="1:11">
      <c r="A1730" s="2" t="s">
        <v>4998</v>
      </c>
      <c r="B1730" s="62" t="s">
        <v>3198</v>
      </c>
      <c r="C1730" s="6" t="s">
        <v>5204</v>
      </c>
      <c r="K1730" s="2" t="s">
        <v>1441</v>
      </c>
    </row>
    <row r="1731" spans="1:11">
      <c r="A1731" s="2" t="s">
        <v>4999</v>
      </c>
      <c r="B1731" s="62" t="s">
        <v>3199</v>
      </c>
      <c r="C1731" s="6" t="s">
        <v>5204</v>
      </c>
      <c r="K1731" s="2" t="s">
        <v>1441</v>
      </c>
    </row>
    <row r="1732" spans="1:11">
      <c r="A1732" s="2" t="s">
        <v>5000</v>
      </c>
      <c r="B1732" s="62" t="s">
        <v>6631</v>
      </c>
      <c r="C1732" s="6" t="s">
        <v>5204</v>
      </c>
      <c r="K1732" s="2" t="s">
        <v>1441</v>
      </c>
    </row>
    <row r="1733" spans="1:11">
      <c r="A1733" s="2" t="s">
        <v>5001</v>
      </c>
      <c r="B1733" s="62" t="s">
        <v>3200</v>
      </c>
      <c r="C1733" s="6" t="s">
        <v>5204</v>
      </c>
      <c r="K1733" s="2" t="s">
        <v>1441</v>
      </c>
    </row>
    <row r="1734" spans="1:11">
      <c r="A1734" s="2" t="s">
        <v>5002</v>
      </c>
      <c r="B1734" s="62" t="s">
        <v>3201</v>
      </c>
      <c r="C1734" s="6" t="s">
        <v>5204</v>
      </c>
      <c r="K1734" s="2" t="s">
        <v>1441</v>
      </c>
    </row>
    <row r="1735" spans="1:11">
      <c r="A1735" s="2" t="s">
        <v>5003</v>
      </c>
      <c r="B1735" s="62" t="s">
        <v>3202</v>
      </c>
      <c r="C1735" s="6" t="s">
        <v>5204</v>
      </c>
      <c r="K1735" s="2" t="s">
        <v>1441</v>
      </c>
    </row>
    <row r="1736" spans="1:11">
      <c r="A1736" s="2" t="s">
        <v>5004</v>
      </c>
      <c r="B1736" s="62" t="s">
        <v>6632</v>
      </c>
      <c r="C1736" s="6" t="s">
        <v>5204</v>
      </c>
      <c r="K1736" s="2" t="s">
        <v>1441</v>
      </c>
    </row>
    <row r="1737" spans="1:11">
      <c r="A1737" s="2" t="s">
        <v>5005</v>
      </c>
      <c r="B1737" s="62" t="s">
        <v>6633</v>
      </c>
      <c r="C1737" s="6" t="s">
        <v>5204</v>
      </c>
      <c r="K1737" s="2" t="s">
        <v>1441</v>
      </c>
    </row>
    <row r="1738" spans="1:11">
      <c r="A1738" s="2" t="s">
        <v>5006</v>
      </c>
      <c r="B1738" s="62" t="s">
        <v>3204</v>
      </c>
      <c r="C1738" s="6" t="s">
        <v>5204</v>
      </c>
      <c r="K1738" s="2" t="s">
        <v>1441</v>
      </c>
    </row>
    <row r="1739" spans="1:11">
      <c r="A1739" s="2" t="s">
        <v>5007</v>
      </c>
      <c r="B1739" s="62" t="s">
        <v>6634</v>
      </c>
      <c r="C1739" s="6" t="s">
        <v>5204</v>
      </c>
      <c r="K1739" s="2" t="s">
        <v>1441</v>
      </c>
    </row>
    <row r="1740" spans="1:11">
      <c r="A1740" s="2" t="s">
        <v>5008</v>
      </c>
      <c r="B1740" s="62" t="s">
        <v>3205</v>
      </c>
      <c r="C1740" s="6" t="s">
        <v>5204</v>
      </c>
      <c r="K1740" s="2" t="s">
        <v>1441</v>
      </c>
    </row>
    <row r="1741" spans="1:11">
      <c r="A1741" s="2" t="s">
        <v>5009</v>
      </c>
      <c r="B1741" s="62" t="s">
        <v>3206</v>
      </c>
      <c r="C1741" s="6" t="s">
        <v>5204</v>
      </c>
      <c r="K1741" s="2" t="s">
        <v>1441</v>
      </c>
    </row>
    <row r="1742" spans="1:11">
      <c r="A1742" s="2" t="s">
        <v>5010</v>
      </c>
      <c r="B1742" s="62" t="s">
        <v>3207</v>
      </c>
      <c r="C1742" s="6" t="s">
        <v>5204</v>
      </c>
      <c r="K1742" s="2" t="s">
        <v>1441</v>
      </c>
    </row>
    <row r="1743" spans="1:11">
      <c r="A1743" s="2" t="s">
        <v>5011</v>
      </c>
      <c r="B1743" s="62" t="s">
        <v>3208</v>
      </c>
      <c r="C1743" s="6" t="s">
        <v>5204</v>
      </c>
      <c r="K1743" s="2" t="s">
        <v>1441</v>
      </c>
    </row>
    <row r="1744" spans="1:11">
      <c r="A1744" s="2" t="s">
        <v>5012</v>
      </c>
      <c r="B1744" s="62" t="s">
        <v>3209</v>
      </c>
      <c r="C1744" s="6" t="s">
        <v>5204</v>
      </c>
      <c r="K1744" s="2" t="s">
        <v>1441</v>
      </c>
    </row>
    <row r="1745" spans="1:11">
      <c r="A1745" s="2" t="s">
        <v>5013</v>
      </c>
      <c r="B1745" s="62" t="s">
        <v>3210</v>
      </c>
      <c r="C1745" s="6" t="s">
        <v>5204</v>
      </c>
      <c r="K1745" s="2" t="s">
        <v>1441</v>
      </c>
    </row>
    <row r="1746" spans="1:11">
      <c r="A1746" s="2" t="s">
        <v>5014</v>
      </c>
      <c r="B1746" s="62" t="s">
        <v>3211</v>
      </c>
      <c r="C1746" s="6" t="s">
        <v>5204</v>
      </c>
      <c r="K1746" s="2" t="s">
        <v>1441</v>
      </c>
    </row>
    <row r="1747" spans="1:11">
      <c r="A1747" s="2" t="s">
        <v>5015</v>
      </c>
      <c r="B1747" s="62" t="s">
        <v>3212</v>
      </c>
      <c r="C1747" s="6" t="s">
        <v>5204</v>
      </c>
      <c r="K1747" s="2" t="s">
        <v>1441</v>
      </c>
    </row>
    <row r="1748" spans="1:11">
      <c r="A1748" s="2" t="s">
        <v>5016</v>
      </c>
      <c r="B1748" s="62" t="s">
        <v>3213</v>
      </c>
      <c r="C1748" s="6" t="s">
        <v>5204</v>
      </c>
      <c r="K1748" s="2" t="s">
        <v>1441</v>
      </c>
    </row>
    <row r="1749" spans="1:11">
      <c r="A1749" s="2" t="s">
        <v>5017</v>
      </c>
      <c r="B1749" s="62" t="s">
        <v>3214</v>
      </c>
      <c r="C1749" s="6" t="s">
        <v>5204</v>
      </c>
      <c r="K1749" s="2" t="s">
        <v>1441</v>
      </c>
    </row>
    <row r="1750" spans="1:11">
      <c r="A1750" s="2" t="s">
        <v>5018</v>
      </c>
      <c r="B1750" s="62" t="s">
        <v>6635</v>
      </c>
      <c r="C1750" s="6" t="s">
        <v>5204</v>
      </c>
      <c r="K1750" s="2" t="s">
        <v>1441</v>
      </c>
    </row>
    <row r="1751" spans="1:11">
      <c r="A1751" s="2" t="s">
        <v>5019</v>
      </c>
      <c r="B1751" s="62" t="s">
        <v>3215</v>
      </c>
      <c r="C1751" s="6" t="s">
        <v>5204</v>
      </c>
      <c r="K1751" s="2" t="s">
        <v>1441</v>
      </c>
    </row>
    <row r="1752" spans="1:11">
      <c r="A1752" s="2" t="s">
        <v>5020</v>
      </c>
      <c r="B1752" s="62" t="s">
        <v>3216</v>
      </c>
      <c r="C1752" s="6" t="s">
        <v>5204</v>
      </c>
      <c r="K1752" s="2" t="s">
        <v>1441</v>
      </c>
    </row>
    <row r="1753" spans="1:11">
      <c r="A1753" s="2" t="s">
        <v>5021</v>
      </c>
      <c r="B1753" s="62" t="s">
        <v>3217</v>
      </c>
      <c r="C1753" s="6" t="s">
        <v>5204</v>
      </c>
      <c r="K1753" s="2" t="s">
        <v>1441</v>
      </c>
    </row>
    <row r="1754" spans="1:11">
      <c r="A1754" s="2" t="s">
        <v>5022</v>
      </c>
      <c r="B1754" s="62" t="s">
        <v>3218</v>
      </c>
      <c r="C1754" s="6" t="s">
        <v>5204</v>
      </c>
      <c r="K1754" s="2" t="s">
        <v>1441</v>
      </c>
    </row>
    <row r="1755" spans="1:11">
      <c r="A1755" s="2" t="s">
        <v>5023</v>
      </c>
      <c r="B1755" s="62" t="s">
        <v>6636</v>
      </c>
      <c r="C1755" s="6" t="s">
        <v>5204</v>
      </c>
      <c r="K1755" s="2" t="s">
        <v>1441</v>
      </c>
    </row>
    <row r="1756" spans="1:11">
      <c r="A1756" s="2" t="s">
        <v>5024</v>
      </c>
      <c r="B1756" s="62" t="s">
        <v>3219</v>
      </c>
      <c r="C1756" s="6" t="s">
        <v>5204</v>
      </c>
      <c r="K1756" s="2" t="s">
        <v>1441</v>
      </c>
    </row>
    <row r="1757" spans="1:11">
      <c r="A1757" s="2" t="s">
        <v>5025</v>
      </c>
      <c r="B1757" s="62" t="s">
        <v>3220</v>
      </c>
      <c r="C1757" s="6" t="s">
        <v>5204</v>
      </c>
      <c r="K1757" s="2" t="s">
        <v>1441</v>
      </c>
    </row>
    <row r="1758" spans="1:11">
      <c r="A1758" s="2" t="s">
        <v>5026</v>
      </c>
      <c r="B1758" s="62" t="s">
        <v>3221</v>
      </c>
      <c r="C1758" s="6" t="s">
        <v>5204</v>
      </c>
      <c r="K1758" s="2" t="s">
        <v>1441</v>
      </c>
    </row>
    <row r="1759" spans="1:11">
      <c r="A1759" s="2" t="s">
        <v>5027</v>
      </c>
      <c r="B1759" s="62" t="s">
        <v>6637</v>
      </c>
      <c r="C1759" s="6" t="s">
        <v>5204</v>
      </c>
      <c r="K1759" s="2" t="s">
        <v>1441</v>
      </c>
    </row>
    <row r="1760" spans="1:11">
      <c r="A1760" s="2" t="s">
        <v>5028</v>
      </c>
      <c r="B1760" s="62" t="s">
        <v>3222</v>
      </c>
      <c r="C1760" s="6" t="s">
        <v>5204</v>
      </c>
      <c r="K1760" s="2" t="s">
        <v>1441</v>
      </c>
    </row>
    <row r="1761" spans="1:11">
      <c r="A1761" s="2" t="s">
        <v>5029</v>
      </c>
      <c r="B1761" s="62" t="s">
        <v>3223</v>
      </c>
      <c r="C1761" s="6" t="s">
        <v>5204</v>
      </c>
      <c r="K1761" s="2" t="s">
        <v>1441</v>
      </c>
    </row>
    <row r="1762" spans="1:11">
      <c r="A1762" s="2" t="s">
        <v>5030</v>
      </c>
      <c r="B1762" s="62" t="s">
        <v>6638</v>
      </c>
      <c r="C1762" s="6" t="s">
        <v>5204</v>
      </c>
      <c r="K1762" s="2" t="s">
        <v>1441</v>
      </c>
    </row>
    <row r="1763" spans="1:11">
      <c r="A1763" s="2" t="s">
        <v>5031</v>
      </c>
      <c r="B1763" s="62" t="s">
        <v>3224</v>
      </c>
      <c r="C1763" s="6" t="s">
        <v>5204</v>
      </c>
      <c r="K1763" s="2" t="s">
        <v>1441</v>
      </c>
    </row>
    <row r="1764" spans="1:11">
      <c r="A1764" s="2" t="s">
        <v>5032</v>
      </c>
      <c r="B1764" s="62" t="s">
        <v>3225</v>
      </c>
      <c r="C1764" s="6" t="s">
        <v>5204</v>
      </c>
      <c r="K1764" s="2" t="s">
        <v>1441</v>
      </c>
    </row>
    <row r="1765" spans="1:11">
      <c r="A1765" s="2" t="s">
        <v>5033</v>
      </c>
      <c r="B1765" s="62" t="s">
        <v>3226</v>
      </c>
      <c r="C1765" s="6" t="s">
        <v>5204</v>
      </c>
      <c r="K1765" s="2" t="s">
        <v>1441</v>
      </c>
    </row>
    <row r="1766" spans="1:11">
      <c r="A1766" s="2" t="s">
        <v>5034</v>
      </c>
      <c r="B1766" s="62" t="s">
        <v>3227</v>
      </c>
      <c r="C1766" s="6" t="s">
        <v>5204</v>
      </c>
      <c r="K1766" s="2" t="s">
        <v>1441</v>
      </c>
    </row>
    <row r="1767" spans="1:11">
      <c r="A1767" s="2" t="s">
        <v>5035</v>
      </c>
      <c r="B1767" s="62" t="s">
        <v>3228</v>
      </c>
      <c r="C1767" s="6" t="s">
        <v>5204</v>
      </c>
      <c r="K1767" s="2" t="s">
        <v>1441</v>
      </c>
    </row>
    <row r="1768" spans="1:11">
      <c r="A1768" s="2" t="s">
        <v>5036</v>
      </c>
      <c r="B1768" s="62" t="s">
        <v>3229</v>
      </c>
      <c r="C1768" s="6" t="s">
        <v>5204</v>
      </c>
      <c r="K1768" s="2" t="s">
        <v>1441</v>
      </c>
    </row>
    <row r="1769" spans="1:11">
      <c r="A1769" s="2" t="s">
        <v>5037</v>
      </c>
      <c r="B1769" s="62" t="s">
        <v>8523</v>
      </c>
      <c r="C1769" s="6" t="s">
        <v>5204</v>
      </c>
      <c r="K1769" s="2" t="s">
        <v>1441</v>
      </c>
    </row>
    <row r="1770" spans="1:11">
      <c r="A1770" s="2" t="s">
        <v>5038</v>
      </c>
      <c r="B1770" s="62" t="s">
        <v>3230</v>
      </c>
      <c r="C1770" s="6" t="s">
        <v>5204</v>
      </c>
      <c r="K1770" s="2" t="s">
        <v>1441</v>
      </c>
    </row>
    <row r="1771" spans="1:11">
      <c r="A1771" s="2" t="s">
        <v>5039</v>
      </c>
      <c r="B1771" s="62" t="s">
        <v>3231</v>
      </c>
      <c r="C1771" s="6" t="s">
        <v>5204</v>
      </c>
      <c r="K1771" s="2" t="s">
        <v>1441</v>
      </c>
    </row>
    <row r="1772" spans="1:11">
      <c r="A1772" s="2" t="s">
        <v>5040</v>
      </c>
      <c r="B1772" s="62" t="s">
        <v>3232</v>
      </c>
      <c r="C1772" s="6" t="s">
        <v>5204</v>
      </c>
      <c r="K1772" s="2" t="s">
        <v>1441</v>
      </c>
    </row>
    <row r="1773" spans="1:11">
      <c r="A1773" s="2" t="s">
        <v>5041</v>
      </c>
      <c r="B1773" s="62" t="s">
        <v>3233</v>
      </c>
      <c r="C1773" s="6" t="s">
        <v>5204</v>
      </c>
      <c r="K1773" s="2" t="s">
        <v>1441</v>
      </c>
    </row>
    <row r="1774" spans="1:11">
      <c r="A1774" s="2" t="s">
        <v>5042</v>
      </c>
      <c r="B1774" s="62" t="s">
        <v>3234</v>
      </c>
      <c r="C1774" s="6" t="s">
        <v>5204</v>
      </c>
      <c r="K1774" s="2" t="s">
        <v>1441</v>
      </c>
    </row>
    <row r="1775" spans="1:11">
      <c r="A1775" s="2" t="s">
        <v>5043</v>
      </c>
      <c r="B1775" s="62" t="s">
        <v>3235</v>
      </c>
      <c r="C1775" s="6" t="s">
        <v>5204</v>
      </c>
      <c r="K1775" s="2" t="s">
        <v>1441</v>
      </c>
    </row>
    <row r="1776" spans="1:11">
      <c r="A1776" s="2" t="s">
        <v>5044</v>
      </c>
      <c r="B1776" s="62" t="s">
        <v>3236</v>
      </c>
      <c r="C1776" s="6" t="s">
        <v>5204</v>
      </c>
      <c r="K1776" s="2" t="s">
        <v>1441</v>
      </c>
    </row>
    <row r="1777" spans="1:11">
      <c r="A1777" s="2" t="s">
        <v>5045</v>
      </c>
      <c r="B1777" s="62" t="s">
        <v>3237</v>
      </c>
      <c r="C1777" s="6" t="s">
        <v>5204</v>
      </c>
      <c r="K1777" s="2" t="s">
        <v>1441</v>
      </c>
    </row>
    <row r="1778" spans="1:11">
      <c r="A1778" s="2" t="s">
        <v>5046</v>
      </c>
      <c r="B1778" s="62" t="s">
        <v>3238</v>
      </c>
      <c r="C1778" s="6" t="s">
        <v>5204</v>
      </c>
      <c r="K1778" s="2" t="s">
        <v>1441</v>
      </c>
    </row>
    <row r="1779" spans="1:11">
      <c r="A1779" s="2" t="s">
        <v>5047</v>
      </c>
      <c r="B1779" s="62" t="s">
        <v>6640</v>
      </c>
      <c r="C1779" s="6" t="s">
        <v>5204</v>
      </c>
      <c r="K1779" s="2" t="s">
        <v>1441</v>
      </c>
    </row>
    <row r="1780" spans="1:11">
      <c r="A1780" s="2" t="s">
        <v>5048</v>
      </c>
      <c r="B1780" s="62" t="s">
        <v>6641</v>
      </c>
      <c r="C1780" s="6" t="s">
        <v>5204</v>
      </c>
      <c r="K1780" s="2" t="s">
        <v>1441</v>
      </c>
    </row>
    <row r="1781" spans="1:11">
      <c r="A1781" s="2" t="s">
        <v>5049</v>
      </c>
      <c r="B1781" s="62" t="s">
        <v>3239</v>
      </c>
      <c r="C1781" s="6" t="s">
        <v>5204</v>
      </c>
      <c r="K1781" s="2" t="s">
        <v>1441</v>
      </c>
    </row>
    <row r="1782" spans="1:11">
      <c r="A1782" s="2" t="s">
        <v>5050</v>
      </c>
      <c r="B1782" s="62" t="s">
        <v>6642</v>
      </c>
      <c r="C1782" s="6" t="s">
        <v>5204</v>
      </c>
      <c r="K1782" s="2" t="s">
        <v>1441</v>
      </c>
    </row>
    <row r="1783" spans="1:11">
      <c r="A1783" s="2" t="s">
        <v>5051</v>
      </c>
      <c r="B1783" s="62" t="s">
        <v>6643</v>
      </c>
      <c r="C1783" s="6" t="s">
        <v>5204</v>
      </c>
      <c r="K1783" s="2" t="s">
        <v>1441</v>
      </c>
    </row>
    <row r="1784" spans="1:11">
      <c r="A1784" s="2" t="s">
        <v>5052</v>
      </c>
      <c r="B1784" s="62" t="s">
        <v>6644</v>
      </c>
      <c r="C1784" s="6" t="s">
        <v>5204</v>
      </c>
      <c r="K1784" s="2" t="s">
        <v>1441</v>
      </c>
    </row>
    <row r="1785" spans="1:11">
      <c r="A1785" s="2" t="s">
        <v>5053</v>
      </c>
      <c r="B1785" s="62" t="s">
        <v>6645</v>
      </c>
      <c r="C1785" s="6" t="s">
        <v>5204</v>
      </c>
      <c r="K1785" s="2" t="s">
        <v>1441</v>
      </c>
    </row>
    <row r="1786" spans="1:11">
      <c r="A1786" s="2" t="s">
        <v>5054</v>
      </c>
      <c r="B1786" s="62" t="s">
        <v>6646</v>
      </c>
      <c r="C1786" s="6" t="s">
        <v>5204</v>
      </c>
      <c r="K1786" s="2" t="s">
        <v>1441</v>
      </c>
    </row>
    <row r="1787" spans="1:11">
      <c r="A1787" s="2" t="s">
        <v>5055</v>
      </c>
      <c r="B1787" s="62" t="s">
        <v>3240</v>
      </c>
      <c r="C1787" s="6" t="s">
        <v>5204</v>
      </c>
      <c r="K1787" s="2" t="s">
        <v>1441</v>
      </c>
    </row>
    <row r="1788" spans="1:11">
      <c r="A1788" s="2" t="s">
        <v>5056</v>
      </c>
      <c r="B1788" s="62" t="s">
        <v>3241</v>
      </c>
      <c r="C1788" s="6" t="s">
        <v>5204</v>
      </c>
      <c r="K1788" s="2" t="s">
        <v>1441</v>
      </c>
    </row>
    <row r="1789" spans="1:11">
      <c r="A1789" s="2" t="s">
        <v>5057</v>
      </c>
      <c r="B1789" s="62" t="s">
        <v>6647</v>
      </c>
      <c r="C1789" s="6" t="s">
        <v>5204</v>
      </c>
      <c r="K1789" s="2" t="s">
        <v>1441</v>
      </c>
    </row>
    <row r="1790" spans="1:11">
      <c r="A1790" s="2" t="s">
        <v>5058</v>
      </c>
      <c r="B1790" s="62" t="s">
        <v>6648</v>
      </c>
      <c r="C1790" s="6" t="s">
        <v>5204</v>
      </c>
      <c r="K1790" s="2" t="s">
        <v>1441</v>
      </c>
    </row>
    <row r="1791" spans="1:11">
      <c r="A1791" s="2" t="s">
        <v>5059</v>
      </c>
      <c r="B1791" s="62" t="s">
        <v>6649</v>
      </c>
      <c r="C1791" s="6" t="s">
        <v>5204</v>
      </c>
      <c r="K1791" s="2" t="s">
        <v>1441</v>
      </c>
    </row>
    <row r="1792" spans="1:11">
      <c r="A1792" s="2" t="s">
        <v>5060</v>
      </c>
      <c r="B1792" s="62" t="s">
        <v>3242</v>
      </c>
      <c r="C1792" s="6" t="s">
        <v>5204</v>
      </c>
      <c r="K1792" s="2" t="s">
        <v>1441</v>
      </c>
    </row>
    <row r="1793" spans="1:11">
      <c r="A1793" s="2" t="s">
        <v>5061</v>
      </c>
      <c r="B1793" s="62" t="s">
        <v>6650</v>
      </c>
      <c r="C1793" s="6" t="s">
        <v>5204</v>
      </c>
      <c r="K1793" s="2" t="s">
        <v>1441</v>
      </c>
    </row>
    <row r="1794" spans="1:11">
      <c r="A1794" s="2" t="s">
        <v>5062</v>
      </c>
      <c r="B1794" s="62" t="s">
        <v>6651</v>
      </c>
      <c r="C1794" s="6" t="s">
        <v>5204</v>
      </c>
      <c r="K1794" s="2" t="s">
        <v>1441</v>
      </c>
    </row>
    <row r="1795" spans="1:11">
      <c r="A1795" s="2" t="s">
        <v>5063</v>
      </c>
      <c r="B1795" s="62" t="s">
        <v>6652</v>
      </c>
      <c r="C1795" s="6" t="s">
        <v>5204</v>
      </c>
      <c r="K1795" s="2" t="s">
        <v>1441</v>
      </c>
    </row>
    <row r="1796" spans="1:11">
      <c r="A1796" s="2" t="s">
        <v>5064</v>
      </c>
      <c r="B1796" s="62" t="s">
        <v>6653</v>
      </c>
      <c r="C1796" s="6" t="s">
        <v>5204</v>
      </c>
      <c r="K1796" s="2" t="s">
        <v>1441</v>
      </c>
    </row>
    <row r="1797" spans="1:11">
      <c r="A1797" s="2" t="s">
        <v>5065</v>
      </c>
      <c r="B1797" s="62" t="s">
        <v>3245</v>
      </c>
      <c r="C1797" s="6" t="s">
        <v>5204</v>
      </c>
      <c r="K1797" s="2" t="s">
        <v>1441</v>
      </c>
    </row>
    <row r="1798" spans="1:11">
      <c r="A1798" s="2" t="s">
        <v>5066</v>
      </c>
      <c r="B1798" s="62" t="s">
        <v>3243</v>
      </c>
      <c r="C1798" s="6" t="s">
        <v>5204</v>
      </c>
      <c r="K1798" s="2" t="s">
        <v>1441</v>
      </c>
    </row>
    <row r="1799" spans="1:11">
      <c r="A1799" s="2" t="s">
        <v>5067</v>
      </c>
      <c r="B1799" s="62" t="s">
        <v>3244</v>
      </c>
      <c r="C1799" s="6" t="s">
        <v>5204</v>
      </c>
      <c r="K1799" s="2" t="s">
        <v>1441</v>
      </c>
    </row>
    <row r="1800" spans="1:11">
      <c r="A1800" s="2" t="s">
        <v>5068</v>
      </c>
      <c r="B1800" s="62" t="s">
        <v>3246</v>
      </c>
      <c r="C1800" s="6" t="s">
        <v>5204</v>
      </c>
      <c r="K1800" s="2" t="s">
        <v>1441</v>
      </c>
    </row>
    <row r="1801" spans="1:11">
      <c r="A1801" s="2" t="s">
        <v>5069</v>
      </c>
      <c r="B1801" s="62" t="s">
        <v>3247</v>
      </c>
      <c r="C1801" s="6" t="s">
        <v>5204</v>
      </c>
      <c r="K1801" s="2" t="s">
        <v>1441</v>
      </c>
    </row>
    <row r="1802" spans="1:11">
      <c r="A1802" s="2" t="s">
        <v>5070</v>
      </c>
      <c r="B1802" s="62" t="s">
        <v>3248</v>
      </c>
      <c r="C1802" s="6" t="s">
        <v>5204</v>
      </c>
      <c r="K1802" s="2" t="s">
        <v>1441</v>
      </c>
    </row>
    <row r="1803" spans="1:11">
      <c r="A1803" s="2" t="s">
        <v>5071</v>
      </c>
      <c r="B1803" s="62" t="s">
        <v>3249</v>
      </c>
      <c r="C1803" s="6" t="s">
        <v>5204</v>
      </c>
      <c r="K1803" s="2" t="s">
        <v>1441</v>
      </c>
    </row>
    <row r="1804" spans="1:11">
      <c r="A1804" s="2" t="s">
        <v>5072</v>
      </c>
      <c r="B1804" s="62" t="s">
        <v>3250</v>
      </c>
      <c r="C1804" s="6" t="s">
        <v>5204</v>
      </c>
      <c r="K1804" s="2" t="s">
        <v>1441</v>
      </c>
    </row>
    <row r="1805" spans="1:11">
      <c r="A1805" s="2" t="s">
        <v>5073</v>
      </c>
      <c r="B1805" s="62" t="s">
        <v>3251</v>
      </c>
      <c r="C1805" s="6" t="s">
        <v>5204</v>
      </c>
      <c r="K1805" s="2" t="s">
        <v>1441</v>
      </c>
    </row>
    <row r="1806" spans="1:11">
      <c r="A1806" s="2" t="s">
        <v>5074</v>
      </c>
      <c r="B1806" s="62" t="s">
        <v>3252</v>
      </c>
      <c r="C1806" s="6" t="s">
        <v>5204</v>
      </c>
      <c r="K1806" s="2" t="s">
        <v>1441</v>
      </c>
    </row>
    <row r="1807" spans="1:11">
      <c r="A1807" s="2" t="s">
        <v>5075</v>
      </c>
      <c r="B1807" s="62" t="s">
        <v>6654</v>
      </c>
      <c r="C1807" s="6" t="s">
        <v>5204</v>
      </c>
      <c r="K1807" s="2" t="s">
        <v>1441</v>
      </c>
    </row>
    <row r="1808" spans="1:11">
      <c r="A1808" s="2" t="s">
        <v>5076</v>
      </c>
      <c r="B1808" s="62" t="s">
        <v>3253</v>
      </c>
      <c r="C1808" s="6" t="s">
        <v>5204</v>
      </c>
      <c r="K1808" s="2" t="s">
        <v>1441</v>
      </c>
    </row>
    <row r="1809" spans="1:11">
      <c r="A1809" s="2" t="s">
        <v>5077</v>
      </c>
      <c r="B1809" s="62" t="s">
        <v>6655</v>
      </c>
      <c r="C1809" s="6" t="s">
        <v>5204</v>
      </c>
      <c r="K1809" s="2" t="s">
        <v>1441</v>
      </c>
    </row>
    <row r="1810" spans="1:11">
      <c r="A1810" s="2" t="s">
        <v>5078</v>
      </c>
      <c r="B1810" s="62" t="s">
        <v>3254</v>
      </c>
      <c r="C1810" s="6" t="s">
        <v>5204</v>
      </c>
      <c r="K1810" s="2" t="s">
        <v>1441</v>
      </c>
    </row>
    <row r="1811" spans="1:11">
      <c r="A1811" s="2" t="s">
        <v>5079</v>
      </c>
      <c r="B1811" s="62" t="s">
        <v>3255</v>
      </c>
      <c r="C1811" s="6" t="s">
        <v>5204</v>
      </c>
      <c r="K1811" s="2" t="s">
        <v>1441</v>
      </c>
    </row>
    <row r="1812" spans="1:11">
      <c r="A1812" s="2" t="s">
        <v>5080</v>
      </c>
      <c r="B1812" s="62" t="s">
        <v>3256</v>
      </c>
      <c r="C1812" s="6" t="s">
        <v>5204</v>
      </c>
      <c r="K1812" s="2" t="s">
        <v>1441</v>
      </c>
    </row>
    <row r="1813" spans="1:11">
      <c r="A1813" s="2" t="s">
        <v>5081</v>
      </c>
      <c r="B1813" s="62" t="s">
        <v>3257</v>
      </c>
      <c r="C1813" s="6" t="s">
        <v>5204</v>
      </c>
      <c r="K1813" s="2" t="s">
        <v>1441</v>
      </c>
    </row>
    <row r="1814" spans="1:11">
      <c r="A1814" s="2" t="s">
        <v>5082</v>
      </c>
      <c r="B1814" s="62" t="s">
        <v>3258</v>
      </c>
      <c r="C1814" s="6" t="s">
        <v>5204</v>
      </c>
      <c r="K1814" s="2" t="s">
        <v>1441</v>
      </c>
    </row>
    <row r="1815" spans="1:11">
      <c r="A1815" s="2" t="s">
        <v>5083</v>
      </c>
      <c r="B1815" s="62" t="s">
        <v>3259</v>
      </c>
      <c r="C1815" s="6" t="s">
        <v>5204</v>
      </c>
      <c r="K1815" s="2" t="s">
        <v>1441</v>
      </c>
    </row>
    <row r="1816" spans="1:11">
      <c r="A1816" s="2" t="s">
        <v>5084</v>
      </c>
      <c r="B1816" s="62" t="s">
        <v>3260</v>
      </c>
      <c r="C1816" s="6" t="s">
        <v>5204</v>
      </c>
      <c r="K1816" s="2" t="s">
        <v>1441</v>
      </c>
    </row>
    <row r="1817" spans="1:11">
      <c r="A1817" s="2" t="s">
        <v>5085</v>
      </c>
      <c r="B1817" s="62" t="s">
        <v>3261</v>
      </c>
      <c r="C1817" s="6" t="s">
        <v>5204</v>
      </c>
      <c r="K1817" s="2" t="s">
        <v>1441</v>
      </c>
    </row>
    <row r="1818" spans="1:11">
      <c r="A1818" s="2" t="s">
        <v>5086</v>
      </c>
      <c r="B1818" s="62" t="s">
        <v>3262</v>
      </c>
      <c r="C1818" s="6" t="s">
        <v>5204</v>
      </c>
      <c r="K1818" s="2" t="s">
        <v>1441</v>
      </c>
    </row>
    <row r="1819" spans="1:11">
      <c r="A1819" s="2" t="s">
        <v>5087</v>
      </c>
      <c r="B1819" s="62" t="s">
        <v>3263</v>
      </c>
      <c r="C1819" s="6" t="s">
        <v>5204</v>
      </c>
      <c r="K1819" s="2" t="s">
        <v>1441</v>
      </c>
    </row>
    <row r="1820" spans="1:11">
      <c r="A1820" s="2" t="s">
        <v>5088</v>
      </c>
      <c r="B1820" s="62" t="s">
        <v>3264</v>
      </c>
      <c r="C1820" s="6" t="s">
        <v>5204</v>
      </c>
      <c r="K1820" s="2" t="s">
        <v>1441</v>
      </c>
    </row>
    <row r="1821" spans="1:11">
      <c r="A1821" s="2" t="s">
        <v>5089</v>
      </c>
      <c r="B1821" s="62" t="s">
        <v>3265</v>
      </c>
      <c r="C1821" s="6" t="s">
        <v>5204</v>
      </c>
      <c r="K1821" s="2" t="s">
        <v>1441</v>
      </c>
    </row>
    <row r="1822" spans="1:11">
      <c r="A1822" s="2" t="s">
        <v>5090</v>
      </c>
      <c r="B1822" s="62" t="s">
        <v>6656</v>
      </c>
      <c r="C1822" s="6" t="s">
        <v>5204</v>
      </c>
      <c r="K1822" s="2" t="s">
        <v>1441</v>
      </c>
    </row>
    <row r="1823" spans="1:11">
      <c r="A1823" s="2" t="s">
        <v>5091</v>
      </c>
      <c r="B1823" s="62" t="s">
        <v>6657</v>
      </c>
      <c r="C1823" s="6" t="s">
        <v>5204</v>
      </c>
      <c r="K1823" s="2" t="s">
        <v>1441</v>
      </c>
    </row>
    <row r="1824" spans="1:11">
      <c r="A1824" s="2" t="s">
        <v>5092</v>
      </c>
      <c r="B1824" s="62" t="s">
        <v>3266</v>
      </c>
      <c r="C1824" s="6" t="s">
        <v>5204</v>
      </c>
      <c r="K1824" s="2" t="s">
        <v>1441</v>
      </c>
    </row>
    <row r="1825" spans="1:11">
      <c r="A1825" s="2" t="s">
        <v>5093</v>
      </c>
      <c r="B1825" s="62" t="s">
        <v>3267</v>
      </c>
      <c r="C1825" s="6" t="s">
        <v>5204</v>
      </c>
      <c r="K1825" s="2" t="s">
        <v>1441</v>
      </c>
    </row>
    <row r="1826" spans="1:11">
      <c r="A1826" s="2" t="s">
        <v>5094</v>
      </c>
      <c r="B1826" s="62" t="s">
        <v>3268</v>
      </c>
      <c r="C1826" s="6" t="s">
        <v>5204</v>
      </c>
      <c r="K1826" s="2" t="s">
        <v>1441</v>
      </c>
    </row>
    <row r="1827" spans="1:11">
      <c r="A1827" s="2" t="s">
        <v>5095</v>
      </c>
      <c r="B1827" s="62" t="s">
        <v>3269</v>
      </c>
      <c r="C1827" s="6" t="s">
        <v>5204</v>
      </c>
      <c r="K1827" s="2" t="s">
        <v>1441</v>
      </c>
    </row>
    <row r="1828" spans="1:11">
      <c r="A1828" s="2" t="s">
        <v>5096</v>
      </c>
      <c r="B1828" s="62" t="s">
        <v>6658</v>
      </c>
      <c r="C1828" s="6" t="s">
        <v>5204</v>
      </c>
      <c r="K1828" s="2" t="s">
        <v>1441</v>
      </c>
    </row>
    <row r="1829" spans="1:11">
      <c r="A1829" s="2" t="s">
        <v>5097</v>
      </c>
      <c r="B1829" s="62" t="s">
        <v>3270</v>
      </c>
      <c r="C1829" s="6" t="s">
        <v>5204</v>
      </c>
      <c r="K1829" s="2" t="s">
        <v>1441</v>
      </c>
    </row>
    <row r="1830" spans="1:11">
      <c r="A1830" s="2" t="s">
        <v>5098</v>
      </c>
      <c r="B1830" s="62" t="s">
        <v>3271</v>
      </c>
      <c r="C1830" s="6" t="s">
        <v>5204</v>
      </c>
      <c r="K1830" s="2" t="s">
        <v>1441</v>
      </c>
    </row>
    <row r="1831" spans="1:11">
      <c r="A1831" s="2" t="s">
        <v>5099</v>
      </c>
      <c r="B1831" s="62" t="s">
        <v>3272</v>
      </c>
      <c r="C1831" s="6" t="s">
        <v>5204</v>
      </c>
      <c r="K1831" s="2" t="s">
        <v>1441</v>
      </c>
    </row>
    <row r="1832" spans="1:11">
      <c r="A1832" s="2" t="s">
        <v>5100</v>
      </c>
      <c r="B1832" s="62" t="s">
        <v>3273</v>
      </c>
      <c r="C1832" s="6" t="s">
        <v>5204</v>
      </c>
      <c r="K1832" s="2" t="s">
        <v>1441</v>
      </c>
    </row>
    <row r="1833" spans="1:11">
      <c r="A1833" s="2" t="s">
        <v>5101</v>
      </c>
      <c r="B1833" s="62" t="s">
        <v>3274</v>
      </c>
      <c r="C1833" s="6" t="s">
        <v>5204</v>
      </c>
      <c r="K1833" s="2" t="s">
        <v>1441</v>
      </c>
    </row>
    <row r="1834" spans="1:11">
      <c r="A1834" s="2" t="s">
        <v>5102</v>
      </c>
      <c r="B1834" s="62" t="s">
        <v>6659</v>
      </c>
      <c r="C1834" s="6" t="s">
        <v>5204</v>
      </c>
      <c r="K1834" s="2" t="s">
        <v>1441</v>
      </c>
    </row>
    <row r="1835" spans="1:11">
      <c r="A1835" s="2" t="s">
        <v>5103</v>
      </c>
      <c r="B1835" s="62" t="s">
        <v>6660</v>
      </c>
      <c r="C1835" s="6" t="s">
        <v>5204</v>
      </c>
      <c r="K1835" s="2" t="s">
        <v>1441</v>
      </c>
    </row>
    <row r="1836" spans="1:11">
      <c r="A1836" s="2" t="s">
        <v>5104</v>
      </c>
      <c r="B1836" s="62" t="s">
        <v>3275</v>
      </c>
      <c r="C1836" s="6" t="s">
        <v>5204</v>
      </c>
      <c r="K1836" s="2" t="s">
        <v>1441</v>
      </c>
    </row>
    <row r="1837" spans="1:11">
      <c r="A1837" s="2" t="s">
        <v>5105</v>
      </c>
      <c r="B1837" s="62" t="s">
        <v>3276</v>
      </c>
      <c r="C1837" s="6" t="s">
        <v>5204</v>
      </c>
      <c r="K1837" s="2" t="s">
        <v>1441</v>
      </c>
    </row>
    <row r="1838" spans="1:11">
      <c r="A1838" s="2" t="s">
        <v>5106</v>
      </c>
      <c r="B1838" s="62" t="s">
        <v>6661</v>
      </c>
      <c r="C1838" s="6" t="s">
        <v>5204</v>
      </c>
      <c r="K1838" s="2" t="s">
        <v>1441</v>
      </c>
    </row>
    <row r="1839" spans="1:11">
      <c r="A1839" s="2" t="s">
        <v>5107</v>
      </c>
      <c r="B1839" s="62" t="s">
        <v>6662</v>
      </c>
      <c r="C1839" s="6" t="s">
        <v>5204</v>
      </c>
      <c r="K1839" s="2" t="s">
        <v>1441</v>
      </c>
    </row>
    <row r="1840" spans="1:11">
      <c r="A1840" s="2" t="s">
        <v>5108</v>
      </c>
      <c r="B1840" s="62" t="s">
        <v>6663</v>
      </c>
      <c r="C1840" s="6" t="s">
        <v>5204</v>
      </c>
      <c r="K1840" s="2" t="s">
        <v>1441</v>
      </c>
    </row>
    <row r="1841" spans="1:11">
      <c r="A1841" s="2" t="s">
        <v>5109</v>
      </c>
      <c r="B1841" s="62" t="s">
        <v>6664</v>
      </c>
      <c r="C1841" s="6" t="s">
        <v>5204</v>
      </c>
      <c r="K1841" s="2" t="s">
        <v>1441</v>
      </c>
    </row>
    <row r="1842" spans="1:11">
      <c r="A1842" s="2" t="s">
        <v>5110</v>
      </c>
      <c r="B1842" s="62" t="s">
        <v>6665</v>
      </c>
      <c r="C1842" s="6" t="s">
        <v>5204</v>
      </c>
      <c r="K1842" s="2" t="s">
        <v>1441</v>
      </c>
    </row>
    <row r="1843" spans="1:11">
      <c r="A1843" s="2" t="s">
        <v>5111</v>
      </c>
      <c r="B1843" s="62" t="s">
        <v>6666</v>
      </c>
      <c r="C1843" s="6" t="s">
        <v>5204</v>
      </c>
      <c r="K1843" s="2" t="s">
        <v>1441</v>
      </c>
    </row>
    <row r="1844" spans="1:11">
      <c r="A1844" s="2" t="s">
        <v>5112</v>
      </c>
      <c r="B1844" s="62" t="s">
        <v>3277</v>
      </c>
      <c r="C1844" s="6" t="s">
        <v>5204</v>
      </c>
      <c r="K1844" s="2" t="s">
        <v>1441</v>
      </c>
    </row>
    <row r="1845" spans="1:11">
      <c r="A1845" s="2" t="s">
        <v>5113</v>
      </c>
      <c r="B1845" s="62" t="s">
        <v>3278</v>
      </c>
      <c r="C1845" s="6" t="s">
        <v>5204</v>
      </c>
      <c r="K1845" s="2" t="s">
        <v>1441</v>
      </c>
    </row>
    <row r="1846" spans="1:11">
      <c r="A1846" s="2" t="s">
        <v>5114</v>
      </c>
      <c r="B1846" s="62" t="s">
        <v>3279</v>
      </c>
      <c r="C1846" s="6" t="s">
        <v>5204</v>
      </c>
      <c r="K1846" s="2" t="s">
        <v>1441</v>
      </c>
    </row>
    <row r="1847" spans="1:11">
      <c r="A1847" s="2" t="s">
        <v>5115</v>
      </c>
      <c r="B1847" s="62" t="s">
        <v>6667</v>
      </c>
      <c r="C1847" s="6" t="s">
        <v>5204</v>
      </c>
      <c r="K1847" s="2" t="s">
        <v>1441</v>
      </c>
    </row>
    <row r="1848" spans="1:11">
      <c r="A1848" s="2" t="s">
        <v>5116</v>
      </c>
      <c r="B1848" s="62" t="s">
        <v>6668</v>
      </c>
      <c r="C1848" s="6" t="s">
        <v>5204</v>
      </c>
      <c r="K1848" s="2" t="s">
        <v>1441</v>
      </c>
    </row>
    <row r="1849" spans="1:11">
      <c r="A1849" s="2" t="s">
        <v>5117</v>
      </c>
      <c r="B1849" s="62" t="s">
        <v>6669</v>
      </c>
      <c r="C1849" s="6" t="s">
        <v>5204</v>
      </c>
      <c r="K1849" s="2" t="s">
        <v>1441</v>
      </c>
    </row>
    <row r="1850" spans="1:11">
      <c r="A1850" s="2" t="s">
        <v>5118</v>
      </c>
      <c r="B1850" s="62" t="s">
        <v>6670</v>
      </c>
      <c r="C1850" s="6" t="s">
        <v>5204</v>
      </c>
      <c r="K1850" s="2" t="s">
        <v>1441</v>
      </c>
    </row>
    <row r="1851" spans="1:11">
      <c r="A1851" s="2" t="s">
        <v>5119</v>
      </c>
      <c r="B1851" s="62" t="s">
        <v>3280</v>
      </c>
      <c r="C1851" s="6" t="s">
        <v>5204</v>
      </c>
      <c r="K1851" s="2" t="s">
        <v>1441</v>
      </c>
    </row>
    <row r="1852" spans="1:11">
      <c r="A1852" s="2" t="s">
        <v>5120</v>
      </c>
      <c r="B1852" s="62" t="s">
        <v>3281</v>
      </c>
      <c r="C1852" s="6" t="s">
        <v>5204</v>
      </c>
      <c r="K1852" s="2" t="s">
        <v>1441</v>
      </c>
    </row>
    <row r="1853" spans="1:11">
      <c r="A1853" s="2" t="s">
        <v>5121</v>
      </c>
      <c r="B1853" s="62" t="s">
        <v>3282</v>
      </c>
      <c r="C1853" s="6" t="s">
        <v>5204</v>
      </c>
      <c r="K1853" s="2" t="s">
        <v>1441</v>
      </c>
    </row>
    <row r="1854" spans="1:11">
      <c r="A1854" s="2" t="s">
        <v>5122</v>
      </c>
      <c r="B1854" s="62" t="s">
        <v>3283</v>
      </c>
      <c r="C1854" s="6" t="s">
        <v>5204</v>
      </c>
      <c r="K1854" s="2" t="s">
        <v>1441</v>
      </c>
    </row>
    <row r="1855" spans="1:11">
      <c r="A1855" s="2" t="s">
        <v>5123</v>
      </c>
      <c r="B1855" s="62" t="s">
        <v>3284</v>
      </c>
      <c r="C1855" s="6" t="s">
        <v>5204</v>
      </c>
      <c r="K1855" s="2" t="s">
        <v>1441</v>
      </c>
    </row>
    <row r="1856" spans="1:11">
      <c r="A1856" s="2" t="s">
        <v>5124</v>
      </c>
      <c r="B1856" s="62" t="s">
        <v>3285</v>
      </c>
      <c r="C1856" s="6" t="s">
        <v>5204</v>
      </c>
      <c r="K1856" s="2" t="s">
        <v>1441</v>
      </c>
    </row>
    <row r="1857" spans="1:11">
      <c r="A1857" s="2" t="s">
        <v>5125</v>
      </c>
      <c r="B1857" s="62" t="s">
        <v>3286</v>
      </c>
      <c r="C1857" s="6" t="s">
        <v>5204</v>
      </c>
      <c r="K1857" s="2" t="s">
        <v>1441</v>
      </c>
    </row>
    <row r="1858" spans="1:11">
      <c r="A1858" s="2" t="s">
        <v>5126</v>
      </c>
      <c r="B1858" s="62" t="s">
        <v>3287</v>
      </c>
      <c r="C1858" s="6" t="s">
        <v>5204</v>
      </c>
      <c r="K1858" s="2" t="s">
        <v>1441</v>
      </c>
    </row>
    <row r="1859" spans="1:11">
      <c r="A1859" s="2" t="s">
        <v>5127</v>
      </c>
      <c r="B1859" s="62" t="s">
        <v>3288</v>
      </c>
      <c r="C1859" s="6" t="s">
        <v>5204</v>
      </c>
      <c r="K1859" s="2" t="s">
        <v>1441</v>
      </c>
    </row>
    <row r="1860" spans="1:11">
      <c r="A1860" s="2" t="s">
        <v>5128</v>
      </c>
      <c r="B1860" s="62" t="s">
        <v>3289</v>
      </c>
      <c r="C1860" s="6" t="s">
        <v>5204</v>
      </c>
      <c r="K1860" s="2" t="s">
        <v>1441</v>
      </c>
    </row>
    <row r="1861" spans="1:11">
      <c r="A1861" s="2" t="s">
        <v>5129</v>
      </c>
      <c r="B1861" s="62" t="s">
        <v>3290</v>
      </c>
      <c r="C1861" s="6" t="s">
        <v>5204</v>
      </c>
      <c r="K1861" s="2" t="s">
        <v>1441</v>
      </c>
    </row>
    <row r="1862" spans="1:11">
      <c r="A1862" s="2" t="s">
        <v>5130</v>
      </c>
      <c r="B1862" s="62" t="s">
        <v>3291</v>
      </c>
      <c r="C1862" s="6" t="s">
        <v>5204</v>
      </c>
      <c r="K1862" s="2" t="s">
        <v>1441</v>
      </c>
    </row>
    <row r="1863" spans="1:11">
      <c r="A1863" s="2" t="s">
        <v>5131</v>
      </c>
      <c r="B1863" s="62" t="s">
        <v>3292</v>
      </c>
      <c r="C1863" s="6" t="s">
        <v>5204</v>
      </c>
      <c r="K1863" s="2" t="s">
        <v>1441</v>
      </c>
    </row>
    <row r="1864" spans="1:11">
      <c r="A1864" s="2" t="s">
        <v>5132</v>
      </c>
      <c r="B1864" s="62" t="s">
        <v>3293</v>
      </c>
      <c r="C1864" s="6" t="s">
        <v>5204</v>
      </c>
      <c r="K1864" s="2" t="s">
        <v>1441</v>
      </c>
    </row>
    <row r="1865" spans="1:11">
      <c r="A1865" s="2" t="s">
        <v>5133</v>
      </c>
      <c r="B1865" s="62" t="s">
        <v>3294</v>
      </c>
      <c r="C1865" s="6" t="s">
        <v>5204</v>
      </c>
      <c r="K1865" s="2" t="s">
        <v>1441</v>
      </c>
    </row>
    <row r="1866" spans="1:11">
      <c r="A1866" s="2" t="s">
        <v>5134</v>
      </c>
      <c r="B1866" s="62" t="s">
        <v>3295</v>
      </c>
      <c r="C1866" s="6" t="s">
        <v>5204</v>
      </c>
      <c r="K1866" s="2" t="s">
        <v>1441</v>
      </c>
    </row>
    <row r="1867" spans="1:11">
      <c r="A1867" s="2" t="s">
        <v>5135</v>
      </c>
      <c r="B1867" s="62" t="s">
        <v>3296</v>
      </c>
      <c r="C1867" s="6" t="s">
        <v>5204</v>
      </c>
      <c r="K1867" s="2" t="s">
        <v>1441</v>
      </c>
    </row>
    <row r="1868" spans="1:11">
      <c r="A1868" s="2" t="s">
        <v>5136</v>
      </c>
      <c r="B1868" s="62" t="s">
        <v>6671</v>
      </c>
      <c r="C1868" s="6" t="s">
        <v>5204</v>
      </c>
      <c r="K1868" s="2" t="s">
        <v>1441</v>
      </c>
    </row>
    <row r="1869" spans="1:11">
      <c r="A1869" s="2" t="s">
        <v>5137</v>
      </c>
      <c r="B1869" s="62" t="s">
        <v>6672</v>
      </c>
      <c r="C1869" s="6" t="s">
        <v>5204</v>
      </c>
      <c r="K1869" s="2" t="s">
        <v>1441</v>
      </c>
    </row>
    <row r="1870" spans="1:11">
      <c r="A1870" s="2" t="s">
        <v>5138</v>
      </c>
      <c r="B1870" s="62" t="s">
        <v>6673</v>
      </c>
      <c r="C1870" s="6" t="s">
        <v>5204</v>
      </c>
      <c r="K1870" s="2" t="s">
        <v>1441</v>
      </c>
    </row>
    <row r="1871" spans="1:11">
      <c r="A1871" s="2" t="s">
        <v>5139</v>
      </c>
      <c r="B1871" s="62" t="s">
        <v>3297</v>
      </c>
      <c r="C1871" s="6" t="s">
        <v>5204</v>
      </c>
      <c r="K1871" s="2" t="s">
        <v>1441</v>
      </c>
    </row>
    <row r="1872" spans="1:11">
      <c r="A1872" s="2" t="s">
        <v>5140</v>
      </c>
      <c r="B1872" s="62" t="s">
        <v>3298</v>
      </c>
      <c r="C1872" s="6" t="s">
        <v>5204</v>
      </c>
      <c r="K1872" s="2" t="s">
        <v>1441</v>
      </c>
    </row>
    <row r="1873" spans="1:11">
      <c r="A1873" s="2" t="s">
        <v>5141</v>
      </c>
      <c r="B1873" s="62" t="s">
        <v>3299</v>
      </c>
      <c r="C1873" s="6" t="s">
        <v>5204</v>
      </c>
      <c r="K1873" s="2" t="s">
        <v>1441</v>
      </c>
    </row>
    <row r="1874" spans="1:11">
      <c r="A1874" s="2" t="s">
        <v>5142</v>
      </c>
      <c r="B1874" s="62" t="s">
        <v>3300</v>
      </c>
      <c r="C1874" s="6" t="s">
        <v>5204</v>
      </c>
      <c r="K1874" s="2" t="s">
        <v>1441</v>
      </c>
    </row>
    <row r="1875" spans="1:11">
      <c r="A1875" s="2" t="s">
        <v>5143</v>
      </c>
      <c r="B1875" s="62" t="s">
        <v>3301</v>
      </c>
      <c r="C1875" s="6" t="s">
        <v>5204</v>
      </c>
      <c r="K1875" s="2" t="s">
        <v>1441</v>
      </c>
    </row>
    <row r="1876" spans="1:11">
      <c r="A1876" s="2" t="s">
        <v>5144</v>
      </c>
      <c r="B1876" s="62" t="s">
        <v>6674</v>
      </c>
      <c r="C1876" s="6" t="s">
        <v>5204</v>
      </c>
      <c r="K1876" s="2" t="s">
        <v>1441</v>
      </c>
    </row>
    <row r="1877" spans="1:11">
      <c r="A1877" s="2" t="s">
        <v>5145</v>
      </c>
      <c r="B1877" s="62" t="s">
        <v>6675</v>
      </c>
      <c r="C1877" s="6" t="s">
        <v>5204</v>
      </c>
      <c r="K1877" s="2" t="s">
        <v>1441</v>
      </c>
    </row>
    <row r="1878" spans="1:11">
      <c r="A1878" s="2" t="s">
        <v>5146</v>
      </c>
      <c r="B1878" s="62" t="s">
        <v>3302</v>
      </c>
      <c r="C1878" s="6" t="s">
        <v>5204</v>
      </c>
      <c r="K1878" s="2" t="s">
        <v>1441</v>
      </c>
    </row>
    <row r="1879" spans="1:11">
      <c r="A1879" s="2" t="s">
        <v>5147</v>
      </c>
      <c r="B1879" s="62" t="s">
        <v>6676</v>
      </c>
      <c r="C1879" s="6" t="s">
        <v>5204</v>
      </c>
      <c r="K1879" s="2" t="s">
        <v>1441</v>
      </c>
    </row>
    <row r="1880" spans="1:11">
      <c r="A1880" s="2" t="s">
        <v>5148</v>
      </c>
      <c r="B1880" s="62" t="s">
        <v>3303</v>
      </c>
      <c r="C1880" s="6" t="s">
        <v>5204</v>
      </c>
      <c r="K1880" s="2" t="s">
        <v>1441</v>
      </c>
    </row>
    <row r="1881" spans="1:11">
      <c r="A1881" s="2" t="s">
        <v>5149</v>
      </c>
      <c r="B1881" s="62" t="s">
        <v>3304</v>
      </c>
      <c r="C1881" s="6" t="s">
        <v>5204</v>
      </c>
      <c r="K1881" s="2" t="s">
        <v>1441</v>
      </c>
    </row>
    <row r="1882" spans="1:11">
      <c r="A1882" s="2" t="s">
        <v>5150</v>
      </c>
      <c r="B1882" s="62" t="s">
        <v>6677</v>
      </c>
      <c r="C1882" s="6" t="s">
        <v>5204</v>
      </c>
      <c r="K1882" s="2" t="s">
        <v>1441</v>
      </c>
    </row>
    <row r="1883" spans="1:11">
      <c r="A1883" s="2" t="s">
        <v>5151</v>
      </c>
      <c r="B1883" s="62" t="s">
        <v>3305</v>
      </c>
      <c r="C1883" s="6" t="s">
        <v>5204</v>
      </c>
      <c r="K1883" s="2" t="s">
        <v>1441</v>
      </c>
    </row>
    <row r="1884" spans="1:11">
      <c r="A1884" s="2" t="s">
        <v>5152</v>
      </c>
      <c r="B1884" s="62" t="s">
        <v>3306</v>
      </c>
      <c r="C1884" s="6" t="s">
        <v>5204</v>
      </c>
      <c r="K1884" s="2" t="s">
        <v>1441</v>
      </c>
    </row>
    <row r="1885" spans="1:11">
      <c r="A1885" s="2" t="s">
        <v>5153</v>
      </c>
      <c r="B1885" s="62" t="s">
        <v>3307</v>
      </c>
      <c r="C1885" s="6" t="s">
        <v>5204</v>
      </c>
      <c r="K1885" s="2" t="s">
        <v>1441</v>
      </c>
    </row>
    <row r="1886" spans="1:11">
      <c r="A1886" s="2" t="s">
        <v>5154</v>
      </c>
      <c r="B1886" s="62" t="s">
        <v>3308</v>
      </c>
      <c r="C1886" s="6" t="s">
        <v>5204</v>
      </c>
      <c r="K1886" s="2" t="s">
        <v>1441</v>
      </c>
    </row>
    <row r="1887" spans="1:11">
      <c r="A1887" s="2" t="s">
        <v>5155</v>
      </c>
      <c r="B1887" s="62" t="s">
        <v>3309</v>
      </c>
      <c r="C1887" s="6" t="s">
        <v>5204</v>
      </c>
      <c r="K1887" s="2" t="s">
        <v>1441</v>
      </c>
    </row>
    <row r="1888" spans="1:11">
      <c r="A1888" s="2" t="s">
        <v>5156</v>
      </c>
      <c r="B1888" s="62" t="s">
        <v>3310</v>
      </c>
      <c r="C1888" s="6" t="s">
        <v>5204</v>
      </c>
      <c r="K1888" s="2" t="s">
        <v>1441</v>
      </c>
    </row>
    <row r="1889" spans="1:11">
      <c r="A1889" s="2" t="s">
        <v>5157</v>
      </c>
      <c r="B1889" s="62" t="s">
        <v>3311</v>
      </c>
      <c r="C1889" s="6" t="s">
        <v>5204</v>
      </c>
      <c r="K1889" s="2" t="s">
        <v>1441</v>
      </c>
    </row>
    <row r="1890" spans="1:11">
      <c r="A1890" s="2" t="s">
        <v>5158</v>
      </c>
      <c r="B1890" s="62" t="s">
        <v>3312</v>
      </c>
      <c r="C1890" s="6" t="s">
        <v>5204</v>
      </c>
      <c r="K1890" s="2" t="s">
        <v>1441</v>
      </c>
    </row>
    <row r="1891" spans="1:11">
      <c r="A1891" s="2" t="s">
        <v>5159</v>
      </c>
      <c r="B1891" s="62" t="s">
        <v>3313</v>
      </c>
      <c r="C1891" s="6" t="s">
        <v>5204</v>
      </c>
      <c r="K1891" s="2" t="s">
        <v>1441</v>
      </c>
    </row>
    <row r="1892" spans="1:11">
      <c r="A1892" s="2" t="s">
        <v>5160</v>
      </c>
      <c r="B1892" s="62" t="s">
        <v>3314</v>
      </c>
      <c r="C1892" s="6" t="s">
        <v>5204</v>
      </c>
      <c r="K1892" s="2" t="s">
        <v>1441</v>
      </c>
    </row>
    <row r="1893" spans="1:11">
      <c r="A1893" s="2" t="s">
        <v>5161</v>
      </c>
      <c r="B1893" s="62" t="s">
        <v>3315</v>
      </c>
      <c r="C1893" s="6" t="s">
        <v>5204</v>
      </c>
      <c r="K1893" s="2" t="s">
        <v>1441</v>
      </c>
    </row>
    <row r="1894" spans="1:11">
      <c r="A1894" s="2" t="s">
        <v>5162</v>
      </c>
      <c r="B1894" s="62" t="s">
        <v>3316</v>
      </c>
      <c r="C1894" s="6" t="s">
        <v>5204</v>
      </c>
      <c r="K1894" s="2" t="s">
        <v>1441</v>
      </c>
    </row>
    <row r="1895" spans="1:11">
      <c r="A1895" s="2" t="s">
        <v>5163</v>
      </c>
      <c r="B1895" s="62" t="s">
        <v>3317</v>
      </c>
      <c r="C1895" s="6" t="s">
        <v>5204</v>
      </c>
      <c r="K1895" s="2" t="s">
        <v>1441</v>
      </c>
    </row>
    <row r="1896" spans="1:11">
      <c r="A1896" s="2" t="s">
        <v>5164</v>
      </c>
      <c r="B1896" s="62" t="s">
        <v>3318</v>
      </c>
      <c r="C1896" s="6" t="s">
        <v>5204</v>
      </c>
      <c r="K1896" s="2" t="s">
        <v>1441</v>
      </c>
    </row>
    <row r="1897" spans="1:11">
      <c r="A1897" s="2" t="s">
        <v>5165</v>
      </c>
      <c r="B1897" s="62" t="s">
        <v>3319</v>
      </c>
      <c r="C1897" s="6" t="s">
        <v>5204</v>
      </c>
      <c r="K1897" s="2" t="s">
        <v>1441</v>
      </c>
    </row>
    <row r="1898" spans="1:11">
      <c r="A1898" s="2" t="s">
        <v>5166</v>
      </c>
      <c r="B1898" s="62" t="s">
        <v>3320</v>
      </c>
      <c r="C1898" s="6" t="s">
        <v>5204</v>
      </c>
      <c r="K1898" s="2" t="s">
        <v>1441</v>
      </c>
    </row>
    <row r="1899" spans="1:11">
      <c r="A1899" s="2" t="s">
        <v>5167</v>
      </c>
      <c r="B1899" s="62" t="s">
        <v>3321</v>
      </c>
      <c r="C1899" s="6" t="s">
        <v>5204</v>
      </c>
      <c r="K1899" s="2" t="s">
        <v>1441</v>
      </c>
    </row>
    <row r="1900" spans="1:11">
      <c r="A1900" s="2" t="s">
        <v>5168</v>
      </c>
      <c r="B1900" s="62" t="s">
        <v>3322</v>
      </c>
      <c r="C1900" s="6" t="s">
        <v>5204</v>
      </c>
      <c r="K1900" s="2" t="s">
        <v>1441</v>
      </c>
    </row>
    <row r="1901" spans="1:11">
      <c r="A1901" s="2" t="s">
        <v>5169</v>
      </c>
      <c r="B1901" s="62" t="s">
        <v>3323</v>
      </c>
      <c r="C1901" s="6" t="s">
        <v>5204</v>
      </c>
      <c r="K1901" s="2" t="s">
        <v>1441</v>
      </c>
    </row>
    <row r="1902" spans="1:11">
      <c r="A1902" s="2" t="s">
        <v>5170</v>
      </c>
      <c r="B1902" s="62" t="s">
        <v>3324</v>
      </c>
      <c r="C1902" s="6" t="s">
        <v>5204</v>
      </c>
      <c r="K1902" s="2" t="s">
        <v>1441</v>
      </c>
    </row>
    <row r="1903" spans="1:11">
      <c r="A1903" s="2" t="s">
        <v>5171</v>
      </c>
      <c r="B1903" s="62" t="s">
        <v>3325</v>
      </c>
      <c r="C1903" s="6" t="s">
        <v>5204</v>
      </c>
      <c r="K1903" s="2" t="s">
        <v>1441</v>
      </c>
    </row>
    <row r="1904" spans="1:11">
      <c r="A1904" s="2" t="s">
        <v>5172</v>
      </c>
      <c r="B1904" s="62" t="s">
        <v>3326</v>
      </c>
      <c r="C1904" s="6" t="s">
        <v>5204</v>
      </c>
      <c r="K1904" s="2" t="s">
        <v>1441</v>
      </c>
    </row>
    <row r="1905" spans="1:11">
      <c r="A1905" s="2" t="s">
        <v>5173</v>
      </c>
      <c r="B1905" s="62" t="s">
        <v>3327</v>
      </c>
      <c r="C1905" s="6" t="s">
        <v>5204</v>
      </c>
      <c r="K1905" s="2" t="s">
        <v>1441</v>
      </c>
    </row>
    <row r="1906" spans="1:11">
      <c r="A1906" s="2" t="s">
        <v>5174</v>
      </c>
      <c r="B1906" s="62" t="s">
        <v>3328</v>
      </c>
      <c r="C1906" s="6" t="s">
        <v>5204</v>
      </c>
      <c r="K1906" s="2" t="s">
        <v>1441</v>
      </c>
    </row>
    <row r="1907" spans="1:11">
      <c r="A1907" s="2" t="s">
        <v>5175</v>
      </c>
      <c r="B1907" s="62" t="s">
        <v>3329</v>
      </c>
      <c r="C1907" s="6" t="s">
        <v>5204</v>
      </c>
      <c r="K1907" s="2" t="s">
        <v>1441</v>
      </c>
    </row>
    <row r="1908" spans="1:11">
      <c r="A1908" s="2" t="s">
        <v>5176</v>
      </c>
      <c r="B1908" s="62" t="s">
        <v>3330</v>
      </c>
      <c r="C1908" s="6" t="s">
        <v>5204</v>
      </c>
      <c r="K1908" s="2" t="s">
        <v>1441</v>
      </c>
    </row>
    <row r="1909" spans="1:11">
      <c r="A1909" s="2" t="s">
        <v>5177</v>
      </c>
      <c r="B1909" s="62" t="s">
        <v>3331</v>
      </c>
      <c r="C1909" s="6" t="s">
        <v>5204</v>
      </c>
      <c r="K1909" s="2" t="s">
        <v>1441</v>
      </c>
    </row>
    <row r="1910" spans="1:11">
      <c r="A1910" s="2" t="s">
        <v>5178</v>
      </c>
      <c r="B1910" s="62" t="s">
        <v>3332</v>
      </c>
      <c r="C1910" s="6" t="s">
        <v>5204</v>
      </c>
      <c r="K1910" s="2" t="s">
        <v>1441</v>
      </c>
    </row>
    <row r="1911" spans="1:11">
      <c r="A1911" s="2" t="s">
        <v>5179</v>
      </c>
      <c r="B1911" s="62" t="s">
        <v>3333</v>
      </c>
      <c r="C1911" s="6" t="s">
        <v>5204</v>
      </c>
      <c r="K1911" s="2" t="s">
        <v>1441</v>
      </c>
    </row>
    <row r="1912" spans="1:11">
      <c r="A1912" s="2" t="s">
        <v>5180</v>
      </c>
      <c r="B1912" s="62" t="s">
        <v>3334</v>
      </c>
      <c r="C1912" s="6" t="s">
        <v>5204</v>
      </c>
      <c r="K1912" s="2" t="s">
        <v>1441</v>
      </c>
    </row>
    <row r="1913" spans="1:11">
      <c r="A1913" s="2" t="s">
        <v>5181</v>
      </c>
      <c r="B1913" s="62" t="s">
        <v>3335</v>
      </c>
      <c r="C1913" s="6" t="s">
        <v>5204</v>
      </c>
      <c r="K1913" s="2" t="s">
        <v>1441</v>
      </c>
    </row>
    <row r="1914" spans="1:11">
      <c r="A1914" s="2" t="s">
        <v>5182</v>
      </c>
      <c r="B1914" s="62" t="s">
        <v>3336</v>
      </c>
      <c r="C1914" s="6" t="s">
        <v>5204</v>
      </c>
      <c r="K1914" s="2" t="s">
        <v>1441</v>
      </c>
    </row>
    <row r="1915" spans="1:11">
      <c r="A1915" s="2" t="s">
        <v>5183</v>
      </c>
      <c r="B1915" s="62" t="s">
        <v>6678</v>
      </c>
      <c r="C1915" s="6" t="s">
        <v>5204</v>
      </c>
      <c r="K1915" s="2" t="s">
        <v>1441</v>
      </c>
    </row>
    <row r="1916" spans="1:11">
      <c r="A1916" s="2" t="s">
        <v>5184</v>
      </c>
      <c r="B1916" s="62" t="s">
        <v>6679</v>
      </c>
      <c r="C1916" s="6" t="s">
        <v>5204</v>
      </c>
      <c r="K1916" s="2" t="s">
        <v>1441</v>
      </c>
    </row>
    <row r="1917" spans="1:11">
      <c r="A1917" s="2" t="s">
        <v>5185</v>
      </c>
      <c r="B1917" s="62" t="s">
        <v>3337</v>
      </c>
      <c r="C1917" s="6" t="s">
        <v>5204</v>
      </c>
      <c r="K1917" s="2" t="s">
        <v>1441</v>
      </c>
    </row>
    <row r="1918" spans="1:11">
      <c r="A1918" s="2" t="s">
        <v>5186</v>
      </c>
      <c r="B1918" s="62" t="s">
        <v>3338</v>
      </c>
      <c r="C1918" s="6" t="s">
        <v>5204</v>
      </c>
      <c r="K1918" s="2" t="s">
        <v>1441</v>
      </c>
    </row>
    <row r="1919" spans="1:11">
      <c r="A1919" s="2" t="s">
        <v>5187</v>
      </c>
      <c r="B1919" s="62" t="s">
        <v>3339</v>
      </c>
      <c r="C1919" s="6" t="s">
        <v>5204</v>
      </c>
      <c r="K1919" s="2" t="s">
        <v>1441</v>
      </c>
    </row>
    <row r="1920" spans="1:11">
      <c r="A1920" s="2" t="s">
        <v>5188</v>
      </c>
      <c r="B1920" s="62" t="s">
        <v>6680</v>
      </c>
      <c r="C1920" s="6" t="s">
        <v>5204</v>
      </c>
      <c r="K1920" s="2" t="s">
        <v>1441</v>
      </c>
    </row>
    <row r="1921" spans="1:11">
      <c r="A1921" s="2" t="s">
        <v>5189</v>
      </c>
      <c r="B1921" s="62" t="s">
        <v>3340</v>
      </c>
      <c r="C1921" s="6" t="s">
        <v>5204</v>
      </c>
      <c r="K1921" s="2" t="s">
        <v>1441</v>
      </c>
    </row>
    <row r="1922" spans="1:11">
      <c r="A1922" s="2" t="s">
        <v>5190</v>
      </c>
      <c r="B1922" s="62" t="s">
        <v>3341</v>
      </c>
      <c r="C1922" s="6" t="s">
        <v>5204</v>
      </c>
      <c r="K1922" s="2" t="s">
        <v>1441</v>
      </c>
    </row>
    <row r="1923" spans="1:11">
      <c r="A1923" s="2" t="s">
        <v>5191</v>
      </c>
      <c r="B1923" s="62" t="s">
        <v>6681</v>
      </c>
      <c r="C1923" s="6" t="s">
        <v>5204</v>
      </c>
      <c r="K1923" s="2" t="s">
        <v>1441</v>
      </c>
    </row>
    <row r="1924" spans="1:11">
      <c r="A1924" s="2" t="s">
        <v>5192</v>
      </c>
      <c r="B1924" s="62" t="s">
        <v>6682</v>
      </c>
      <c r="C1924" s="6" t="s">
        <v>5204</v>
      </c>
      <c r="K1924" s="2" t="s">
        <v>1441</v>
      </c>
    </row>
    <row r="1925" spans="1:11">
      <c r="A1925" s="2" t="s">
        <v>5193</v>
      </c>
      <c r="B1925" s="62" t="s">
        <v>3342</v>
      </c>
      <c r="C1925" s="6" t="s">
        <v>5204</v>
      </c>
      <c r="K1925" s="2" t="s">
        <v>1441</v>
      </c>
    </row>
    <row r="1926" spans="1:11">
      <c r="A1926" s="2" t="s">
        <v>5194</v>
      </c>
      <c r="B1926" s="62" t="s">
        <v>3343</v>
      </c>
      <c r="C1926" s="6" t="s">
        <v>5204</v>
      </c>
      <c r="K1926" s="2" t="s">
        <v>1441</v>
      </c>
    </row>
    <row r="1927" spans="1:11">
      <c r="A1927" s="2" t="s">
        <v>5195</v>
      </c>
      <c r="B1927" s="62" t="s">
        <v>3344</v>
      </c>
      <c r="C1927" s="6" t="s">
        <v>5204</v>
      </c>
      <c r="K1927" s="2" t="s">
        <v>1441</v>
      </c>
    </row>
    <row r="1928" spans="1:11">
      <c r="A1928" s="2" t="s">
        <v>5196</v>
      </c>
      <c r="B1928" s="62" t="s">
        <v>5560</v>
      </c>
      <c r="C1928" s="6" t="s">
        <v>5204</v>
      </c>
      <c r="K1928" s="2" t="s">
        <v>1441</v>
      </c>
    </row>
    <row r="1929" spans="1:11">
      <c r="A1929" s="2" t="s">
        <v>5197</v>
      </c>
      <c r="B1929" s="62" t="s">
        <v>3346</v>
      </c>
      <c r="C1929" s="6" t="s">
        <v>5204</v>
      </c>
      <c r="K1929" s="2" t="s">
        <v>1441</v>
      </c>
    </row>
    <row r="1930" spans="1:11">
      <c r="A1930" s="2" t="s">
        <v>5198</v>
      </c>
      <c r="B1930" s="62" t="s">
        <v>3347</v>
      </c>
      <c r="C1930" s="6" t="s">
        <v>5204</v>
      </c>
      <c r="K1930" s="2" t="s">
        <v>1441</v>
      </c>
    </row>
    <row r="1931" spans="1:11">
      <c r="A1931" s="2" t="s">
        <v>5199</v>
      </c>
      <c r="B1931" s="62" t="s">
        <v>3348</v>
      </c>
      <c r="C1931" s="6" t="s">
        <v>5204</v>
      </c>
      <c r="K1931" s="2" t="s">
        <v>1441</v>
      </c>
    </row>
    <row r="1932" spans="1:11">
      <c r="A1932" s="2" t="s">
        <v>5200</v>
      </c>
      <c r="B1932" s="62" t="s">
        <v>3349</v>
      </c>
      <c r="C1932" s="6" t="s">
        <v>5204</v>
      </c>
      <c r="K1932" s="2" t="s">
        <v>1441</v>
      </c>
    </row>
    <row r="1933" spans="1:11">
      <c r="A1933" s="2" t="s">
        <v>5201</v>
      </c>
      <c r="B1933" s="62" t="s">
        <v>3350</v>
      </c>
      <c r="C1933" s="6" t="s">
        <v>5204</v>
      </c>
      <c r="K1933" s="2" t="s">
        <v>1441</v>
      </c>
    </row>
    <row r="1934" spans="1:11">
      <c r="A1934" s="2" t="s">
        <v>5202</v>
      </c>
      <c r="B1934" s="62" t="s">
        <v>3351</v>
      </c>
      <c r="C1934" s="6" t="s">
        <v>5204</v>
      </c>
      <c r="K1934" s="2" t="s">
        <v>1441</v>
      </c>
    </row>
    <row r="1935" spans="1:11">
      <c r="A1935" s="2" t="s">
        <v>5203</v>
      </c>
      <c r="B1935" s="62" t="s">
        <v>3352</v>
      </c>
      <c r="C1935" s="6" t="s">
        <v>5204</v>
      </c>
      <c r="K1935" s="2" t="s">
        <v>1441</v>
      </c>
    </row>
    <row r="1936" spans="1:11">
      <c r="A1936" s="2" t="s">
        <v>5656</v>
      </c>
      <c r="B1936" s="62" t="s">
        <v>3353</v>
      </c>
      <c r="C1936" s="6" t="s">
        <v>5204</v>
      </c>
      <c r="K1936" s="2" t="s">
        <v>1441</v>
      </c>
    </row>
    <row r="1937" spans="1:11">
      <c r="A1937" s="2" t="s">
        <v>5657</v>
      </c>
      <c r="B1937" s="62" t="s">
        <v>3354</v>
      </c>
      <c r="C1937" s="6" t="s">
        <v>5204</v>
      </c>
      <c r="K1937" s="2" t="s">
        <v>1441</v>
      </c>
    </row>
    <row r="1938" spans="1:11">
      <c r="A1938" s="2" t="s">
        <v>5658</v>
      </c>
      <c r="B1938" s="62" t="s">
        <v>3355</v>
      </c>
      <c r="C1938" s="6" t="s">
        <v>5204</v>
      </c>
      <c r="K1938" s="2" t="s">
        <v>1441</v>
      </c>
    </row>
    <row r="1939" spans="1:11">
      <c r="A1939" s="2" t="s">
        <v>5659</v>
      </c>
      <c r="B1939" s="62" t="s">
        <v>3356</v>
      </c>
      <c r="C1939" s="6" t="s">
        <v>5204</v>
      </c>
      <c r="K1939" s="2" t="s">
        <v>1441</v>
      </c>
    </row>
    <row r="1940" spans="1:11">
      <c r="A1940" s="2" t="s">
        <v>5660</v>
      </c>
      <c r="B1940" s="62" t="s">
        <v>3357</v>
      </c>
      <c r="C1940" s="6" t="s">
        <v>5204</v>
      </c>
      <c r="K1940" s="2" t="s">
        <v>1441</v>
      </c>
    </row>
    <row r="1941" spans="1:11">
      <c r="A1941" s="2" t="s">
        <v>5661</v>
      </c>
      <c r="B1941" s="62" t="s">
        <v>3358</v>
      </c>
      <c r="C1941" s="6" t="s">
        <v>5204</v>
      </c>
      <c r="K1941" s="2" t="s">
        <v>1441</v>
      </c>
    </row>
    <row r="1942" spans="1:11">
      <c r="A1942" s="2" t="s">
        <v>5662</v>
      </c>
      <c r="B1942" s="62" t="s">
        <v>3359</v>
      </c>
      <c r="C1942" s="6" t="s">
        <v>5204</v>
      </c>
      <c r="K1942" s="2" t="s">
        <v>1441</v>
      </c>
    </row>
    <row r="1943" spans="1:11">
      <c r="A1943" s="2" t="s">
        <v>5663</v>
      </c>
      <c r="B1943" s="62" t="s">
        <v>3360</v>
      </c>
      <c r="C1943" s="6" t="s">
        <v>5204</v>
      </c>
      <c r="K1943" s="2" t="s">
        <v>1441</v>
      </c>
    </row>
    <row r="1944" spans="1:11">
      <c r="A1944" s="2" t="s">
        <v>5664</v>
      </c>
      <c r="B1944" s="62" t="s">
        <v>6683</v>
      </c>
      <c r="C1944" s="6" t="s">
        <v>5204</v>
      </c>
      <c r="K1944" s="2" t="s">
        <v>1441</v>
      </c>
    </row>
    <row r="1945" spans="1:11">
      <c r="A1945" s="2" t="s">
        <v>5665</v>
      </c>
      <c r="B1945" s="62" t="s">
        <v>3361</v>
      </c>
      <c r="C1945" s="6" t="s">
        <v>5204</v>
      </c>
      <c r="K1945" s="2" t="s">
        <v>1441</v>
      </c>
    </row>
    <row r="1946" spans="1:11">
      <c r="A1946" s="2" t="s">
        <v>5666</v>
      </c>
      <c r="B1946" s="62" t="s">
        <v>3362</v>
      </c>
      <c r="C1946" s="6" t="s">
        <v>5204</v>
      </c>
      <c r="K1946" s="2" t="s">
        <v>1441</v>
      </c>
    </row>
    <row r="1947" spans="1:11">
      <c r="A1947" s="2" t="s">
        <v>5667</v>
      </c>
      <c r="B1947" s="64" t="s">
        <v>3363</v>
      </c>
      <c r="C1947" s="6" t="s">
        <v>5204</v>
      </c>
      <c r="K1947" s="2" t="s">
        <v>1441</v>
      </c>
    </row>
    <row r="1948" spans="1:11">
      <c r="A1948" s="2" t="s">
        <v>6791</v>
      </c>
      <c r="B1948" s="64" t="s">
        <v>3364</v>
      </c>
      <c r="C1948" s="6" t="s">
        <v>5204</v>
      </c>
      <c r="K1948" s="2" t="s">
        <v>1441</v>
      </c>
    </row>
    <row r="1949" spans="1:11">
      <c r="A1949" s="2" t="s">
        <v>6792</v>
      </c>
      <c r="B1949" s="64" t="s">
        <v>6684</v>
      </c>
      <c r="C1949" s="6" t="s">
        <v>5204</v>
      </c>
      <c r="K1949" s="2" t="s">
        <v>1441</v>
      </c>
    </row>
    <row r="1950" spans="1:11">
      <c r="A1950" s="2" t="s">
        <v>6793</v>
      </c>
      <c r="B1950" s="6" t="s">
        <v>3365</v>
      </c>
      <c r="C1950" s="6" t="s">
        <v>5204</v>
      </c>
      <c r="K1950" s="2" t="s">
        <v>1441</v>
      </c>
    </row>
    <row r="1951" spans="1:11">
      <c r="A1951" s="2" t="s">
        <v>6794</v>
      </c>
      <c r="B1951" s="6" t="s">
        <v>3366</v>
      </c>
      <c r="C1951" s="6" t="s">
        <v>5204</v>
      </c>
      <c r="K1951" s="2" t="s">
        <v>1441</v>
      </c>
    </row>
    <row r="1952" spans="1:11">
      <c r="A1952" s="2" t="s">
        <v>6795</v>
      </c>
      <c r="B1952" s="6" t="s">
        <v>6685</v>
      </c>
      <c r="C1952" s="6" t="s">
        <v>5204</v>
      </c>
      <c r="K1952" s="2" t="s">
        <v>1441</v>
      </c>
    </row>
    <row r="1953" spans="1:11">
      <c r="A1953" s="2" t="s">
        <v>6796</v>
      </c>
      <c r="B1953" s="6" t="s">
        <v>3367</v>
      </c>
      <c r="C1953" s="6" t="s">
        <v>5204</v>
      </c>
      <c r="K1953" s="2" t="s">
        <v>1441</v>
      </c>
    </row>
    <row r="1954" spans="1:11">
      <c r="A1954" s="2" t="s">
        <v>6797</v>
      </c>
      <c r="B1954" s="6" t="s">
        <v>3368</v>
      </c>
      <c r="C1954" s="6" t="s">
        <v>5204</v>
      </c>
      <c r="K1954" s="2" t="s">
        <v>1441</v>
      </c>
    </row>
    <row r="1955" spans="1:11">
      <c r="A1955" s="2" t="s">
        <v>6798</v>
      </c>
      <c r="B1955" s="6" t="s">
        <v>6686</v>
      </c>
      <c r="C1955" s="6" t="s">
        <v>5204</v>
      </c>
      <c r="K1955" s="2" t="s">
        <v>1441</v>
      </c>
    </row>
    <row r="1956" spans="1:11">
      <c r="A1956" s="2" t="s">
        <v>6799</v>
      </c>
      <c r="B1956" s="6" t="s">
        <v>6687</v>
      </c>
      <c r="C1956" s="6" t="s">
        <v>5204</v>
      </c>
      <c r="K1956" s="2" t="s">
        <v>1441</v>
      </c>
    </row>
    <row r="1957" spans="1:11">
      <c r="A1957" s="2" t="s">
        <v>6800</v>
      </c>
      <c r="B1957" s="6" t="s">
        <v>3369</v>
      </c>
      <c r="C1957" s="6" t="s">
        <v>5204</v>
      </c>
      <c r="K1957" s="2" t="s">
        <v>1441</v>
      </c>
    </row>
    <row r="1958" spans="1:11">
      <c r="A1958" s="2" t="s">
        <v>6801</v>
      </c>
      <c r="B1958" s="6" t="s">
        <v>3370</v>
      </c>
      <c r="C1958" s="6" t="s">
        <v>5204</v>
      </c>
      <c r="K1958" s="2" t="s">
        <v>1441</v>
      </c>
    </row>
    <row r="1959" spans="1:11">
      <c r="A1959" s="2" t="s">
        <v>6802</v>
      </c>
      <c r="B1959" s="6" t="s">
        <v>3371</v>
      </c>
      <c r="C1959" s="6" t="s">
        <v>5204</v>
      </c>
      <c r="K1959" s="2" t="s">
        <v>1441</v>
      </c>
    </row>
    <row r="1960" spans="1:11">
      <c r="A1960" s="2" t="s">
        <v>6803</v>
      </c>
      <c r="B1960" s="6" t="s">
        <v>6688</v>
      </c>
      <c r="C1960" s="6" t="s">
        <v>5204</v>
      </c>
      <c r="K1960" s="2" t="s">
        <v>1441</v>
      </c>
    </row>
    <row r="1961" spans="1:11">
      <c r="A1961" s="2" t="s">
        <v>6804</v>
      </c>
      <c r="B1961" s="6" t="s">
        <v>3372</v>
      </c>
      <c r="C1961" s="6" t="s">
        <v>5204</v>
      </c>
      <c r="K1961" s="2" t="s">
        <v>1441</v>
      </c>
    </row>
    <row r="1962" spans="1:11">
      <c r="A1962" s="2" t="s">
        <v>6805</v>
      </c>
      <c r="B1962" s="6" t="s">
        <v>6689</v>
      </c>
      <c r="C1962" s="6" t="s">
        <v>5204</v>
      </c>
      <c r="K1962" s="2" t="s">
        <v>1441</v>
      </c>
    </row>
    <row r="1963" spans="1:11">
      <c r="A1963" s="2" t="s">
        <v>6806</v>
      </c>
      <c r="B1963" s="6" t="s">
        <v>3373</v>
      </c>
      <c r="C1963" s="6" t="s">
        <v>5204</v>
      </c>
      <c r="K1963" s="2" t="s">
        <v>1441</v>
      </c>
    </row>
    <row r="1964" spans="1:11">
      <c r="A1964" s="2" t="s">
        <v>6807</v>
      </c>
      <c r="B1964" s="6" t="s">
        <v>3374</v>
      </c>
      <c r="C1964" s="6" t="s">
        <v>5204</v>
      </c>
      <c r="K1964" s="2" t="s">
        <v>1441</v>
      </c>
    </row>
    <row r="1965" spans="1:11">
      <c r="A1965" s="2" t="s">
        <v>6808</v>
      </c>
      <c r="B1965" s="6" t="s">
        <v>3375</v>
      </c>
      <c r="C1965" s="6" t="s">
        <v>5204</v>
      </c>
      <c r="K1965" s="2" t="s">
        <v>1441</v>
      </c>
    </row>
    <row r="1966" spans="1:11">
      <c r="A1966" s="2" t="s">
        <v>6809</v>
      </c>
      <c r="B1966" s="6" t="s">
        <v>3376</v>
      </c>
      <c r="C1966" s="6" t="s">
        <v>5204</v>
      </c>
      <c r="K1966" s="2" t="s">
        <v>1441</v>
      </c>
    </row>
    <row r="1967" spans="1:11">
      <c r="A1967" s="2" t="s">
        <v>6810</v>
      </c>
      <c r="B1967" s="6" t="s">
        <v>3377</v>
      </c>
      <c r="C1967" s="6" t="s">
        <v>5204</v>
      </c>
      <c r="K1967" s="2" t="s">
        <v>1441</v>
      </c>
    </row>
    <row r="1968" spans="1:11">
      <c r="A1968" s="2" t="s">
        <v>6811</v>
      </c>
      <c r="B1968" s="6" t="s">
        <v>3378</v>
      </c>
      <c r="C1968" s="6" t="s">
        <v>5204</v>
      </c>
      <c r="K1968" s="2" t="s">
        <v>1441</v>
      </c>
    </row>
    <row r="1969" spans="1:11">
      <c r="A1969" s="2" t="s">
        <v>6812</v>
      </c>
      <c r="B1969" s="6" t="s">
        <v>3379</v>
      </c>
      <c r="C1969" s="6" t="s">
        <v>5204</v>
      </c>
      <c r="K1969" s="2" t="s">
        <v>1441</v>
      </c>
    </row>
    <row r="1970" spans="1:11">
      <c r="A1970" s="2" t="s">
        <v>6813</v>
      </c>
      <c r="B1970" s="6" t="s">
        <v>3380</v>
      </c>
      <c r="C1970" s="6" t="s">
        <v>5204</v>
      </c>
      <c r="K1970" s="2" t="s">
        <v>1441</v>
      </c>
    </row>
    <row r="1971" spans="1:11">
      <c r="A1971" s="2" t="s">
        <v>6814</v>
      </c>
      <c r="B1971" s="6" t="s">
        <v>3381</v>
      </c>
      <c r="C1971" s="6" t="s">
        <v>5204</v>
      </c>
      <c r="K1971" s="2" t="s">
        <v>1441</v>
      </c>
    </row>
    <row r="1972" spans="1:11">
      <c r="A1972" s="2" t="s">
        <v>6815</v>
      </c>
      <c r="B1972" s="6" t="s">
        <v>3382</v>
      </c>
      <c r="C1972" s="6" t="s">
        <v>5204</v>
      </c>
      <c r="K1972" s="2" t="s">
        <v>1441</v>
      </c>
    </row>
    <row r="1973" spans="1:11">
      <c r="A1973" s="2" t="s">
        <v>6816</v>
      </c>
      <c r="B1973" s="6" t="s">
        <v>3383</v>
      </c>
      <c r="C1973" s="6" t="s">
        <v>5204</v>
      </c>
      <c r="K1973" s="2" t="s">
        <v>1441</v>
      </c>
    </row>
    <row r="1974" spans="1:11">
      <c r="A1974" s="2" t="s">
        <v>6817</v>
      </c>
      <c r="B1974" s="6" t="s">
        <v>3384</v>
      </c>
      <c r="C1974" s="6" t="s">
        <v>5204</v>
      </c>
      <c r="K1974" s="2" t="s">
        <v>1441</v>
      </c>
    </row>
    <row r="1975" spans="1:11">
      <c r="A1975" s="2" t="s">
        <v>6818</v>
      </c>
      <c r="B1975" s="6" t="s">
        <v>3385</v>
      </c>
      <c r="C1975" s="6" t="s">
        <v>5204</v>
      </c>
      <c r="K1975" s="2" t="s">
        <v>1441</v>
      </c>
    </row>
    <row r="1976" spans="1:11">
      <c r="A1976" s="2" t="s">
        <v>6819</v>
      </c>
      <c r="B1976" s="6" t="s">
        <v>3386</v>
      </c>
      <c r="C1976" s="6" t="s">
        <v>5204</v>
      </c>
      <c r="K1976" s="2" t="s">
        <v>1441</v>
      </c>
    </row>
    <row r="1977" spans="1:11">
      <c r="A1977" s="2" t="s">
        <v>6820</v>
      </c>
      <c r="B1977" s="6" t="s">
        <v>3387</v>
      </c>
      <c r="C1977" s="6" t="s">
        <v>5204</v>
      </c>
      <c r="K1977" s="2" t="s">
        <v>1441</v>
      </c>
    </row>
    <row r="1978" spans="1:11">
      <c r="A1978" s="2" t="s">
        <v>6821</v>
      </c>
      <c r="B1978" s="6" t="s">
        <v>3388</v>
      </c>
      <c r="C1978" s="6" t="s">
        <v>5204</v>
      </c>
      <c r="K1978" s="2" t="s">
        <v>1441</v>
      </c>
    </row>
    <row r="1979" spans="1:11">
      <c r="A1979" s="2" t="s">
        <v>6822</v>
      </c>
      <c r="B1979" s="6" t="s">
        <v>3389</v>
      </c>
      <c r="C1979" s="6" t="s">
        <v>5204</v>
      </c>
      <c r="K1979" s="2" t="s">
        <v>1441</v>
      </c>
    </row>
    <row r="1980" spans="1:11">
      <c r="A1980" s="2" t="s">
        <v>6823</v>
      </c>
      <c r="B1980" s="6" t="s">
        <v>3390</v>
      </c>
      <c r="C1980" s="6" t="s">
        <v>5204</v>
      </c>
      <c r="K1980" s="2" t="s">
        <v>1441</v>
      </c>
    </row>
    <row r="1981" spans="1:11">
      <c r="A1981" s="2" t="s">
        <v>6824</v>
      </c>
      <c r="B1981" s="6" t="s">
        <v>3391</v>
      </c>
      <c r="C1981" s="6" t="s">
        <v>5204</v>
      </c>
      <c r="K1981" s="2" t="s">
        <v>1441</v>
      </c>
    </row>
    <row r="1982" spans="1:11">
      <c r="A1982" s="2" t="s">
        <v>6825</v>
      </c>
      <c r="B1982" s="6" t="s">
        <v>3392</v>
      </c>
      <c r="C1982" s="6" t="s">
        <v>5204</v>
      </c>
      <c r="K1982" s="2" t="s">
        <v>1441</v>
      </c>
    </row>
    <row r="1983" spans="1:11">
      <c r="A1983" s="2" t="s">
        <v>6826</v>
      </c>
      <c r="B1983" s="6" t="s">
        <v>3393</v>
      </c>
      <c r="C1983" s="6" t="s">
        <v>5204</v>
      </c>
      <c r="K1983" s="2" t="s">
        <v>1441</v>
      </c>
    </row>
    <row r="1984" spans="1:11">
      <c r="A1984" s="2" t="s">
        <v>6827</v>
      </c>
      <c r="B1984" s="6" t="s">
        <v>6690</v>
      </c>
      <c r="C1984" s="6" t="s">
        <v>5204</v>
      </c>
      <c r="K1984" s="2" t="s">
        <v>1441</v>
      </c>
    </row>
    <row r="1985" spans="1:11">
      <c r="A1985" s="2" t="s">
        <v>6828</v>
      </c>
      <c r="B1985" s="6" t="s">
        <v>3394</v>
      </c>
      <c r="C1985" s="6" t="s">
        <v>5204</v>
      </c>
      <c r="K1985" s="2" t="s">
        <v>1441</v>
      </c>
    </row>
    <row r="1986" spans="1:11">
      <c r="A1986" s="2" t="s">
        <v>6829</v>
      </c>
      <c r="B1986" s="6" t="s">
        <v>3395</v>
      </c>
      <c r="C1986" s="6" t="s">
        <v>5204</v>
      </c>
      <c r="K1986" s="2" t="s">
        <v>1441</v>
      </c>
    </row>
    <row r="1987" spans="1:11">
      <c r="A1987" s="2" t="s">
        <v>6830</v>
      </c>
      <c r="B1987" s="6" t="s">
        <v>3396</v>
      </c>
      <c r="C1987" s="6" t="s">
        <v>5204</v>
      </c>
      <c r="K1987" s="2" t="s">
        <v>1441</v>
      </c>
    </row>
    <row r="1988" spans="1:11">
      <c r="A1988" s="2" t="s">
        <v>6831</v>
      </c>
      <c r="B1988" s="6" t="s">
        <v>3397</v>
      </c>
      <c r="C1988" s="6" t="s">
        <v>5204</v>
      </c>
      <c r="K1988" s="2" t="s">
        <v>1441</v>
      </c>
    </row>
    <row r="1989" spans="1:11">
      <c r="A1989" s="2" t="s">
        <v>6832</v>
      </c>
      <c r="B1989" s="6" t="s">
        <v>3398</v>
      </c>
      <c r="C1989" s="6" t="s">
        <v>5204</v>
      </c>
      <c r="K1989" s="2" t="s">
        <v>1441</v>
      </c>
    </row>
    <row r="1990" spans="1:11">
      <c r="A1990" s="2" t="s">
        <v>6833</v>
      </c>
      <c r="B1990" s="6" t="s">
        <v>6691</v>
      </c>
      <c r="C1990" s="6" t="s">
        <v>5204</v>
      </c>
      <c r="K1990" s="2" t="s">
        <v>1441</v>
      </c>
    </row>
    <row r="1991" spans="1:11">
      <c r="A1991" s="2" t="s">
        <v>6834</v>
      </c>
      <c r="B1991" s="6" t="s">
        <v>3399</v>
      </c>
      <c r="C1991" s="6" t="s">
        <v>5204</v>
      </c>
      <c r="K1991" s="2" t="s">
        <v>1441</v>
      </c>
    </row>
    <row r="1992" spans="1:11">
      <c r="A1992" s="2" t="s">
        <v>6835</v>
      </c>
      <c r="B1992" s="6" t="s">
        <v>3400</v>
      </c>
      <c r="C1992" s="6" t="s">
        <v>5204</v>
      </c>
      <c r="K1992" s="2" t="s">
        <v>1441</v>
      </c>
    </row>
    <row r="1993" spans="1:11">
      <c r="A1993" s="2" t="s">
        <v>6836</v>
      </c>
      <c r="B1993" s="6" t="s">
        <v>6692</v>
      </c>
      <c r="C1993" s="6" t="s">
        <v>5204</v>
      </c>
      <c r="K1993" s="2" t="s">
        <v>1441</v>
      </c>
    </row>
    <row r="1994" spans="1:11">
      <c r="A1994" s="2" t="s">
        <v>6837</v>
      </c>
      <c r="B1994" s="6" t="s">
        <v>3401</v>
      </c>
      <c r="C1994" s="6" t="s">
        <v>5204</v>
      </c>
      <c r="K1994" s="2" t="s">
        <v>1441</v>
      </c>
    </row>
    <row r="1995" spans="1:11">
      <c r="A1995" s="2" t="s">
        <v>6838</v>
      </c>
      <c r="B1995" s="6" t="s">
        <v>6693</v>
      </c>
      <c r="C1995" s="6" t="s">
        <v>5204</v>
      </c>
      <c r="K1995" s="2" t="s">
        <v>1441</v>
      </c>
    </row>
    <row r="1996" spans="1:11">
      <c r="A1996" s="2" t="s">
        <v>6839</v>
      </c>
      <c r="B1996" s="6" t="s">
        <v>6694</v>
      </c>
      <c r="C1996" s="6" t="s">
        <v>5204</v>
      </c>
      <c r="K1996" s="2" t="s">
        <v>1441</v>
      </c>
    </row>
    <row r="1997" spans="1:11">
      <c r="A1997" s="2" t="s">
        <v>6840</v>
      </c>
      <c r="B1997" s="6" t="s">
        <v>3402</v>
      </c>
      <c r="C1997" s="6" t="s">
        <v>5204</v>
      </c>
      <c r="K1997" s="2" t="s">
        <v>1441</v>
      </c>
    </row>
    <row r="1998" spans="1:11">
      <c r="A1998" s="2" t="s">
        <v>6841</v>
      </c>
      <c r="B1998" s="6" t="s">
        <v>3403</v>
      </c>
      <c r="C1998" s="6" t="s">
        <v>5204</v>
      </c>
      <c r="K1998" s="2" t="s">
        <v>1441</v>
      </c>
    </row>
    <row r="1999" spans="1:11">
      <c r="A1999" s="2" t="s">
        <v>6842</v>
      </c>
      <c r="B1999" s="6" t="s">
        <v>3404</v>
      </c>
      <c r="C1999" s="6" t="s">
        <v>5204</v>
      </c>
      <c r="K1999" s="2" t="s">
        <v>1441</v>
      </c>
    </row>
    <row r="2000" spans="1:11">
      <c r="A2000" s="2" t="s">
        <v>6843</v>
      </c>
      <c r="B2000" s="6" t="s">
        <v>3405</v>
      </c>
      <c r="C2000" s="6" t="s">
        <v>5204</v>
      </c>
      <c r="K2000" s="2" t="s">
        <v>1441</v>
      </c>
    </row>
    <row r="2001" spans="1:11">
      <c r="A2001" s="2" t="s">
        <v>6844</v>
      </c>
      <c r="B2001" s="6" t="s">
        <v>3406</v>
      </c>
      <c r="C2001" s="6" t="s">
        <v>5204</v>
      </c>
      <c r="K2001" s="2" t="s">
        <v>1441</v>
      </c>
    </row>
    <row r="2002" spans="1:11">
      <c r="A2002" s="2" t="s">
        <v>6845</v>
      </c>
      <c r="B2002" s="6" t="s">
        <v>6695</v>
      </c>
      <c r="C2002" s="6" t="s">
        <v>5204</v>
      </c>
      <c r="K2002" s="2" t="s">
        <v>1441</v>
      </c>
    </row>
    <row r="2003" spans="1:11">
      <c r="A2003" s="2" t="s">
        <v>6846</v>
      </c>
      <c r="B2003" s="6" t="s">
        <v>6696</v>
      </c>
      <c r="C2003" s="6" t="s">
        <v>5204</v>
      </c>
      <c r="K2003" s="2" t="s">
        <v>1441</v>
      </c>
    </row>
    <row r="2004" spans="1:11">
      <c r="A2004" s="2" t="s">
        <v>6847</v>
      </c>
      <c r="B2004" s="6" t="s">
        <v>3407</v>
      </c>
      <c r="C2004" s="6" t="s">
        <v>5204</v>
      </c>
      <c r="K2004" s="2" t="s">
        <v>1441</v>
      </c>
    </row>
    <row r="2005" spans="1:11">
      <c r="A2005" s="2" t="s">
        <v>6848</v>
      </c>
      <c r="B2005" s="6" t="s">
        <v>3408</v>
      </c>
      <c r="C2005" s="6" t="s">
        <v>5204</v>
      </c>
      <c r="K2005" s="2" t="s">
        <v>1441</v>
      </c>
    </row>
    <row r="2006" spans="1:11">
      <c r="A2006" s="2" t="s">
        <v>6849</v>
      </c>
      <c r="B2006" s="6" t="s">
        <v>3409</v>
      </c>
      <c r="C2006" s="6" t="s">
        <v>5204</v>
      </c>
      <c r="K2006" s="2" t="s">
        <v>1441</v>
      </c>
    </row>
    <row r="2007" spans="1:11">
      <c r="A2007" s="2" t="s">
        <v>6850</v>
      </c>
      <c r="B2007" s="6" t="s">
        <v>6697</v>
      </c>
      <c r="C2007" s="6" t="s">
        <v>5204</v>
      </c>
      <c r="K2007" s="2" t="s">
        <v>1441</v>
      </c>
    </row>
    <row r="2008" spans="1:11">
      <c r="A2008" s="2" t="s">
        <v>6851</v>
      </c>
      <c r="B2008" s="6" t="s">
        <v>3410</v>
      </c>
      <c r="C2008" s="6" t="s">
        <v>5204</v>
      </c>
      <c r="K2008" s="2" t="s">
        <v>1441</v>
      </c>
    </row>
    <row r="2009" spans="1:11">
      <c r="A2009" s="2" t="s">
        <v>6852</v>
      </c>
      <c r="B2009" s="6" t="s">
        <v>6698</v>
      </c>
      <c r="C2009" s="6" t="s">
        <v>5204</v>
      </c>
      <c r="K2009" s="2" t="s">
        <v>1441</v>
      </c>
    </row>
    <row r="2010" spans="1:11">
      <c r="A2010" s="2" t="s">
        <v>6853</v>
      </c>
      <c r="B2010" s="6" t="s">
        <v>3411</v>
      </c>
      <c r="C2010" s="6" t="s">
        <v>5204</v>
      </c>
      <c r="K2010" s="2" t="s">
        <v>1441</v>
      </c>
    </row>
    <row r="2011" spans="1:11">
      <c r="A2011" s="2" t="s">
        <v>6854</v>
      </c>
      <c r="B2011" s="6" t="s">
        <v>6699</v>
      </c>
      <c r="C2011" s="6" t="s">
        <v>5204</v>
      </c>
      <c r="K2011" s="2" t="s">
        <v>1441</v>
      </c>
    </row>
    <row r="2012" spans="1:11">
      <c r="A2012" s="2" t="s">
        <v>6855</v>
      </c>
      <c r="B2012" s="6" t="s">
        <v>3412</v>
      </c>
      <c r="C2012" s="6" t="s">
        <v>5204</v>
      </c>
      <c r="K2012" s="2" t="s">
        <v>1441</v>
      </c>
    </row>
    <row r="2013" spans="1:11">
      <c r="A2013" s="2" t="s">
        <v>6856</v>
      </c>
      <c r="B2013" s="6" t="s">
        <v>3413</v>
      </c>
      <c r="C2013" s="6" t="s">
        <v>5204</v>
      </c>
      <c r="K2013" s="2" t="s">
        <v>1441</v>
      </c>
    </row>
    <row r="2014" spans="1:11">
      <c r="A2014" s="2" t="s">
        <v>6857</v>
      </c>
      <c r="B2014" s="6" t="s">
        <v>3414</v>
      </c>
      <c r="C2014" s="6" t="s">
        <v>5204</v>
      </c>
      <c r="K2014" s="2" t="s">
        <v>1441</v>
      </c>
    </row>
    <row r="2015" spans="1:11">
      <c r="A2015" s="2" t="s">
        <v>6858</v>
      </c>
      <c r="B2015" s="6" t="s">
        <v>6700</v>
      </c>
      <c r="C2015" s="6" t="s">
        <v>5204</v>
      </c>
      <c r="K2015" s="2" t="s">
        <v>1441</v>
      </c>
    </row>
    <row r="2016" spans="1:11">
      <c r="A2016" s="2" t="s">
        <v>6859</v>
      </c>
      <c r="B2016" s="6" t="s">
        <v>6701</v>
      </c>
      <c r="C2016" s="6" t="s">
        <v>5204</v>
      </c>
      <c r="K2016" s="2" t="s">
        <v>1441</v>
      </c>
    </row>
    <row r="2017" spans="1:11">
      <c r="A2017" s="2" t="s">
        <v>6860</v>
      </c>
      <c r="B2017" s="6" t="s">
        <v>3415</v>
      </c>
      <c r="C2017" s="6" t="s">
        <v>5204</v>
      </c>
      <c r="K2017" s="2" t="s">
        <v>1441</v>
      </c>
    </row>
    <row r="2018" spans="1:11">
      <c r="A2018" s="2" t="s">
        <v>6861</v>
      </c>
      <c r="B2018" s="6" t="s">
        <v>3416</v>
      </c>
      <c r="C2018" s="6" t="s">
        <v>5204</v>
      </c>
      <c r="K2018" s="2" t="s">
        <v>1441</v>
      </c>
    </row>
    <row r="2019" spans="1:11">
      <c r="A2019" s="2" t="s">
        <v>6862</v>
      </c>
      <c r="B2019" s="6" t="s">
        <v>6702</v>
      </c>
      <c r="C2019" s="6" t="s">
        <v>5204</v>
      </c>
      <c r="K2019" s="2" t="s">
        <v>1441</v>
      </c>
    </row>
    <row r="2020" spans="1:11">
      <c r="A2020" s="2" t="s">
        <v>6863</v>
      </c>
      <c r="B2020" s="6" t="s">
        <v>3417</v>
      </c>
      <c r="C2020" s="6" t="s">
        <v>5204</v>
      </c>
      <c r="K2020" s="2" t="s">
        <v>1441</v>
      </c>
    </row>
    <row r="2021" spans="1:11">
      <c r="A2021" s="2" t="s">
        <v>6864</v>
      </c>
      <c r="B2021" s="6" t="s">
        <v>3418</v>
      </c>
      <c r="C2021" s="6" t="s">
        <v>5204</v>
      </c>
      <c r="K2021" s="2" t="s">
        <v>1441</v>
      </c>
    </row>
    <row r="2022" spans="1:11">
      <c r="A2022" s="2" t="s">
        <v>6865</v>
      </c>
      <c r="B2022" s="6" t="s">
        <v>3419</v>
      </c>
      <c r="C2022" s="6" t="s">
        <v>5204</v>
      </c>
      <c r="K2022" s="2" t="s">
        <v>1441</v>
      </c>
    </row>
    <row r="2023" spans="1:11">
      <c r="A2023" s="2" t="s">
        <v>6866</v>
      </c>
      <c r="B2023" s="6" t="s">
        <v>3420</v>
      </c>
      <c r="C2023" s="6" t="s">
        <v>5204</v>
      </c>
      <c r="K2023" s="2" t="s">
        <v>1441</v>
      </c>
    </row>
    <row r="2024" spans="1:11">
      <c r="A2024" s="2" t="s">
        <v>6867</v>
      </c>
      <c r="B2024" s="6" t="s">
        <v>3421</v>
      </c>
      <c r="C2024" s="6" t="s">
        <v>5204</v>
      </c>
      <c r="K2024" s="2" t="s">
        <v>1441</v>
      </c>
    </row>
    <row r="2025" spans="1:11">
      <c r="A2025" s="2" t="s">
        <v>6868</v>
      </c>
      <c r="B2025" s="6" t="s">
        <v>3422</v>
      </c>
      <c r="C2025" s="6" t="s">
        <v>5204</v>
      </c>
      <c r="K2025" s="2" t="s">
        <v>1441</v>
      </c>
    </row>
    <row r="2026" spans="1:11">
      <c r="A2026" s="2" t="s">
        <v>6869</v>
      </c>
      <c r="B2026" s="6" t="s">
        <v>3423</v>
      </c>
      <c r="C2026" s="6" t="s">
        <v>5204</v>
      </c>
      <c r="K2026" s="2" t="s">
        <v>1441</v>
      </c>
    </row>
    <row r="2027" spans="1:11">
      <c r="A2027" s="2" t="s">
        <v>6870</v>
      </c>
      <c r="B2027" s="6" t="s">
        <v>3424</v>
      </c>
      <c r="C2027" s="6" t="s">
        <v>5204</v>
      </c>
      <c r="K2027" s="2" t="s">
        <v>1441</v>
      </c>
    </row>
    <row r="2028" spans="1:11">
      <c r="A2028" s="2" t="s">
        <v>6871</v>
      </c>
      <c r="B2028" s="6" t="s">
        <v>3425</v>
      </c>
      <c r="C2028" s="6" t="s">
        <v>5204</v>
      </c>
      <c r="K2028" s="2" t="s">
        <v>1441</v>
      </c>
    </row>
    <row r="2029" spans="1:11">
      <c r="A2029" s="2" t="s">
        <v>6872</v>
      </c>
      <c r="B2029" s="6" t="s">
        <v>6703</v>
      </c>
      <c r="C2029" s="6" t="s">
        <v>5204</v>
      </c>
      <c r="K2029" s="2" t="s">
        <v>1441</v>
      </c>
    </row>
    <row r="2030" spans="1:11">
      <c r="A2030" s="2" t="s">
        <v>6873</v>
      </c>
      <c r="B2030" s="6" t="s">
        <v>6704</v>
      </c>
      <c r="C2030" s="6" t="s">
        <v>5204</v>
      </c>
      <c r="K2030" s="2" t="s">
        <v>1441</v>
      </c>
    </row>
    <row r="2031" spans="1:11">
      <c r="A2031" s="2" t="s">
        <v>6874</v>
      </c>
      <c r="B2031" s="6" t="s">
        <v>3426</v>
      </c>
      <c r="C2031" s="6" t="s">
        <v>5204</v>
      </c>
      <c r="K2031" s="2" t="s">
        <v>1441</v>
      </c>
    </row>
    <row r="2032" spans="1:11">
      <c r="A2032" s="2" t="s">
        <v>6875</v>
      </c>
      <c r="B2032" s="6" t="s">
        <v>3427</v>
      </c>
      <c r="C2032" s="6" t="s">
        <v>5204</v>
      </c>
      <c r="K2032" s="2" t="s">
        <v>1441</v>
      </c>
    </row>
    <row r="2033" spans="1:11">
      <c r="A2033" s="2" t="s">
        <v>6876</v>
      </c>
      <c r="B2033" s="6" t="s">
        <v>3428</v>
      </c>
      <c r="C2033" s="6" t="s">
        <v>5204</v>
      </c>
      <c r="K2033" s="2" t="s">
        <v>1441</v>
      </c>
    </row>
    <row r="2034" spans="1:11">
      <c r="A2034" s="2" t="s">
        <v>6877</v>
      </c>
      <c r="B2034" s="6" t="s">
        <v>3429</v>
      </c>
      <c r="C2034" s="6" t="s">
        <v>5204</v>
      </c>
      <c r="K2034" s="2" t="s">
        <v>1441</v>
      </c>
    </row>
    <row r="2035" spans="1:11">
      <c r="A2035" s="2" t="s">
        <v>6878</v>
      </c>
      <c r="B2035" s="6" t="s">
        <v>3430</v>
      </c>
      <c r="C2035" s="6" t="s">
        <v>5204</v>
      </c>
      <c r="K2035" s="2" t="s">
        <v>1441</v>
      </c>
    </row>
    <row r="2036" spans="1:11">
      <c r="A2036" s="2" t="s">
        <v>6879</v>
      </c>
      <c r="B2036" s="6" t="s">
        <v>3431</v>
      </c>
      <c r="C2036" s="6" t="s">
        <v>5204</v>
      </c>
      <c r="K2036" s="2" t="s">
        <v>1441</v>
      </c>
    </row>
    <row r="2037" spans="1:11">
      <c r="A2037" s="2" t="s">
        <v>6880</v>
      </c>
      <c r="B2037" s="6" t="s">
        <v>3432</v>
      </c>
      <c r="C2037" s="6" t="s">
        <v>5204</v>
      </c>
      <c r="K2037" s="2" t="s">
        <v>1441</v>
      </c>
    </row>
    <row r="2038" spans="1:11">
      <c r="A2038" s="2" t="s">
        <v>6881</v>
      </c>
      <c r="B2038" s="6" t="s">
        <v>3433</v>
      </c>
      <c r="C2038" s="6" t="s">
        <v>5204</v>
      </c>
      <c r="K2038" s="2" t="s">
        <v>1441</v>
      </c>
    </row>
    <row r="2039" spans="1:11">
      <c r="A2039" s="2" t="s">
        <v>6882</v>
      </c>
      <c r="B2039" s="6" t="s">
        <v>3434</v>
      </c>
      <c r="C2039" s="6" t="s">
        <v>5204</v>
      </c>
      <c r="K2039" s="2" t="s">
        <v>1441</v>
      </c>
    </row>
    <row r="2040" spans="1:11">
      <c r="A2040" s="2" t="s">
        <v>6883</v>
      </c>
      <c r="B2040" s="6" t="s">
        <v>3435</v>
      </c>
      <c r="C2040" s="6" t="s">
        <v>5204</v>
      </c>
      <c r="K2040" s="2" t="s">
        <v>1441</v>
      </c>
    </row>
    <row r="2041" spans="1:11">
      <c r="A2041" s="2" t="s">
        <v>6884</v>
      </c>
      <c r="B2041" s="6" t="s">
        <v>3436</v>
      </c>
      <c r="C2041" s="6" t="s">
        <v>5204</v>
      </c>
      <c r="K2041" s="2" t="s">
        <v>1441</v>
      </c>
    </row>
    <row r="2042" spans="1:11">
      <c r="A2042" s="2" t="s">
        <v>6885</v>
      </c>
      <c r="B2042" s="6" t="s">
        <v>3437</v>
      </c>
      <c r="C2042" s="6" t="s">
        <v>5204</v>
      </c>
      <c r="K2042" s="2" t="s">
        <v>1441</v>
      </c>
    </row>
    <row r="2043" spans="1:11">
      <c r="A2043" s="2" t="s">
        <v>6886</v>
      </c>
      <c r="B2043" s="6" t="s">
        <v>3438</v>
      </c>
      <c r="C2043" s="6" t="s">
        <v>5204</v>
      </c>
      <c r="K2043" s="2" t="s">
        <v>1441</v>
      </c>
    </row>
    <row r="2044" spans="1:11">
      <c r="A2044" s="2" t="s">
        <v>6887</v>
      </c>
      <c r="B2044" s="6" t="s">
        <v>6705</v>
      </c>
      <c r="C2044" s="6" t="s">
        <v>5204</v>
      </c>
      <c r="K2044" s="2" t="s">
        <v>1441</v>
      </c>
    </row>
    <row r="2045" spans="1:11">
      <c r="A2045" s="2" t="s">
        <v>6888</v>
      </c>
      <c r="B2045" s="6" t="s">
        <v>6706</v>
      </c>
      <c r="C2045" s="6" t="s">
        <v>5204</v>
      </c>
      <c r="K2045" s="2" t="s">
        <v>1441</v>
      </c>
    </row>
    <row r="2046" spans="1:11">
      <c r="A2046" s="2" t="s">
        <v>6889</v>
      </c>
      <c r="B2046" s="6" t="s">
        <v>6707</v>
      </c>
      <c r="C2046" s="6" t="s">
        <v>5204</v>
      </c>
      <c r="K2046" s="2" t="s">
        <v>1441</v>
      </c>
    </row>
    <row r="2047" spans="1:11">
      <c r="A2047" s="2" t="s">
        <v>6890</v>
      </c>
      <c r="B2047" s="6" t="s">
        <v>3439</v>
      </c>
      <c r="C2047" s="6" t="s">
        <v>5204</v>
      </c>
      <c r="K2047" s="2" t="s">
        <v>1441</v>
      </c>
    </row>
    <row r="2048" spans="1:11">
      <c r="A2048" s="2" t="s">
        <v>6891</v>
      </c>
      <c r="B2048" s="6" t="s">
        <v>3440</v>
      </c>
      <c r="C2048" s="6" t="s">
        <v>5204</v>
      </c>
      <c r="K2048" s="2" t="s">
        <v>1441</v>
      </c>
    </row>
    <row r="2049" spans="1:11">
      <c r="A2049" s="2" t="s">
        <v>6892</v>
      </c>
      <c r="B2049" s="6" t="s">
        <v>3441</v>
      </c>
      <c r="C2049" s="6" t="s">
        <v>5204</v>
      </c>
      <c r="K2049" s="2" t="s">
        <v>1441</v>
      </c>
    </row>
    <row r="2050" spans="1:11">
      <c r="A2050" s="2" t="s">
        <v>6893</v>
      </c>
      <c r="B2050" s="6" t="s">
        <v>3442</v>
      </c>
      <c r="C2050" s="6" t="s">
        <v>5204</v>
      </c>
      <c r="K2050" s="2" t="s">
        <v>1441</v>
      </c>
    </row>
    <row r="2051" spans="1:11">
      <c r="A2051" s="2" t="s">
        <v>6894</v>
      </c>
      <c r="B2051" s="6" t="s">
        <v>3443</v>
      </c>
      <c r="C2051" s="6" t="s">
        <v>5204</v>
      </c>
      <c r="K2051" s="2" t="s">
        <v>1441</v>
      </c>
    </row>
    <row r="2052" spans="1:11">
      <c r="A2052" s="2" t="s">
        <v>6895</v>
      </c>
      <c r="B2052" s="6" t="s">
        <v>6708</v>
      </c>
      <c r="C2052" s="6" t="s">
        <v>5204</v>
      </c>
      <c r="K2052" s="2" t="s">
        <v>1441</v>
      </c>
    </row>
    <row r="2053" spans="1:11">
      <c r="A2053" s="2" t="s">
        <v>6896</v>
      </c>
      <c r="B2053" s="6" t="s">
        <v>3444</v>
      </c>
      <c r="C2053" s="6" t="s">
        <v>5204</v>
      </c>
      <c r="K2053" s="2" t="s">
        <v>1441</v>
      </c>
    </row>
    <row r="2054" spans="1:11">
      <c r="A2054" s="2" t="s">
        <v>6897</v>
      </c>
      <c r="B2054" s="6" t="s">
        <v>3445</v>
      </c>
      <c r="C2054" s="6" t="s">
        <v>5204</v>
      </c>
      <c r="K2054" s="2" t="s">
        <v>1441</v>
      </c>
    </row>
    <row r="2055" spans="1:11">
      <c r="A2055" s="2" t="s">
        <v>6898</v>
      </c>
      <c r="B2055" s="6" t="s">
        <v>3446</v>
      </c>
      <c r="C2055" s="6" t="s">
        <v>5204</v>
      </c>
      <c r="K2055" s="2" t="s">
        <v>1441</v>
      </c>
    </row>
    <row r="2056" spans="1:11">
      <c r="A2056" s="2" t="s">
        <v>6899</v>
      </c>
      <c r="B2056" s="6" t="s">
        <v>3447</v>
      </c>
      <c r="C2056" s="6" t="s">
        <v>5204</v>
      </c>
      <c r="K2056" s="2" t="s">
        <v>1441</v>
      </c>
    </row>
    <row r="2057" spans="1:11">
      <c r="A2057" s="2" t="s">
        <v>6900</v>
      </c>
      <c r="B2057" s="6" t="s">
        <v>3448</v>
      </c>
      <c r="C2057" s="6" t="s">
        <v>5204</v>
      </c>
      <c r="K2057" s="2" t="s">
        <v>1441</v>
      </c>
    </row>
    <row r="2058" spans="1:11">
      <c r="A2058" s="2" t="s">
        <v>6901</v>
      </c>
      <c r="B2058" s="6" t="s">
        <v>6709</v>
      </c>
      <c r="C2058" s="6" t="s">
        <v>5204</v>
      </c>
      <c r="K2058" s="2" t="s">
        <v>1441</v>
      </c>
    </row>
    <row r="2059" spans="1:11">
      <c r="A2059" s="2" t="s">
        <v>6902</v>
      </c>
      <c r="B2059" s="6" t="s">
        <v>3449</v>
      </c>
      <c r="C2059" s="6" t="s">
        <v>5204</v>
      </c>
      <c r="K2059" s="2" t="s">
        <v>1441</v>
      </c>
    </row>
    <row r="2060" spans="1:11">
      <c r="A2060" s="2" t="s">
        <v>6903</v>
      </c>
      <c r="B2060" s="6" t="s">
        <v>3450</v>
      </c>
      <c r="C2060" s="6" t="s">
        <v>5204</v>
      </c>
      <c r="K2060" s="2" t="s">
        <v>1441</v>
      </c>
    </row>
    <row r="2061" spans="1:11">
      <c r="A2061" s="2" t="s">
        <v>6904</v>
      </c>
      <c r="B2061" s="6" t="s">
        <v>3451</v>
      </c>
      <c r="C2061" s="6" t="s">
        <v>5204</v>
      </c>
      <c r="K2061" s="2" t="s">
        <v>1441</v>
      </c>
    </row>
    <row r="2062" spans="1:11">
      <c r="A2062" s="2" t="s">
        <v>6905</v>
      </c>
      <c r="B2062" s="6" t="s">
        <v>3452</v>
      </c>
      <c r="C2062" s="6" t="s">
        <v>5204</v>
      </c>
      <c r="K2062" s="2" t="s">
        <v>1441</v>
      </c>
    </row>
    <row r="2063" spans="1:11">
      <c r="A2063" s="2" t="s">
        <v>6906</v>
      </c>
      <c r="B2063" s="6" t="s">
        <v>6710</v>
      </c>
      <c r="C2063" s="6" t="s">
        <v>5204</v>
      </c>
      <c r="K2063" s="2" t="s">
        <v>1441</v>
      </c>
    </row>
    <row r="2064" spans="1:11">
      <c r="A2064" s="2" t="s">
        <v>6907</v>
      </c>
      <c r="B2064" s="6" t="s">
        <v>3453</v>
      </c>
      <c r="C2064" s="6" t="s">
        <v>5204</v>
      </c>
      <c r="K2064" s="2" t="s">
        <v>1441</v>
      </c>
    </row>
    <row r="2065" spans="1:11">
      <c r="A2065" s="2" t="s">
        <v>6908</v>
      </c>
      <c r="B2065" s="6" t="s">
        <v>3454</v>
      </c>
      <c r="C2065" s="6" t="s">
        <v>5204</v>
      </c>
      <c r="K2065" s="2" t="s">
        <v>1441</v>
      </c>
    </row>
    <row r="2066" spans="1:11">
      <c r="A2066" s="2" t="s">
        <v>6909</v>
      </c>
      <c r="B2066" s="6" t="s">
        <v>3455</v>
      </c>
      <c r="C2066" s="6" t="s">
        <v>5204</v>
      </c>
      <c r="K2066" s="2" t="s">
        <v>1441</v>
      </c>
    </row>
    <row r="2067" spans="1:11">
      <c r="A2067" s="2" t="s">
        <v>6910</v>
      </c>
      <c r="B2067" s="6" t="s">
        <v>3456</v>
      </c>
      <c r="C2067" s="6" t="s">
        <v>5204</v>
      </c>
      <c r="K2067" s="2" t="s">
        <v>1441</v>
      </c>
    </row>
    <row r="2068" spans="1:11">
      <c r="A2068" s="2" t="s">
        <v>6911</v>
      </c>
      <c r="B2068" s="6" t="s">
        <v>3457</v>
      </c>
      <c r="C2068" s="6" t="s">
        <v>5204</v>
      </c>
      <c r="K2068" s="2" t="s">
        <v>1441</v>
      </c>
    </row>
    <row r="2069" spans="1:11">
      <c r="A2069" s="2" t="s">
        <v>6912</v>
      </c>
      <c r="B2069" s="6" t="s">
        <v>3458</v>
      </c>
      <c r="C2069" s="6" t="s">
        <v>5204</v>
      </c>
      <c r="K2069" s="2" t="s">
        <v>1441</v>
      </c>
    </row>
    <row r="2070" spans="1:11">
      <c r="A2070" s="2" t="s">
        <v>6913</v>
      </c>
      <c r="B2070" s="6" t="s">
        <v>3459</v>
      </c>
      <c r="C2070" s="6" t="s">
        <v>5204</v>
      </c>
      <c r="K2070" s="2" t="s">
        <v>1441</v>
      </c>
    </row>
    <row r="2071" spans="1:11">
      <c r="A2071" s="2" t="s">
        <v>6914</v>
      </c>
      <c r="B2071" s="6" t="s">
        <v>3460</v>
      </c>
      <c r="C2071" s="6" t="s">
        <v>5204</v>
      </c>
      <c r="K2071" s="2" t="s">
        <v>1441</v>
      </c>
    </row>
    <row r="2072" spans="1:11">
      <c r="A2072" s="2" t="s">
        <v>6915</v>
      </c>
      <c r="B2072" s="6" t="s">
        <v>3461</v>
      </c>
      <c r="C2072" s="6" t="s">
        <v>5204</v>
      </c>
      <c r="K2072" s="2" t="s">
        <v>1441</v>
      </c>
    </row>
    <row r="2073" spans="1:11">
      <c r="A2073" s="2" t="s">
        <v>6916</v>
      </c>
      <c r="B2073" s="6" t="s">
        <v>3462</v>
      </c>
      <c r="C2073" s="6" t="s">
        <v>5204</v>
      </c>
      <c r="K2073" s="2" t="s">
        <v>1441</v>
      </c>
    </row>
    <row r="2074" spans="1:11">
      <c r="A2074" s="2" t="s">
        <v>6917</v>
      </c>
      <c r="B2074" s="6" t="s">
        <v>3463</v>
      </c>
      <c r="C2074" s="6" t="s">
        <v>5204</v>
      </c>
      <c r="K2074" s="2" t="s">
        <v>1441</v>
      </c>
    </row>
    <row r="2075" spans="1:11">
      <c r="A2075" s="2" t="s">
        <v>6918</v>
      </c>
      <c r="B2075" s="6" t="s">
        <v>3464</v>
      </c>
      <c r="C2075" s="6" t="s">
        <v>5204</v>
      </c>
      <c r="K2075" s="2" t="s">
        <v>1441</v>
      </c>
    </row>
    <row r="2076" spans="1:11">
      <c r="A2076" s="2" t="s">
        <v>6919</v>
      </c>
      <c r="B2076" s="6" t="s">
        <v>3465</v>
      </c>
      <c r="C2076" s="6" t="s">
        <v>5204</v>
      </c>
      <c r="K2076" s="2" t="s">
        <v>1441</v>
      </c>
    </row>
    <row r="2077" spans="1:11">
      <c r="A2077" s="2" t="s">
        <v>6920</v>
      </c>
      <c r="B2077" s="6" t="s">
        <v>3466</v>
      </c>
      <c r="C2077" s="6" t="s">
        <v>5204</v>
      </c>
      <c r="K2077" s="2" t="s">
        <v>1441</v>
      </c>
    </row>
    <row r="2078" spans="1:11">
      <c r="A2078" s="2" t="s">
        <v>6921</v>
      </c>
      <c r="B2078" s="6" t="s">
        <v>3467</v>
      </c>
      <c r="C2078" s="6" t="s">
        <v>5204</v>
      </c>
      <c r="K2078" s="2" t="s">
        <v>1441</v>
      </c>
    </row>
    <row r="2079" spans="1:11">
      <c r="A2079" s="2" t="s">
        <v>6922</v>
      </c>
      <c r="B2079" s="6" t="s">
        <v>3468</v>
      </c>
      <c r="C2079" s="6" t="s">
        <v>5204</v>
      </c>
      <c r="K2079" s="2" t="s">
        <v>1441</v>
      </c>
    </row>
    <row r="2080" spans="1:11">
      <c r="A2080" s="2" t="s">
        <v>6923</v>
      </c>
      <c r="B2080" s="6" t="s">
        <v>3469</v>
      </c>
      <c r="C2080" s="6" t="s">
        <v>5204</v>
      </c>
      <c r="K2080" s="2" t="s">
        <v>1441</v>
      </c>
    </row>
    <row r="2081" spans="1:11">
      <c r="A2081" s="2" t="s">
        <v>6924</v>
      </c>
      <c r="B2081" s="6" t="s">
        <v>3470</v>
      </c>
      <c r="C2081" s="6" t="s">
        <v>5204</v>
      </c>
      <c r="K2081" s="2" t="s">
        <v>1441</v>
      </c>
    </row>
    <row r="2082" spans="1:11">
      <c r="A2082" s="2" t="s">
        <v>6925</v>
      </c>
      <c r="B2082" s="6" t="s">
        <v>3471</v>
      </c>
      <c r="C2082" s="6" t="s">
        <v>5204</v>
      </c>
      <c r="K2082" s="2" t="s">
        <v>1441</v>
      </c>
    </row>
    <row r="2083" spans="1:11">
      <c r="A2083" s="2" t="s">
        <v>6926</v>
      </c>
      <c r="B2083" s="6" t="s">
        <v>3472</v>
      </c>
      <c r="C2083" s="6" t="s">
        <v>5204</v>
      </c>
      <c r="K2083" s="2" t="s">
        <v>1441</v>
      </c>
    </row>
    <row r="2084" spans="1:11">
      <c r="A2084" s="2" t="s">
        <v>6927</v>
      </c>
      <c r="B2084" s="6" t="s">
        <v>3473</v>
      </c>
      <c r="C2084" s="6" t="s">
        <v>5204</v>
      </c>
      <c r="K2084" s="2" t="s">
        <v>1441</v>
      </c>
    </row>
    <row r="2085" spans="1:11">
      <c r="A2085" s="2" t="s">
        <v>6928</v>
      </c>
      <c r="B2085" s="6" t="s">
        <v>3474</v>
      </c>
      <c r="C2085" s="6" t="s">
        <v>5204</v>
      </c>
      <c r="K2085" s="2" t="s">
        <v>1441</v>
      </c>
    </row>
    <row r="2086" spans="1:11">
      <c r="A2086" s="2" t="s">
        <v>6929</v>
      </c>
      <c r="B2086" s="6" t="s">
        <v>3475</v>
      </c>
      <c r="C2086" s="6" t="s">
        <v>5204</v>
      </c>
      <c r="K2086" s="2" t="s">
        <v>1441</v>
      </c>
    </row>
    <row r="2087" spans="1:11">
      <c r="A2087" s="2" t="s">
        <v>6930</v>
      </c>
      <c r="B2087" s="6" t="s">
        <v>3476</v>
      </c>
      <c r="C2087" s="6" t="s">
        <v>5204</v>
      </c>
      <c r="K2087" s="2" t="s">
        <v>1441</v>
      </c>
    </row>
    <row r="2088" spans="1:11">
      <c r="A2088" s="2" t="s">
        <v>6931</v>
      </c>
      <c r="B2088" s="6" t="s">
        <v>3477</v>
      </c>
      <c r="C2088" s="6" t="s">
        <v>5204</v>
      </c>
      <c r="K2088" s="2" t="s">
        <v>1441</v>
      </c>
    </row>
    <row r="2089" spans="1:11">
      <c r="A2089" s="2" t="s">
        <v>6932</v>
      </c>
      <c r="B2089" s="6" t="s">
        <v>3478</v>
      </c>
      <c r="C2089" s="6" t="s">
        <v>5204</v>
      </c>
      <c r="K2089" s="2" t="s">
        <v>1441</v>
      </c>
    </row>
    <row r="2090" spans="1:11">
      <c r="A2090" s="2" t="s">
        <v>6933</v>
      </c>
      <c r="B2090" s="6" t="s">
        <v>3479</v>
      </c>
      <c r="C2090" s="6" t="s">
        <v>5204</v>
      </c>
      <c r="K2090" s="2" t="s">
        <v>1441</v>
      </c>
    </row>
    <row r="2091" spans="1:11">
      <c r="A2091" s="2" t="s">
        <v>6934</v>
      </c>
      <c r="B2091" s="6" t="s">
        <v>6711</v>
      </c>
      <c r="C2091" s="6" t="s">
        <v>5204</v>
      </c>
      <c r="K2091" s="2" t="s">
        <v>1441</v>
      </c>
    </row>
    <row r="2092" spans="1:11">
      <c r="A2092" s="2" t="s">
        <v>6935</v>
      </c>
      <c r="B2092" s="6" t="s">
        <v>3480</v>
      </c>
      <c r="C2092" s="6" t="s">
        <v>5204</v>
      </c>
      <c r="K2092" s="2" t="s">
        <v>1441</v>
      </c>
    </row>
    <row r="2093" spans="1:11">
      <c r="A2093" s="2" t="s">
        <v>6936</v>
      </c>
      <c r="B2093" s="6" t="s">
        <v>3481</v>
      </c>
      <c r="C2093" s="6" t="s">
        <v>5204</v>
      </c>
      <c r="K2093" s="2" t="s">
        <v>1441</v>
      </c>
    </row>
    <row r="2094" spans="1:11">
      <c r="A2094" s="2" t="s">
        <v>6937</v>
      </c>
      <c r="B2094" s="6" t="s">
        <v>3482</v>
      </c>
      <c r="C2094" s="6" t="s">
        <v>5204</v>
      </c>
      <c r="K2094" s="2" t="s">
        <v>1441</v>
      </c>
    </row>
    <row r="2095" spans="1:11">
      <c r="A2095" s="2" t="s">
        <v>6938</v>
      </c>
      <c r="B2095" s="6" t="s">
        <v>3483</v>
      </c>
      <c r="C2095" s="6" t="s">
        <v>5204</v>
      </c>
      <c r="K2095" s="2" t="s">
        <v>1441</v>
      </c>
    </row>
    <row r="2096" spans="1:11">
      <c r="A2096" s="2" t="s">
        <v>6939</v>
      </c>
      <c r="B2096" s="6" t="s">
        <v>6712</v>
      </c>
      <c r="C2096" s="6" t="s">
        <v>5204</v>
      </c>
      <c r="K2096" s="2" t="s">
        <v>1441</v>
      </c>
    </row>
    <row r="2097" spans="1:11">
      <c r="A2097" s="2" t="s">
        <v>6940</v>
      </c>
      <c r="B2097" s="6" t="s">
        <v>6713</v>
      </c>
      <c r="C2097" s="6" t="s">
        <v>5204</v>
      </c>
      <c r="K2097" s="2" t="s">
        <v>1441</v>
      </c>
    </row>
    <row r="2098" spans="1:11">
      <c r="A2098" s="2" t="s">
        <v>6941</v>
      </c>
      <c r="B2098" s="6" t="s">
        <v>3484</v>
      </c>
      <c r="C2098" s="6" t="s">
        <v>5204</v>
      </c>
      <c r="K2098" s="2" t="s">
        <v>1441</v>
      </c>
    </row>
    <row r="2099" spans="1:11">
      <c r="A2099" s="2" t="s">
        <v>6942</v>
      </c>
      <c r="B2099" s="6" t="s">
        <v>6714</v>
      </c>
      <c r="C2099" s="6" t="s">
        <v>5204</v>
      </c>
      <c r="K2099" s="2" t="s">
        <v>1441</v>
      </c>
    </row>
    <row r="2100" spans="1:11">
      <c r="A2100" s="2" t="s">
        <v>6943</v>
      </c>
      <c r="B2100" s="6" t="s">
        <v>6715</v>
      </c>
      <c r="C2100" s="6" t="s">
        <v>5204</v>
      </c>
      <c r="K2100" s="2" t="s">
        <v>1441</v>
      </c>
    </row>
    <row r="2101" spans="1:11">
      <c r="A2101" s="2" t="s">
        <v>6944</v>
      </c>
      <c r="B2101" s="6" t="s">
        <v>3485</v>
      </c>
      <c r="C2101" s="6" t="s">
        <v>5204</v>
      </c>
      <c r="K2101" s="2" t="s">
        <v>1441</v>
      </c>
    </row>
    <row r="2102" spans="1:11">
      <c r="A2102" s="2" t="s">
        <v>6945</v>
      </c>
      <c r="B2102" s="6" t="s">
        <v>6716</v>
      </c>
      <c r="C2102" s="6" t="s">
        <v>5204</v>
      </c>
      <c r="K2102" s="2" t="s">
        <v>1441</v>
      </c>
    </row>
    <row r="2103" spans="1:11">
      <c r="A2103" s="2" t="s">
        <v>6946</v>
      </c>
      <c r="B2103" s="6" t="s">
        <v>3486</v>
      </c>
      <c r="C2103" s="6" t="s">
        <v>5204</v>
      </c>
      <c r="K2103" s="2" t="s">
        <v>1441</v>
      </c>
    </row>
    <row r="2104" spans="1:11">
      <c r="A2104" s="2" t="s">
        <v>6947</v>
      </c>
      <c r="B2104" s="6" t="s">
        <v>3487</v>
      </c>
      <c r="C2104" s="6" t="s">
        <v>5204</v>
      </c>
      <c r="K2104" s="2" t="s">
        <v>1441</v>
      </c>
    </row>
    <row r="2105" spans="1:11">
      <c r="A2105" s="2" t="s">
        <v>6948</v>
      </c>
      <c r="B2105" s="6" t="s">
        <v>3488</v>
      </c>
      <c r="C2105" s="6" t="s">
        <v>5204</v>
      </c>
      <c r="K2105" s="2" t="s">
        <v>1441</v>
      </c>
    </row>
    <row r="2106" spans="1:11">
      <c r="A2106" s="2" t="s">
        <v>6949</v>
      </c>
      <c r="B2106" s="6" t="s">
        <v>3489</v>
      </c>
      <c r="C2106" s="6" t="s">
        <v>5204</v>
      </c>
      <c r="K2106" s="2" t="s">
        <v>1441</v>
      </c>
    </row>
    <row r="2107" spans="1:11">
      <c r="A2107" s="2" t="s">
        <v>6950</v>
      </c>
      <c r="B2107" s="6" t="s">
        <v>3490</v>
      </c>
      <c r="C2107" s="6" t="s">
        <v>5204</v>
      </c>
      <c r="K2107" s="2" t="s">
        <v>1441</v>
      </c>
    </row>
    <row r="2108" spans="1:11">
      <c r="A2108" s="2" t="s">
        <v>6951</v>
      </c>
      <c r="B2108" s="6" t="s">
        <v>6717</v>
      </c>
      <c r="C2108" s="6" t="s">
        <v>5204</v>
      </c>
      <c r="K2108" s="2" t="s">
        <v>1441</v>
      </c>
    </row>
    <row r="2109" spans="1:11">
      <c r="A2109" s="2" t="s">
        <v>6952</v>
      </c>
      <c r="B2109" s="6" t="s">
        <v>6718</v>
      </c>
      <c r="C2109" s="6" t="s">
        <v>5204</v>
      </c>
      <c r="K2109" s="2" t="s">
        <v>1441</v>
      </c>
    </row>
    <row r="2110" spans="1:11">
      <c r="A2110" s="2" t="s">
        <v>6953</v>
      </c>
      <c r="B2110" s="6" t="s">
        <v>6719</v>
      </c>
      <c r="C2110" s="6" t="s">
        <v>5204</v>
      </c>
      <c r="K2110" s="2" t="s">
        <v>1441</v>
      </c>
    </row>
    <row r="2111" spans="1:11">
      <c r="A2111" s="2" t="s">
        <v>6954</v>
      </c>
      <c r="B2111" s="6" t="s">
        <v>6720</v>
      </c>
      <c r="C2111" s="6" t="s">
        <v>5204</v>
      </c>
      <c r="K2111" s="2" t="s">
        <v>1441</v>
      </c>
    </row>
    <row r="2112" spans="1:11">
      <c r="A2112" s="2" t="s">
        <v>6955</v>
      </c>
      <c r="B2112" s="6" t="s">
        <v>6721</v>
      </c>
      <c r="C2112" s="6" t="s">
        <v>5204</v>
      </c>
      <c r="K2112" s="2" t="s">
        <v>1441</v>
      </c>
    </row>
    <row r="2113" spans="1:11">
      <c r="A2113" s="2" t="s">
        <v>6956</v>
      </c>
      <c r="B2113" s="6" t="s">
        <v>6722</v>
      </c>
      <c r="C2113" s="6" t="s">
        <v>5204</v>
      </c>
      <c r="K2113" s="2" t="s">
        <v>1441</v>
      </c>
    </row>
    <row r="2114" spans="1:11">
      <c r="A2114" s="2" t="s">
        <v>6957</v>
      </c>
      <c r="B2114" s="6" t="s">
        <v>3491</v>
      </c>
      <c r="C2114" s="6" t="s">
        <v>5204</v>
      </c>
      <c r="K2114" s="2" t="s">
        <v>1441</v>
      </c>
    </row>
    <row r="2115" spans="1:11">
      <c r="A2115" s="2" t="s">
        <v>6958</v>
      </c>
      <c r="B2115" s="6" t="s">
        <v>6723</v>
      </c>
      <c r="C2115" s="6" t="s">
        <v>5204</v>
      </c>
      <c r="K2115" s="2" t="s">
        <v>1441</v>
      </c>
    </row>
    <row r="2116" spans="1:11">
      <c r="A2116" s="2" t="s">
        <v>6959</v>
      </c>
      <c r="B2116" s="6" t="s">
        <v>6724</v>
      </c>
      <c r="C2116" s="6" t="s">
        <v>5204</v>
      </c>
      <c r="K2116" s="2" t="s">
        <v>1441</v>
      </c>
    </row>
    <row r="2117" spans="1:11">
      <c r="A2117" s="2" t="s">
        <v>6960</v>
      </c>
      <c r="B2117" s="6" t="s">
        <v>6725</v>
      </c>
      <c r="C2117" s="6" t="s">
        <v>5204</v>
      </c>
      <c r="K2117" s="2" t="s">
        <v>1441</v>
      </c>
    </row>
    <row r="2118" spans="1:11">
      <c r="A2118" s="2" t="s">
        <v>6961</v>
      </c>
      <c r="B2118" s="6" t="s">
        <v>3492</v>
      </c>
      <c r="C2118" s="6" t="s">
        <v>5204</v>
      </c>
      <c r="K2118" s="2" t="s">
        <v>1441</v>
      </c>
    </row>
    <row r="2119" spans="1:11">
      <c r="A2119" s="2" t="s">
        <v>6962</v>
      </c>
      <c r="B2119" s="6" t="s">
        <v>3493</v>
      </c>
      <c r="C2119" s="6" t="s">
        <v>5204</v>
      </c>
      <c r="K2119" s="2" t="s">
        <v>1441</v>
      </c>
    </row>
    <row r="2120" spans="1:11">
      <c r="A2120" s="2" t="s">
        <v>6963</v>
      </c>
      <c r="B2120" s="6" t="s">
        <v>3494</v>
      </c>
      <c r="C2120" s="6" t="s">
        <v>5204</v>
      </c>
      <c r="K2120" s="2" t="s">
        <v>1441</v>
      </c>
    </row>
    <row r="2121" spans="1:11">
      <c r="A2121" s="2" t="s">
        <v>6964</v>
      </c>
      <c r="B2121" s="6" t="s">
        <v>6726</v>
      </c>
      <c r="C2121" s="6" t="s">
        <v>5204</v>
      </c>
      <c r="K2121" s="2" t="s">
        <v>1441</v>
      </c>
    </row>
    <row r="2122" spans="1:11">
      <c r="A2122" s="2" t="s">
        <v>6965</v>
      </c>
      <c r="B2122" s="6" t="s">
        <v>3495</v>
      </c>
      <c r="C2122" s="6" t="s">
        <v>5204</v>
      </c>
      <c r="K2122" s="2" t="s">
        <v>1441</v>
      </c>
    </row>
    <row r="2123" spans="1:11">
      <c r="A2123" s="2" t="s">
        <v>6966</v>
      </c>
      <c r="B2123" s="6" t="s">
        <v>6727</v>
      </c>
      <c r="C2123" s="6" t="s">
        <v>5204</v>
      </c>
      <c r="K2123" s="2" t="s">
        <v>1441</v>
      </c>
    </row>
    <row r="2124" spans="1:11">
      <c r="A2124" s="2" t="s">
        <v>6967</v>
      </c>
      <c r="B2124" s="6" t="s">
        <v>6728</v>
      </c>
      <c r="C2124" s="6" t="s">
        <v>5204</v>
      </c>
      <c r="K2124" s="2" t="s">
        <v>1441</v>
      </c>
    </row>
    <row r="2125" spans="1:11">
      <c r="A2125" s="2" t="s">
        <v>6968</v>
      </c>
      <c r="B2125" s="6" t="s">
        <v>3496</v>
      </c>
      <c r="C2125" s="6" t="s">
        <v>5204</v>
      </c>
      <c r="K2125" s="2" t="s">
        <v>1441</v>
      </c>
    </row>
    <row r="2126" spans="1:11">
      <c r="A2126" s="2" t="s">
        <v>6969</v>
      </c>
      <c r="B2126" s="6" t="s">
        <v>3497</v>
      </c>
      <c r="C2126" s="6" t="s">
        <v>5204</v>
      </c>
      <c r="K2126" s="2" t="s">
        <v>1441</v>
      </c>
    </row>
    <row r="2127" spans="1:11">
      <c r="A2127" s="2" t="s">
        <v>6970</v>
      </c>
      <c r="B2127" s="6" t="s">
        <v>3498</v>
      </c>
      <c r="C2127" s="6" t="s">
        <v>5204</v>
      </c>
      <c r="K2127" s="2" t="s">
        <v>1441</v>
      </c>
    </row>
    <row r="2128" spans="1:11">
      <c r="A2128" s="2" t="s">
        <v>6971</v>
      </c>
      <c r="B2128" s="6" t="s">
        <v>3499</v>
      </c>
      <c r="C2128" s="6" t="s">
        <v>5204</v>
      </c>
      <c r="K2128" s="2" t="s">
        <v>1441</v>
      </c>
    </row>
    <row r="2129" spans="1:11">
      <c r="A2129" s="2" t="s">
        <v>6972</v>
      </c>
      <c r="B2129" s="6" t="s">
        <v>6729</v>
      </c>
      <c r="C2129" s="6" t="s">
        <v>5204</v>
      </c>
      <c r="K2129" s="2" t="s">
        <v>1441</v>
      </c>
    </row>
    <row r="2130" spans="1:11">
      <c r="A2130" s="2" t="s">
        <v>6973</v>
      </c>
      <c r="B2130" s="6" t="s">
        <v>3500</v>
      </c>
      <c r="C2130" s="6" t="s">
        <v>5204</v>
      </c>
      <c r="K2130" s="2" t="s">
        <v>1441</v>
      </c>
    </row>
    <row r="2131" spans="1:11">
      <c r="A2131" s="2" t="s">
        <v>6974</v>
      </c>
      <c r="B2131" s="6" t="s">
        <v>3501</v>
      </c>
      <c r="C2131" s="6" t="s">
        <v>5204</v>
      </c>
      <c r="K2131" s="2" t="s">
        <v>1441</v>
      </c>
    </row>
    <row r="2132" spans="1:11">
      <c r="A2132" s="2" t="s">
        <v>6975</v>
      </c>
      <c r="B2132" s="6" t="s">
        <v>3502</v>
      </c>
      <c r="C2132" s="6" t="s">
        <v>5204</v>
      </c>
      <c r="K2132" s="2" t="s">
        <v>1441</v>
      </c>
    </row>
    <row r="2133" spans="1:11">
      <c r="A2133" s="2" t="s">
        <v>6976</v>
      </c>
      <c r="B2133" s="6" t="s">
        <v>3503</v>
      </c>
      <c r="C2133" s="6" t="s">
        <v>5204</v>
      </c>
      <c r="K2133" s="2" t="s">
        <v>1441</v>
      </c>
    </row>
    <row r="2134" spans="1:11">
      <c r="A2134" s="2" t="s">
        <v>6977</v>
      </c>
      <c r="B2134" s="6" t="s">
        <v>6730</v>
      </c>
      <c r="C2134" s="6" t="s">
        <v>5204</v>
      </c>
      <c r="K2134" s="2" t="s">
        <v>1441</v>
      </c>
    </row>
    <row r="2135" spans="1:11">
      <c r="A2135" s="2" t="s">
        <v>6978</v>
      </c>
      <c r="B2135" s="6" t="s">
        <v>6731</v>
      </c>
      <c r="C2135" s="6" t="s">
        <v>5204</v>
      </c>
      <c r="K2135" s="2" t="s">
        <v>1441</v>
      </c>
    </row>
    <row r="2136" spans="1:11">
      <c r="A2136" s="2" t="s">
        <v>6979</v>
      </c>
      <c r="B2136" s="6" t="s">
        <v>6732</v>
      </c>
      <c r="C2136" s="6" t="s">
        <v>5204</v>
      </c>
      <c r="K2136" s="2" t="s">
        <v>1441</v>
      </c>
    </row>
    <row r="2137" spans="1:11">
      <c r="A2137" s="2" t="s">
        <v>6980</v>
      </c>
      <c r="B2137" s="6" t="s">
        <v>3504</v>
      </c>
      <c r="C2137" s="6" t="s">
        <v>5204</v>
      </c>
      <c r="K2137" s="2" t="s">
        <v>1441</v>
      </c>
    </row>
    <row r="2138" spans="1:11">
      <c r="A2138" s="2" t="s">
        <v>6981</v>
      </c>
      <c r="B2138" s="6" t="s">
        <v>6733</v>
      </c>
      <c r="C2138" s="6" t="s">
        <v>5204</v>
      </c>
      <c r="K2138" s="2" t="s">
        <v>1441</v>
      </c>
    </row>
    <row r="2139" spans="1:11">
      <c r="A2139" s="2" t="s">
        <v>6982</v>
      </c>
      <c r="B2139" s="6" t="s">
        <v>6734</v>
      </c>
      <c r="C2139" s="6" t="s">
        <v>5204</v>
      </c>
      <c r="K2139" s="2" t="s">
        <v>1441</v>
      </c>
    </row>
    <row r="2140" spans="1:11">
      <c r="A2140" s="2" t="s">
        <v>6983</v>
      </c>
      <c r="B2140" s="6" t="s">
        <v>3505</v>
      </c>
      <c r="C2140" s="6" t="s">
        <v>5204</v>
      </c>
      <c r="K2140" s="2" t="s">
        <v>1441</v>
      </c>
    </row>
    <row r="2141" spans="1:11">
      <c r="A2141" s="2" t="s">
        <v>6984</v>
      </c>
      <c r="B2141" s="6" t="s">
        <v>6735</v>
      </c>
      <c r="C2141" s="6" t="s">
        <v>5204</v>
      </c>
      <c r="K2141" s="2" t="s">
        <v>1441</v>
      </c>
    </row>
    <row r="2142" spans="1:11">
      <c r="A2142" s="2" t="s">
        <v>6985</v>
      </c>
      <c r="B2142" s="6" t="s">
        <v>3506</v>
      </c>
      <c r="C2142" s="6" t="s">
        <v>5204</v>
      </c>
      <c r="K2142" s="2" t="s">
        <v>1441</v>
      </c>
    </row>
    <row r="2143" spans="1:11">
      <c r="A2143" s="2" t="s">
        <v>6986</v>
      </c>
      <c r="B2143" s="6" t="s">
        <v>6736</v>
      </c>
      <c r="C2143" s="6" t="s">
        <v>5204</v>
      </c>
      <c r="K2143" s="2" t="s">
        <v>1441</v>
      </c>
    </row>
    <row r="2144" spans="1:11">
      <c r="A2144" s="2" t="s">
        <v>6987</v>
      </c>
      <c r="B2144" s="6" t="s">
        <v>6737</v>
      </c>
      <c r="C2144" s="6" t="s">
        <v>5204</v>
      </c>
      <c r="K2144" s="2" t="s">
        <v>1441</v>
      </c>
    </row>
    <row r="2145" spans="1:11">
      <c r="A2145" s="2" t="s">
        <v>6988</v>
      </c>
      <c r="B2145" s="6" t="s">
        <v>3507</v>
      </c>
      <c r="C2145" s="6" t="s">
        <v>5204</v>
      </c>
      <c r="K2145" s="2" t="s">
        <v>1441</v>
      </c>
    </row>
    <row r="2146" spans="1:11">
      <c r="A2146" s="2" t="s">
        <v>6989</v>
      </c>
      <c r="B2146" s="6" t="s">
        <v>3508</v>
      </c>
      <c r="C2146" s="6" t="s">
        <v>5204</v>
      </c>
      <c r="K2146" s="2" t="s">
        <v>1441</v>
      </c>
    </row>
    <row r="2147" spans="1:11">
      <c r="A2147" s="2" t="s">
        <v>6990</v>
      </c>
      <c r="B2147" s="6" t="s">
        <v>6738</v>
      </c>
      <c r="C2147" s="6" t="s">
        <v>5204</v>
      </c>
      <c r="K2147" s="2" t="s">
        <v>1441</v>
      </c>
    </row>
    <row r="2148" spans="1:11">
      <c r="A2148" s="2" t="s">
        <v>6991</v>
      </c>
      <c r="B2148" s="6" t="s">
        <v>3509</v>
      </c>
      <c r="C2148" s="6" t="s">
        <v>5204</v>
      </c>
      <c r="K2148" s="2" t="s">
        <v>1441</v>
      </c>
    </row>
    <row r="2149" spans="1:11">
      <c r="A2149" s="2" t="s">
        <v>6992</v>
      </c>
      <c r="B2149" s="6" t="s">
        <v>3510</v>
      </c>
      <c r="C2149" s="6" t="s">
        <v>5204</v>
      </c>
      <c r="K2149" s="2" t="s">
        <v>1441</v>
      </c>
    </row>
    <row r="2150" spans="1:11">
      <c r="A2150" s="2" t="s">
        <v>6993</v>
      </c>
      <c r="B2150" s="6" t="s">
        <v>3511</v>
      </c>
      <c r="C2150" s="6" t="s">
        <v>5204</v>
      </c>
      <c r="K2150" s="2" t="s">
        <v>1441</v>
      </c>
    </row>
    <row r="2151" spans="1:11">
      <c r="A2151" s="2" t="s">
        <v>6994</v>
      </c>
      <c r="B2151" s="6" t="s">
        <v>3512</v>
      </c>
      <c r="C2151" s="6" t="s">
        <v>5204</v>
      </c>
      <c r="K2151" s="2" t="s">
        <v>1441</v>
      </c>
    </row>
    <row r="2152" spans="1:11">
      <c r="A2152" s="2" t="s">
        <v>6995</v>
      </c>
      <c r="B2152" s="6" t="s">
        <v>3513</v>
      </c>
      <c r="C2152" s="6" t="s">
        <v>5204</v>
      </c>
      <c r="K2152" s="2" t="s">
        <v>1441</v>
      </c>
    </row>
    <row r="2153" spans="1:11">
      <c r="A2153" s="2" t="s">
        <v>6996</v>
      </c>
      <c r="B2153" s="6" t="s">
        <v>3514</v>
      </c>
      <c r="C2153" s="6" t="s">
        <v>5204</v>
      </c>
      <c r="K2153" s="2" t="s">
        <v>1441</v>
      </c>
    </row>
    <row r="2154" spans="1:11">
      <c r="A2154" s="2" t="s">
        <v>6997</v>
      </c>
      <c r="B2154" s="6" t="s">
        <v>6739</v>
      </c>
      <c r="C2154" s="6" t="s">
        <v>5204</v>
      </c>
      <c r="K2154" s="2" t="s">
        <v>1441</v>
      </c>
    </row>
    <row r="2155" spans="1:11">
      <c r="A2155" s="2" t="s">
        <v>6998</v>
      </c>
      <c r="B2155" s="6" t="s">
        <v>3515</v>
      </c>
      <c r="C2155" s="6" t="s">
        <v>5204</v>
      </c>
      <c r="K2155" s="2" t="s">
        <v>1441</v>
      </c>
    </row>
    <row r="2156" spans="1:11">
      <c r="A2156" s="2" t="s">
        <v>6999</v>
      </c>
      <c r="B2156" s="6" t="s">
        <v>3516</v>
      </c>
      <c r="C2156" s="6" t="s">
        <v>5204</v>
      </c>
      <c r="K2156" s="2" t="s">
        <v>1441</v>
      </c>
    </row>
    <row r="2157" spans="1:11">
      <c r="A2157" s="2" t="s">
        <v>7000</v>
      </c>
      <c r="B2157" s="6" t="s">
        <v>3517</v>
      </c>
      <c r="C2157" s="6" t="s">
        <v>5204</v>
      </c>
      <c r="K2157" s="2" t="s">
        <v>1441</v>
      </c>
    </row>
    <row r="2158" spans="1:11">
      <c r="A2158" s="2" t="s">
        <v>7001</v>
      </c>
      <c r="B2158" s="6" t="s">
        <v>3518</v>
      </c>
      <c r="C2158" s="6" t="s">
        <v>5204</v>
      </c>
      <c r="K2158" s="2" t="s">
        <v>1441</v>
      </c>
    </row>
    <row r="2159" spans="1:11">
      <c r="A2159" s="2" t="s">
        <v>7002</v>
      </c>
      <c r="B2159" s="6" t="s">
        <v>6740</v>
      </c>
      <c r="C2159" s="6" t="s">
        <v>5204</v>
      </c>
      <c r="K2159" s="2" t="s">
        <v>1441</v>
      </c>
    </row>
    <row r="2160" spans="1:11">
      <c r="A2160" s="2" t="s">
        <v>7003</v>
      </c>
      <c r="B2160" s="6" t="s">
        <v>3519</v>
      </c>
      <c r="C2160" s="6" t="s">
        <v>5204</v>
      </c>
      <c r="K2160" s="2" t="s">
        <v>1441</v>
      </c>
    </row>
    <row r="2161" spans="1:11">
      <c r="A2161" s="2" t="s">
        <v>7004</v>
      </c>
      <c r="B2161" s="6" t="s">
        <v>6741</v>
      </c>
      <c r="C2161" s="6" t="s">
        <v>5204</v>
      </c>
      <c r="K2161" s="2" t="s">
        <v>1441</v>
      </c>
    </row>
    <row r="2162" spans="1:11">
      <c r="A2162" s="2" t="s">
        <v>7005</v>
      </c>
      <c r="B2162" s="6" t="s">
        <v>3520</v>
      </c>
      <c r="C2162" s="6" t="s">
        <v>5204</v>
      </c>
      <c r="K2162" s="2" t="s">
        <v>1441</v>
      </c>
    </row>
    <row r="2163" spans="1:11">
      <c r="A2163" s="2" t="s">
        <v>7006</v>
      </c>
      <c r="B2163" s="6" t="s">
        <v>3521</v>
      </c>
      <c r="C2163" s="6" t="s">
        <v>5204</v>
      </c>
      <c r="K2163" s="2" t="s">
        <v>1441</v>
      </c>
    </row>
    <row r="2164" spans="1:11">
      <c r="A2164" s="2" t="s">
        <v>7007</v>
      </c>
      <c r="B2164" s="6" t="s">
        <v>3522</v>
      </c>
      <c r="C2164" s="6" t="s">
        <v>5204</v>
      </c>
      <c r="K2164" s="2" t="s">
        <v>1441</v>
      </c>
    </row>
    <row r="2165" spans="1:11">
      <c r="A2165" s="2" t="s">
        <v>7008</v>
      </c>
      <c r="B2165" s="6" t="s">
        <v>3523</v>
      </c>
      <c r="C2165" s="6" t="s">
        <v>5204</v>
      </c>
      <c r="K2165" s="2" t="s">
        <v>1441</v>
      </c>
    </row>
    <row r="2166" spans="1:11">
      <c r="A2166" s="2" t="s">
        <v>7009</v>
      </c>
      <c r="B2166" s="6" t="s">
        <v>3524</v>
      </c>
      <c r="C2166" s="6" t="s">
        <v>5204</v>
      </c>
      <c r="K2166" s="2" t="s">
        <v>1441</v>
      </c>
    </row>
    <row r="2167" spans="1:11">
      <c r="A2167" s="2" t="s">
        <v>7010</v>
      </c>
      <c r="B2167" s="6" t="s">
        <v>3525</v>
      </c>
      <c r="C2167" s="6" t="s">
        <v>5204</v>
      </c>
      <c r="K2167" s="2" t="s">
        <v>1441</v>
      </c>
    </row>
    <row r="2168" spans="1:11">
      <c r="A2168" s="2" t="s">
        <v>7011</v>
      </c>
      <c r="B2168" s="6" t="s">
        <v>3526</v>
      </c>
      <c r="C2168" s="6" t="s">
        <v>5204</v>
      </c>
      <c r="K2168" s="2" t="s">
        <v>1441</v>
      </c>
    </row>
    <row r="2169" spans="1:11">
      <c r="A2169" s="2" t="s">
        <v>7012</v>
      </c>
      <c r="B2169" s="6" t="s">
        <v>6742</v>
      </c>
      <c r="C2169" s="6" t="s">
        <v>5204</v>
      </c>
      <c r="K2169" s="2" t="s">
        <v>1441</v>
      </c>
    </row>
    <row r="2170" spans="1:11">
      <c r="A2170" s="2" t="s">
        <v>7013</v>
      </c>
      <c r="B2170" s="6" t="s">
        <v>6743</v>
      </c>
      <c r="C2170" s="6" t="s">
        <v>5204</v>
      </c>
      <c r="K2170" s="2" t="s">
        <v>1441</v>
      </c>
    </row>
    <row r="2171" spans="1:11">
      <c r="A2171" s="2" t="s">
        <v>7014</v>
      </c>
      <c r="B2171" s="6" t="s">
        <v>6744</v>
      </c>
      <c r="C2171" s="6" t="s">
        <v>5204</v>
      </c>
      <c r="K2171" s="2" t="s">
        <v>1441</v>
      </c>
    </row>
    <row r="2172" spans="1:11">
      <c r="A2172" s="2" t="s">
        <v>7015</v>
      </c>
      <c r="B2172" s="6" t="s">
        <v>6745</v>
      </c>
      <c r="C2172" s="6" t="s">
        <v>5204</v>
      </c>
      <c r="K2172" s="2" t="s">
        <v>1441</v>
      </c>
    </row>
    <row r="2173" spans="1:11">
      <c r="A2173" s="2" t="s">
        <v>7016</v>
      </c>
      <c r="B2173" s="6" t="s">
        <v>6746</v>
      </c>
      <c r="C2173" s="6" t="s">
        <v>5204</v>
      </c>
      <c r="K2173" s="2" t="s">
        <v>1441</v>
      </c>
    </row>
    <row r="2174" spans="1:11">
      <c r="A2174" s="2" t="s">
        <v>7017</v>
      </c>
      <c r="B2174" s="6" t="s">
        <v>6747</v>
      </c>
      <c r="C2174" s="6" t="s">
        <v>5204</v>
      </c>
      <c r="K2174" s="2" t="s">
        <v>1441</v>
      </c>
    </row>
    <row r="2175" spans="1:11">
      <c r="A2175" s="2" t="s">
        <v>7018</v>
      </c>
      <c r="B2175" s="6" t="s">
        <v>3527</v>
      </c>
      <c r="C2175" s="6" t="s">
        <v>5204</v>
      </c>
      <c r="K2175" s="2" t="s">
        <v>1441</v>
      </c>
    </row>
    <row r="2176" spans="1:11">
      <c r="A2176" s="2" t="s">
        <v>7019</v>
      </c>
      <c r="B2176" s="6" t="s">
        <v>3528</v>
      </c>
      <c r="C2176" s="6" t="s">
        <v>5204</v>
      </c>
      <c r="K2176" s="2" t="s">
        <v>1441</v>
      </c>
    </row>
    <row r="2177" spans="1:11">
      <c r="A2177" s="2" t="s">
        <v>7020</v>
      </c>
      <c r="B2177" s="6" t="s">
        <v>3529</v>
      </c>
      <c r="C2177" s="6" t="s">
        <v>5204</v>
      </c>
      <c r="K2177" s="2" t="s">
        <v>1441</v>
      </c>
    </row>
    <row r="2178" spans="1:11">
      <c r="A2178" s="2" t="s">
        <v>7021</v>
      </c>
      <c r="B2178" s="6" t="s">
        <v>6748</v>
      </c>
      <c r="C2178" s="6" t="s">
        <v>5204</v>
      </c>
      <c r="K2178" s="2" t="s">
        <v>1441</v>
      </c>
    </row>
    <row r="2179" spans="1:11">
      <c r="A2179" s="2" t="s">
        <v>7022</v>
      </c>
      <c r="B2179" s="6" t="s">
        <v>6749</v>
      </c>
      <c r="C2179" s="6" t="s">
        <v>5204</v>
      </c>
      <c r="K2179" s="2" t="s">
        <v>1441</v>
      </c>
    </row>
    <row r="2180" spans="1:11">
      <c r="A2180" s="2" t="s">
        <v>7023</v>
      </c>
      <c r="B2180" s="6" t="s">
        <v>3530</v>
      </c>
      <c r="C2180" s="6" t="s">
        <v>5204</v>
      </c>
      <c r="K2180" s="2" t="s">
        <v>1441</v>
      </c>
    </row>
    <row r="2181" spans="1:11">
      <c r="A2181" s="2" t="s">
        <v>7024</v>
      </c>
      <c r="B2181" s="6" t="s">
        <v>3531</v>
      </c>
      <c r="C2181" s="6" t="s">
        <v>5204</v>
      </c>
      <c r="K2181" s="2" t="s">
        <v>1441</v>
      </c>
    </row>
    <row r="2182" spans="1:11">
      <c r="A2182" s="2" t="s">
        <v>7025</v>
      </c>
      <c r="B2182" s="6" t="s">
        <v>3532</v>
      </c>
      <c r="C2182" s="6" t="s">
        <v>5204</v>
      </c>
      <c r="K2182" s="2" t="s">
        <v>1441</v>
      </c>
    </row>
    <row r="2183" spans="1:11">
      <c r="A2183" s="2" t="s">
        <v>7026</v>
      </c>
      <c r="B2183" s="6" t="s">
        <v>6750</v>
      </c>
      <c r="C2183" s="6" t="s">
        <v>5204</v>
      </c>
      <c r="K2183" s="2" t="s">
        <v>1441</v>
      </c>
    </row>
    <row r="2184" spans="1:11">
      <c r="A2184" s="2" t="s">
        <v>7027</v>
      </c>
      <c r="B2184" s="6" t="s">
        <v>6751</v>
      </c>
      <c r="C2184" s="6" t="s">
        <v>5204</v>
      </c>
      <c r="K2184" s="2" t="s">
        <v>1441</v>
      </c>
    </row>
    <row r="2185" spans="1:11">
      <c r="A2185" s="2" t="s">
        <v>7028</v>
      </c>
      <c r="B2185" s="6" t="s">
        <v>3533</v>
      </c>
      <c r="C2185" s="6" t="s">
        <v>5204</v>
      </c>
      <c r="K2185" s="2" t="s">
        <v>1441</v>
      </c>
    </row>
    <row r="2186" spans="1:11">
      <c r="A2186" s="2" t="s">
        <v>7029</v>
      </c>
      <c r="B2186" s="6" t="s">
        <v>3534</v>
      </c>
      <c r="C2186" s="6" t="s">
        <v>5204</v>
      </c>
      <c r="K2186" s="2" t="s">
        <v>1441</v>
      </c>
    </row>
    <row r="2187" spans="1:11">
      <c r="A2187" s="2" t="s">
        <v>7030</v>
      </c>
      <c r="B2187" s="6" t="s">
        <v>3535</v>
      </c>
      <c r="C2187" s="6" t="s">
        <v>5204</v>
      </c>
      <c r="K2187" s="2" t="s">
        <v>1441</v>
      </c>
    </row>
    <row r="2188" spans="1:11">
      <c r="A2188" s="2" t="s">
        <v>7031</v>
      </c>
      <c r="B2188" s="6" t="s">
        <v>3536</v>
      </c>
      <c r="C2188" s="6" t="s">
        <v>5204</v>
      </c>
      <c r="K2188" s="2" t="s">
        <v>1441</v>
      </c>
    </row>
    <row r="2189" spans="1:11">
      <c r="A2189" s="2" t="s">
        <v>7032</v>
      </c>
      <c r="B2189" s="6" t="s">
        <v>3537</v>
      </c>
      <c r="C2189" s="6" t="s">
        <v>5204</v>
      </c>
      <c r="K2189" s="2" t="s">
        <v>1441</v>
      </c>
    </row>
    <row r="2190" spans="1:11">
      <c r="A2190" s="2" t="s">
        <v>7033</v>
      </c>
      <c r="B2190" s="6" t="s">
        <v>3538</v>
      </c>
      <c r="C2190" s="6" t="s">
        <v>5204</v>
      </c>
      <c r="K2190" s="2" t="s">
        <v>1441</v>
      </c>
    </row>
    <row r="2191" spans="1:11">
      <c r="A2191" s="2" t="s">
        <v>7034</v>
      </c>
      <c r="B2191" s="6" t="s">
        <v>3539</v>
      </c>
      <c r="C2191" s="6" t="s">
        <v>5204</v>
      </c>
      <c r="K2191" s="2" t="s">
        <v>1441</v>
      </c>
    </row>
    <row r="2192" spans="1:11">
      <c r="A2192" s="2" t="s">
        <v>7035</v>
      </c>
      <c r="B2192" s="6" t="s">
        <v>3540</v>
      </c>
      <c r="C2192" s="6" t="s">
        <v>5204</v>
      </c>
      <c r="K2192" s="2" t="s">
        <v>1441</v>
      </c>
    </row>
    <row r="2193" spans="1:11">
      <c r="A2193" s="2" t="s">
        <v>7036</v>
      </c>
      <c r="B2193" s="6" t="s">
        <v>6752</v>
      </c>
      <c r="C2193" s="6" t="s">
        <v>5204</v>
      </c>
      <c r="K2193" s="2" t="s">
        <v>1441</v>
      </c>
    </row>
    <row r="2194" spans="1:11">
      <c r="A2194" s="2" t="s">
        <v>7037</v>
      </c>
      <c r="B2194" s="6" t="s">
        <v>6753</v>
      </c>
      <c r="C2194" s="6" t="s">
        <v>5204</v>
      </c>
      <c r="K2194" s="2" t="s">
        <v>1441</v>
      </c>
    </row>
    <row r="2195" spans="1:11">
      <c r="A2195" s="2" t="s">
        <v>7038</v>
      </c>
      <c r="B2195" s="6" t="s">
        <v>6754</v>
      </c>
      <c r="C2195" s="6" t="s">
        <v>5204</v>
      </c>
      <c r="K2195" s="2" t="s">
        <v>1441</v>
      </c>
    </row>
    <row r="2196" spans="1:11">
      <c r="A2196" s="2" t="s">
        <v>7039</v>
      </c>
      <c r="B2196" s="6" t="s">
        <v>6755</v>
      </c>
      <c r="C2196" s="6" t="s">
        <v>5204</v>
      </c>
      <c r="K2196" s="2" t="s">
        <v>1441</v>
      </c>
    </row>
    <row r="2197" spans="1:11">
      <c r="A2197" s="2" t="s">
        <v>7040</v>
      </c>
      <c r="B2197" s="6" t="s">
        <v>6756</v>
      </c>
      <c r="C2197" s="6" t="s">
        <v>5204</v>
      </c>
      <c r="K2197" s="2" t="s">
        <v>1441</v>
      </c>
    </row>
    <row r="2198" spans="1:11">
      <c r="A2198" s="2" t="s">
        <v>7041</v>
      </c>
      <c r="B2198" s="6" t="s">
        <v>6757</v>
      </c>
      <c r="C2198" s="6" t="s">
        <v>5204</v>
      </c>
      <c r="K2198" s="2" t="s">
        <v>1441</v>
      </c>
    </row>
    <row r="2199" spans="1:11">
      <c r="A2199" s="2" t="s">
        <v>7042</v>
      </c>
      <c r="B2199" s="6" t="s">
        <v>3541</v>
      </c>
      <c r="C2199" s="6" t="s">
        <v>5204</v>
      </c>
      <c r="K2199" s="2" t="s">
        <v>1441</v>
      </c>
    </row>
    <row r="2200" spans="1:11">
      <c r="A2200" s="2" t="s">
        <v>7043</v>
      </c>
      <c r="B2200" s="6" t="s">
        <v>6758</v>
      </c>
      <c r="C2200" s="6" t="s">
        <v>5204</v>
      </c>
      <c r="K2200" s="2" t="s">
        <v>1441</v>
      </c>
    </row>
    <row r="2201" spans="1:11">
      <c r="A2201" s="2" t="s">
        <v>7044</v>
      </c>
      <c r="B2201" s="6" t="s">
        <v>6759</v>
      </c>
      <c r="C2201" s="6" t="s">
        <v>5204</v>
      </c>
      <c r="K2201" s="2" t="s">
        <v>1441</v>
      </c>
    </row>
    <row r="2202" spans="1:11">
      <c r="A2202" s="2" t="s">
        <v>7045</v>
      </c>
      <c r="B2202" s="6" t="s">
        <v>6760</v>
      </c>
      <c r="C2202" s="6" t="s">
        <v>5204</v>
      </c>
      <c r="K2202" s="2" t="s">
        <v>1441</v>
      </c>
    </row>
    <row r="2203" spans="1:11">
      <c r="A2203" s="2" t="s">
        <v>7046</v>
      </c>
      <c r="B2203" s="6" t="s">
        <v>6761</v>
      </c>
      <c r="C2203" s="6" t="s">
        <v>5204</v>
      </c>
      <c r="K2203" s="2" t="s">
        <v>1441</v>
      </c>
    </row>
    <row r="2204" spans="1:11">
      <c r="A2204" s="2" t="s">
        <v>7047</v>
      </c>
      <c r="B2204" s="6" t="s">
        <v>6762</v>
      </c>
      <c r="C2204" s="6" t="s">
        <v>5204</v>
      </c>
      <c r="K2204" s="2" t="s">
        <v>1441</v>
      </c>
    </row>
    <row r="2205" spans="1:11">
      <c r="A2205" s="2" t="s">
        <v>7048</v>
      </c>
      <c r="B2205" s="6" t="s">
        <v>6763</v>
      </c>
      <c r="C2205" s="6" t="s">
        <v>5204</v>
      </c>
      <c r="K2205" s="2" t="s">
        <v>1441</v>
      </c>
    </row>
    <row r="2206" spans="1:11">
      <c r="A2206" s="2" t="s">
        <v>7049</v>
      </c>
      <c r="B2206" s="6" t="s">
        <v>6764</v>
      </c>
      <c r="C2206" s="6" t="s">
        <v>5204</v>
      </c>
      <c r="K2206" s="2" t="s">
        <v>1441</v>
      </c>
    </row>
    <row r="2207" spans="1:11">
      <c r="A2207" s="2" t="s">
        <v>7050</v>
      </c>
      <c r="B2207" s="6" t="s">
        <v>6765</v>
      </c>
      <c r="C2207" s="6" t="s">
        <v>5204</v>
      </c>
      <c r="K2207" s="2" t="s">
        <v>1441</v>
      </c>
    </row>
    <row r="2208" spans="1:11">
      <c r="A2208" s="2" t="s">
        <v>7051</v>
      </c>
      <c r="B2208" s="6" t="s">
        <v>6766</v>
      </c>
      <c r="C2208" s="6" t="s">
        <v>5204</v>
      </c>
      <c r="K2208" s="2" t="s">
        <v>1441</v>
      </c>
    </row>
    <row r="2209" spans="1:11">
      <c r="A2209" s="2" t="s">
        <v>7052</v>
      </c>
      <c r="B2209" s="6" t="s">
        <v>3543</v>
      </c>
      <c r="C2209" s="6" t="s">
        <v>5204</v>
      </c>
      <c r="K2209" s="2" t="s">
        <v>1441</v>
      </c>
    </row>
    <row r="2210" spans="1:11">
      <c r="A2210" s="2" t="s">
        <v>7053</v>
      </c>
      <c r="B2210" s="6" t="s">
        <v>3544</v>
      </c>
      <c r="C2210" s="6" t="s">
        <v>5204</v>
      </c>
      <c r="K2210" s="2" t="s">
        <v>1441</v>
      </c>
    </row>
    <row r="2211" spans="1:11">
      <c r="A2211" s="2" t="s">
        <v>7054</v>
      </c>
      <c r="B2211" s="6" t="s">
        <v>3542</v>
      </c>
      <c r="C2211" s="6" t="s">
        <v>5204</v>
      </c>
      <c r="K2211" s="2" t="s">
        <v>1441</v>
      </c>
    </row>
    <row r="2212" spans="1:11">
      <c r="A2212" s="2" t="s">
        <v>7055</v>
      </c>
      <c r="B2212" s="6" t="s">
        <v>3545</v>
      </c>
      <c r="C2212" s="6" t="s">
        <v>5204</v>
      </c>
      <c r="K2212" s="2" t="s">
        <v>1441</v>
      </c>
    </row>
    <row r="2213" spans="1:11">
      <c r="A2213" s="2" t="s">
        <v>7056</v>
      </c>
      <c r="B2213" s="6" t="s">
        <v>3546</v>
      </c>
      <c r="C2213" s="6" t="s">
        <v>5204</v>
      </c>
      <c r="K2213" s="2" t="s">
        <v>1441</v>
      </c>
    </row>
    <row r="2214" spans="1:11">
      <c r="A2214" s="2" t="s">
        <v>7057</v>
      </c>
      <c r="B2214" s="6" t="s">
        <v>3547</v>
      </c>
      <c r="C2214" s="6" t="s">
        <v>5204</v>
      </c>
      <c r="K2214" s="2" t="s">
        <v>1441</v>
      </c>
    </row>
    <row r="2215" spans="1:11">
      <c r="A2215" s="2" t="s">
        <v>7058</v>
      </c>
      <c r="B2215" s="6" t="s">
        <v>3548</v>
      </c>
      <c r="C2215" s="6" t="s">
        <v>5204</v>
      </c>
      <c r="K2215" s="2" t="s">
        <v>1441</v>
      </c>
    </row>
    <row r="2216" spans="1:11">
      <c r="A2216" s="2" t="s">
        <v>7059</v>
      </c>
      <c r="B2216" s="6" t="s">
        <v>3549</v>
      </c>
      <c r="C2216" s="6" t="s">
        <v>5204</v>
      </c>
      <c r="K2216" s="2" t="s">
        <v>1441</v>
      </c>
    </row>
    <row r="2217" spans="1:11">
      <c r="A2217" s="2" t="s">
        <v>7060</v>
      </c>
      <c r="B2217" s="6" t="s">
        <v>3550</v>
      </c>
      <c r="C2217" s="6" t="s">
        <v>5204</v>
      </c>
      <c r="K2217" s="2" t="s">
        <v>1441</v>
      </c>
    </row>
    <row r="2218" spans="1:11">
      <c r="A2218" s="2" t="s">
        <v>7061</v>
      </c>
      <c r="B2218" s="6" t="s">
        <v>6767</v>
      </c>
      <c r="C2218" s="6" t="s">
        <v>5204</v>
      </c>
      <c r="K2218" s="2" t="s">
        <v>1441</v>
      </c>
    </row>
    <row r="2219" spans="1:11">
      <c r="A2219" s="2" t="s">
        <v>7062</v>
      </c>
      <c r="B2219" s="6" t="s">
        <v>3551</v>
      </c>
      <c r="C2219" s="6" t="s">
        <v>5204</v>
      </c>
      <c r="K2219" s="2" t="s">
        <v>1441</v>
      </c>
    </row>
    <row r="2220" spans="1:11">
      <c r="A2220" s="2" t="s">
        <v>7063</v>
      </c>
      <c r="B2220" s="6" t="s">
        <v>3552</v>
      </c>
      <c r="C2220" s="6" t="s">
        <v>5204</v>
      </c>
      <c r="K2220" s="2" t="s">
        <v>1441</v>
      </c>
    </row>
    <row r="2221" spans="1:11">
      <c r="A2221" s="2" t="s">
        <v>7064</v>
      </c>
      <c r="B2221" s="6" t="s">
        <v>3553</v>
      </c>
      <c r="C2221" s="6" t="s">
        <v>5204</v>
      </c>
      <c r="K2221" s="2" t="s">
        <v>1441</v>
      </c>
    </row>
    <row r="2222" spans="1:11">
      <c r="A2222" s="2" t="s">
        <v>7065</v>
      </c>
      <c r="B2222" s="6" t="s">
        <v>6768</v>
      </c>
      <c r="C2222" s="6" t="s">
        <v>5204</v>
      </c>
      <c r="K2222" s="2" t="s">
        <v>1441</v>
      </c>
    </row>
    <row r="2223" spans="1:11">
      <c r="A2223" s="2" t="s">
        <v>7066</v>
      </c>
      <c r="B2223" s="6" t="s">
        <v>3554</v>
      </c>
      <c r="C2223" s="6" t="s">
        <v>5204</v>
      </c>
      <c r="K2223" s="2" t="s">
        <v>1441</v>
      </c>
    </row>
    <row r="2224" spans="1:11">
      <c r="A2224" s="2" t="s">
        <v>7067</v>
      </c>
      <c r="B2224" s="6" t="s">
        <v>3555</v>
      </c>
      <c r="C2224" s="6" t="s">
        <v>5204</v>
      </c>
      <c r="K2224" s="2" t="s">
        <v>1441</v>
      </c>
    </row>
    <row r="2225" spans="1:11">
      <c r="A2225" s="2" t="s">
        <v>7068</v>
      </c>
      <c r="B2225" s="6" t="s">
        <v>6769</v>
      </c>
      <c r="C2225" s="6" t="s">
        <v>5204</v>
      </c>
      <c r="K2225" s="2" t="s">
        <v>1441</v>
      </c>
    </row>
    <row r="2226" spans="1:11">
      <c r="A2226" s="2" t="s">
        <v>7069</v>
      </c>
      <c r="B2226" s="6" t="s">
        <v>3556</v>
      </c>
      <c r="C2226" s="6" t="s">
        <v>5204</v>
      </c>
      <c r="K2226" s="2" t="s">
        <v>1441</v>
      </c>
    </row>
    <row r="2227" spans="1:11">
      <c r="A2227" s="2" t="s">
        <v>7070</v>
      </c>
      <c r="B2227" s="6" t="s">
        <v>3557</v>
      </c>
      <c r="C2227" s="6" t="s">
        <v>5204</v>
      </c>
      <c r="K2227" s="2" t="s">
        <v>1441</v>
      </c>
    </row>
    <row r="2228" spans="1:11">
      <c r="A2228" s="2" t="s">
        <v>7071</v>
      </c>
      <c r="B2228" s="6" t="s">
        <v>3558</v>
      </c>
      <c r="C2228" s="6" t="s">
        <v>5204</v>
      </c>
      <c r="K2228" s="2" t="s">
        <v>1441</v>
      </c>
    </row>
    <row r="2229" spans="1:11">
      <c r="A2229" s="2" t="s">
        <v>7072</v>
      </c>
      <c r="B2229" s="6" t="s">
        <v>3559</v>
      </c>
      <c r="C2229" s="6" t="s">
        <v>5204</v>
      </c>
      <c r="K2229" s="2" t="s">
        <v>1441</v>
      </c>
    </row>
    <row r="2230" spans="1:11">
      <c r="A2230" s="2" t="s">
        <v>7073</v>
      </c>
      <c r="B2230" s="6" t="s">
        <v>3560</v>
      </c>
      <c r="C2230" s="6" t="s">
        <v>5204</v>
      </c>
      <c r="K2230" s="2" t="s">
        <v>1441</v>
      </c>
    </row>
    <row r="2231" spans="1:11">
      <c r="A2231" s="2" t="s">
        <v>7074</v>
      </c>
      <c r="B2231" s="6" t="s">
        <v>3561</v>
      </c>
      <c r="C2231" s="6" t="s">
        <v>5204</v>
      </c>
      <c r="K2231" s="2" t="s">
        <v>1441</v>
      </c>
    </row>
    <row r="2232" spans="1:11">
      <c r="A2232" s="2" t="s">
        <v>7075</v>
      </c>
      <c r="B2232" s="6" t="s">
        <v>3562</v>
      </c>
      <c r="C2232" s="6" t="s">
        <v>5204</v>
      </c>
      <c r="K2232" s="2" t="s">
        <v>1441</v>
      </c>
    </row>
    <row r="2233" spans="1:11">
      <c r="A2233" s="2" t="s">
        <v>7076</v>
      </c>
      <c r="B2233" s="6" t="s">
        <v>3563</v>
      </c>
      <c r="C2233" s="6" t="s">
        <v>5204</v>
      </c>
      <c r="K2233" s="2" t="s">
        <v>1441</v>
      </c>
    </row>
    <row r="2234" spans="1:11">
      <c r="A2234" s="2" t="s">
        <v>7077</v>
      </c>
      <c r="B2234" s="6" t="s">
        <v>3564</v>
      </c>
      <c r="C2234" s="6" t="s">
        <v>5204</v>
      </c>
      <c r="K2234" s="2" t="s">
        <v>1441</v>
      </c>
    </row>
    <row r="2235" spans="1:11">
      <c r="A2235" s="2" t="s">
        <v>7078</v>
      </c>
      <c r="B2235" s="6" t="s">
        <v>3565</v>
      </c>
      <c r="C2235" s="6" t="s">
        <v>5204</v>
      </c>
      <c r="K2235" s="2" t="s">
        <v>1441</v>
      </c>
    </row>
    <row r="2236" spans="1:11">
      <c r="A2236" s="2" t="s">
        <v>7079</v>
      </c>
      <c r="B2236" s="6" t="s">
        <v>6770</v>
      </c>
      <c r="C2236" s="6" t="s">
        <v>5204</v>
      </c>
      <c r="K2236" s="2" t="s">
        <v>1441</v>
      </c>
    </row>
    <row r="2237" spans="1:11">
      <c r="A2237" s="2" t="s">
        <v>7080</v>
      </c>
      <c r="B2237" s="6" t="s">
        <v>6771</v>
      </c>
      <c r="C2237" s="6" t="s">
        <v>5204</v>
      </c>
      <c r="K2237" s="2" t="s">
        <v>1441</v>
      </c>
    </row>
    <row r="2238" spans="1:11">
      <c r="A2238" s="2" t="s">
        <v>7081</v>
      </c>
      <c r="B2238" s="6" t="s">
        <v>3566</v>
      </c>
      <c r="C2238" s="6" t="s">
        <v>5204</v>
      </c>
      <c r="K2238" s="2" t="s">
        <v>1441</v>
      </c>
    </row>
    <row r="2239" spans="1:11">
      <c r="A2239" s="2" t="s">
        <v>7082</v>
      </c>
      <c r="B2239" s="6" t="s">
        <v>3567</v>
      </c>
      <c r="C2239" s="6" t="s">
        <v>5204</v>
      </c>
      <c r="K2239" s="2" t="s">
        <v>1441</v>
      </c>
    </row>
    <row r="2240" spans="1:11">
      <c r="A2240" s="2" t="s">
        <v>7083</v>
      </c>
      <c r="B2240" s="6" t="s">
        <v>3568</v>
      </c>
      <c r="C2240" s="6" t="s">
        <v>5204</v>
      </c>
      <c r="K2240" s="2" t="s">
        <v>1441</v>
      </c>
    </row>
    <row r="2241" spans="1:11">
      <c r="A2241" s="2" t="s">
        <v>7084</v>
      </c>
      <c r="B2241" s="6" t="s">
        <v>3569</v>
      </c>
      <c r="C2241" s="6" t="s">
        <v>5204</v>
      </c>
      <c r="K2241" s="2" t="s">
        <v>1441</v>
      </c>
    </row>
    <row r="2242" spans="1:11">
      <c r="A2242" s="2" t="s">
        <v>7085</v>
      </c>
      <c r="B2242" s="6" t="s">
        <v>3570</v>
      </c>
      <c r="C2242" s="6" t="s">
        <v>5204</v>
      </c>
      <c r="K2242" s="2" t="s">
        <v>1441</v>
      </c>
    </row>
    <row r="2243" spans="1:11">
      <c r="A2243" s="2" t="s">
        <v>7086</v>
      </c>
      <c r="B2243" s="6" t="s">
        <v>3571</v>
      </c>
      <c r="C2243" s="6" t="s">
        <v>5204</v>
      </c>
      <c r="K2243" s="2" t="s">
        <v>1441</v>
      </c>
    </row>
    <row r="2244" spans="1:11">
      <c r="A2244" s="2" t="s">
        <v>7087</v>
      </c>
      <c r="B2244" s="6" t="s">
        <v>6772</v>
      </c>
      <c r="C2244" s="6" t="s">
        <v>5204</v>
      </c>
      <c r="K2244" s="2" t="s">
        <v>1441</v>
      </c>
    </row>
    <row r="2245" spans="1:11">
      <c r="A2245" s="2" t="s">
        <v>7088</v>
      </c>
      <c r="B2245" s="6" t="s">
        <v>3572</v>
      </c>
      <c r="C2245" s="6" t="s">
        <v>5204</v>
      </c>
      <c r="K2245" s="2" t="s">
        <v>1441</v>
      </c>
    </row>
    <row r="2246" spans="1:11">
      <c r="A2246" s="2" t="s">
        <v>7089</v>
      </c>
      <c r="B2246" s="6" t="s">
        <v>3573</v>
      </c>
      <c r="C2246" s="6" t="s">
        <v>5204</v>
      </c>
      <c r="K2246" s="2" t="s">
        <v>1441</v>
      </c>
    </row>
    <row r="2247" spans="1:11">
      <c r="A2247" s="2" t="s">
        <v>7090</v>
      </c>
      <c r="B2247" s="6" t="s">
        <v>3574</v>
      </c>
      <c r="C2247" s="6" t="s">
        <v>5204</v>
      </c>
      <c r="K2247" s="2" t="s">
        <v>1441</v>
      </c>
    </row>
    <row r="2248" spans="1:11">
      <c r="A2248" s="2" t="s">
        <v>7091</v>
      </c>
      <c r="B2248" s="6" t="s">
        <v>6773</v>
      </c>
      <c r="C2248" s="6" t="s">
        <v>5204</v>
      </c>
      <c r="K2248" s="2" t="s">
        <v>1441</v>
      </c>
    </row>
    <row r="2249" spans="1:11">
      <c r="A2249" s="2" t="s">
        <v>7092</v>
      </c>
      <c r="B2249" s="6" t="s">
        <v>3575</v>
      </c>
      <c r="C2249" s="6" t="s">
        <v>5204</v>
      </c>
      <c r="K2249" s="2" t="s">
        <v>1441</v>
      </c>
    </row>
    <row r="2250" spans="1:11">
      <c r="A2250" s="2" t="s">
        <v>7093</v>
      </c>
      <c r="B2250" s="6" t="s">
        <v>3576</v>
      </c>
      <c r="C2250" s="6" t="s">
        <v>5204</v>
      </c>
      <c r="K2250" s="2" t="s">
        <v>1441</v>
      </c>
    </row>
    <row r="2251" spans="1:11">
      <c r="A2251" s="2" t="s">
        <v>7094</v>
      </c>
      <c r="B2251" s="6" t="s">
        <v>3577</v>
      </c>
      <c r="C2251" s="6" t="s">
        <v>5204</v>
      </c>
      <c r="K2251" s="2" t="s">
        <v>1441</v>
      </c>
    </row>
    <row r="2252" spans="1:11">
      <c r="A2252" s="2" t="s">
        <v>7095</v>
      </c>
      <c r="B2252" s="6" t="s">
        <v>3578</v>
      </c>
      <c r="C2252" s="6" t="s">
        <v>5204</v>
      </c>
      <c r="K2252" s="2" t="s">
        <v>1441</v>
      </c>
    </row>
    <row r="2253" spans="1:11">
      <c r="A2253" s="2" t="s">
        <v>7096</v>
      </c>
      <c r="B2253" s="6" t="s">
        <v>3579</v>
      </c>
      <c r="C2253" s="6" t="s">
        <v>5204</v>
      </c>
      <c r="K2253" s="2" t="s">
        <v>1441</v>
      </c>
    </row>
    <row r="2254" spans="1:11">
      <c r="A2254" s="2" t="s">
        <v>7097</v>
      </c>
      <c r="B2254" s="6" t="s">
        <v>6774</v>
      </c>
      <c r="C2254" s="6" t="s">
        <v>5204</v>
      </c>
      <c r="K2254" s="2" t="s">
        <v>1441</v>
      </c>
    </row>
    <row r="2255" spans="1:11">
      <c r="A2255" s="2" t="s">
        <v>7098</v>
      </c>
      <c r="B2255" s="6" t="s">
        <v>6775</v>
      </c>
      <c r="C2255" s="6" t="s">
        <v>5204</v>
      </c>
      <c r="K2255" s="2" t="s">
        <v>1441</v>
      </c>
    </row>
    <row r="2256" spans="1:11">
      <c r="A2256" s="2" t="s">
        <v>7099</v>
      </c>
      <c r="B2256" s="6" t="s">
        <v>6776</v>
      </c>
      <c r="C2256" s="6" t="s">
        <v>5204</v>
      </c>
      <c r="K2256" s="2" t="s">
        <v>1441</v>
      </c>
    </row>
    <row r="2257" spans="1:11">
      <c r="A2257" s="2" t="s">
        <v>7100</v>
      </c>
      <c r="B2257" s="6" t="s">
        <v>6777</v>
      </c>
      <c r="C2257" s="6" t="s">
        <v>5204</v>
      </c>
      <c r="K2257" s="2" t="s">
        <v>1441</v>
      </c>
    </row>
    <row r="2258" spans="1:11">
      <c r="A2258" s="2" t="s">
        <v>7101</v>
      </c>
      <c r="B2258" s="6" t="s">
        <v>3580</v>
      </c>
      <c r="C2258" s="6" t="s">
        <v>5204</v>
      </c>
      <c r="K2258" s="2" t="s">
        <v>1441</v>
      </c>
    </row>
    <row r="2259" spans="1:11">
      <c r="A2259" s="2" t="s">
        <v>7102</v>
      </c>
      <c r="B2259" s="6" t="s">
        <v>3581</v>
      </c>
      <c r="C2259" s="6" t="s">
        <v>5204</v>
      </c>
      <c r="K2259" s="2" t="s">
        <v>1441</v>
      </c>
    </row>
    <row r="2260" spans="1:11">
      <c r="A2260" s="2" t="s">
        <v>7103</v>
      </c>
      <c r="B2260" s="6" t="s">
        <v>3582</v>
      </c>
      <c r="C2260" s="6" t="s">
        <v>5204</v>
      </c>
      <c r="K2260" s="2" t="s">
        <v>1441</v>
      </c>
    </row>
    <row r="2261" spans="1:11">
      <c r="A2261" s="2" t="s">
        <v>7104</v>
      </c>
      <c r="B2261" s="6" t="s">
        <v>3583</v>
      </c>
      <c r="C2261" s="6" t="s">
        <v>5204</v>
      </c>
      <c r="K2261" s="2" t="s">
        <v>1441</v>
      </c>
    </row>
    <row r="2262" spans="1:11">
      <c r="A2262" s="2" t="s">
        <v>7105</v>
      </c>
      <c r="B2262" s="6" t="s">
        <v>6778</v>
      </c>
      <c r="C2262" s="6" t="s">
        <v>5204</v>
      </c>
      <c r="K2262" s="2" t="s">
        <v>1441</v>
      </c>
    </row>
    <row r="2263" spans="1:11">
      <c r="A2263" s="2" t="s">
        <v>7106</v>
      </c>
      <c r="B2263" s="6" t="s">
        <v>3584</v>
      </c>
      <c r="C2263" s="6" t="s">
        <v>5204</v>
      </c>
      <c r="K2263" s="2" t="s">
        <v>1441</v>
      </c>
    </row>
    <row r="2264" spans="1:11">
      <c r="A2264" s="2" t="s">
        <v>7107</v>
      </c>
      <c r="B2264" s="6" t="s">
        <v>6779</v>
      </c>
      <c r="C2264" s="6" t="s">
        <v>5204</v>
      </c>
      <c r="K2264" s="2" t="s">
        <v>1441</v>
      </c>
    </row>
    <row r="2265" spans="1:11">
      <c r="A2265" s="2" t="s">
        <v>7108</v>
      </c>
      <c r="B2265" s="6" t="s">
        <v>3585</v>
      </c>
      <c r="C2265" s="6" t="s">
        <v>5204</v>
      </c>
      <c r="K2265" s="2" t="s">
        <v>1441</v>
      </c>
    </row>
    <row r="2266" spans="1:11">
      <c r="A2266" s="2" t="s">
        <v>7109</v>
      </c>
      <c r="B2266" s="6" t="s">
        <v>3586</v>
      </c>
      <c r="C2266" s="6" t="s">
        <v>5204</v>
      </c>
      <c r="K2266" s="2" t="s">
        <v>1441</v>
      </c>
    </row>
    <row r="2267" spans="1:11">
      <c r="A2267" s="2" t="s">
        <v>7110</v>
      </c>
      <c r="B2267" s="6" t="s">
        <v>6780</v>
      </c>
      <c r="C2267" s="6" t="s">
        <v>5204</v>
      </c>
      <c r="K2267" s="2" t="s">
        <v>1441</v>
      </c>
    </row>
    <row r="2268" spans="1:11">
      <c r="A2268" s="2" t="s">
        <v>7111</v>
      </c>
      <c r="B2268" s="6" t="s">
        <v>3587</v>
      </c>
      <c r="C2268" s="6" t="s">
        <v>5204</v>
      </c>
      <c r="K2268" s="2" t="s">
        <v>1441</v>
      </c>
    </row>
    <row r="2269" spans="1:11">
      <c r="A2269" s="2" t="s">
        <v>7112</v>
      </c>
      <c r="B2269" s="6" t="s">
        <v>3588</v>
      </c>
      <c r="C2269" s="6" t="s">
        <v>5204</v>
      </c>
      <c r="K2269" s="2" t="s">
        <v>1441</v>
      </c>
    </row>
    <row r="2270" spans="1:11">
      <c r="A2270" s="2" t="s">
        <v>7113</v>
      </c>
      <c r="B2270" s="6" t="s">
        <v>3589</v>
      </c>
      <c r="C2270" s="6" t="s">
        <v>5204</v>
      </c>
      <c r="K2270" s="2" t="s">
        <v>1441</v>
      </c>
    </row>
    <row r="2271" spans="1:11">
      <c r="A2271" s="2" t="s">
        <v>7114</v>
      </c>
      <c r="B2271" s="6" t="s">
        <v>6781</v>
      </c>
      <c r="C2271" s="6" t="s">
        <v>5204</v>
      </c>
      <c r="K2271" s="2" t="s">
        <v>1441</v>
      </c>
    </row>
    <row r="2272" spans="1:11">
      <c r="A2272" s="2" t="s">
        <v>7115</v>
      </c>
      <c r="B2272" s="6" t="s">
        <v>3590</v>
      </c>
      <c r="C2272" s="6" t="s">
        <v>5204</v>
      </c>
      <c r="K2272" s="2" t="s">
        <v>1441</v>
      </c>
    </row>
    <row r="2273" spans="1:11">
      <c r="A2273" s="2" t="s">
        <v>7116</v>
      </c>
      <c r="B2273" s="6" t="s">
        <v>3591</v>
      </c>
      <c r="C2273" s="6" t="s">
        <v>5204</v>
      </c>
      <c r="K2273" s="2" t="s">
        <v>1441</v>
      </c>
    </row>
    <row r="2274" spans="1:11">
      <c r="A2274" s="2" t="s">
        <v>7117</v>
      </c>
      <c r="B2274" s="6" t="s">
        <v>3592</v>
      </c>
      <c r="C2274" s="6" t="s">
        <v>5204</v>
      </c>
      <c r="K2274" s="2" t="s">
        <v>1441</v>
      </c>
    </row>
    <row r="2275" spans="1:11">
      <c r="A2275" s="2" t="s">
        <v>7118</v>
      </c>
      <c r="B2275" s="6" t="s">
        <v>3593</v>
      </c>
      <c r="C2275" s="6" t="s">
        <v>5204</v>
      </c>
      <c r="K2275" s="2" t="s">
        <v>1441</v>
      </c>
    </row>
    <row r="2276" spans="1:11">
      <c r="A2276" s="2" t="s">
        <v>7119</v>
      </c>
      <c r="B2276" s="6" t="s">
        <v>3594</v>
      </c>
      <c r="C2276" s="6" t="s">
        <v>5204</v>
      </c>
      <c r="K2276" s="2" t="s">
        <v>1441</v>
      </c>
    </row>
    <row r="2277" spans="1:11">
      <c r="A2277" s="2" t="s">
        <v>7120</v>
      </c>
      <c r="B2277" s="6" t="s">
        <v>3595</v>
      </c>
      <c r="C2277" s="6" t="s">
        <v>5204</v>
      </c>
      <c r="K2277" s="2" t="s">
        <v>1441</v>
      </c>
    </row>
    <row r="2278" spans="1:11">
      <c r="A2278" s="2" t="s">
        <v>7121</v>
      </c>
      <c r="B2278" s="6" t="s">
        <v>3596</v>
      </c>
      <c r="C2278" s="6" t="s">
        <v>5204</v>
      </c>
      <c r="K2278" s="2" t="s">
        <v>1441</v>
      </c>
    </row>
    <row r="2279" spans="1:11">
      <c r="A2279" s="2" t="s">
        <v>7122</v>
      </c>
      <c r="B2279" s="6" t="s">
        <v>3597</v>
      </c>
      <c r="C2279" s="6" t="s">
        <v>5204</v>
      </c>
      <c r="K2279" s="2" t="s">
        <v>1441</v>
      </c>
    </row>
    <row r="2280" spans="1:11">
      <c r="A2280" s="2" t="s">
        <v>7123</v>
      </c>
      <c r="B2280" s="6" t="s">
        <v>3598</v>
      </c>
      <c r="C2280" s="6" t="s">
        <v>5204</v>
      </c>
      <c r="K2280" s="2" t="s">
        <v>1441</v>
      </c>
    </row>
    <row r="2281" spans="1:11">
      <c r="A2281" s="2" t="s">
        <v>7124</v>
      </c>
      <c r="B2281" s="6" t="s">
        <v>3599</v>
      </c>
      <c r="C2281" s="6" t="s">
        <v>5204</v>
      </c>
      <c r="K2281" s="2" t="s">
        <v>1441</v>
      </c>
    </row>
    <row r="2282" spans="1:11">
      <c r="A2282" s="2" t="s">
        <v>7125</v>
      </c>
      <c r="B2282" s="6" t="s">
        <v>3600</v>
      </c>
      <c r="C2282" s="6" t="s">
        <v>5204</v>
      </c>
      <c r="K2282" s="2" t="s">
        <v>1441</v>
      </c>
    </row>
    <row r="2283" spans="1:11">
      <c r="A2283" s="2" t="s">
        <v>7126</v>
      </c>
      <c r="B2283" s="6" t="s">
        <v>3601</v>
      </c>
      <c r="C2283" s="6" t="s">
        <v>5204</v>
      </c>
      <c r="K2283" s="2" t="s">
        <v>1441</v>
      </c>
    </row>
    <row r="2284" spans="1:11">
      <c r="A2284" s="2" t="s">
        <v>7127</v>
      </c>
      <c r="B2284" s="6" t="s">
        <v>3602</v>
      </c>
      <c r="C2284" s="6" t="s">
        <v>5204</v>
      </c>
      <c r="K2284" s="2" t="s">
        <v>1441</v>
      </c>
    </row>
    <row r="2285" spans="1:11">
      <c r="A2285" s="2" t="s">
        <v>7128</v>
      </c>
      <c r="B2285" s="6" t="s">
        <v>3603</v>
      </c>
      <c r="C2285" s="6" t="s">
        <v>5204</v>
      </c>
      <c r="K2285" s="2" t="s">
        <v>1441</v>
      </c>
    </row>
    <row r="2286" spans="1:11">
      <c r="A2286" s="2" t="s">
        <v>7129</v>
      </c>
      <c r="B2286" s="6" t="s">
        <v>3604</v>
      </c>
      <c r="C2286" s="6" t="s">
        <v>5204</v>
      </c>
      <c r="K2286" s="2" t="s">
        <v>1441</v>
      </c>
    </row>
    <row r="2287" spans="1:11">
      <c r="A2287" s="2" t="s">
        <v>7130</v>
      </c>
      <c r="B2287" s="6" t="s">
        <v>3605</v>
      </c>
      <c r="C2287" s="6" t="s">
        <v>5204</v>
      </c>
      <c r="K2287" s="2" t="s">
        <v>1441</v>
      </c>
    </row>
    <row r="2288" spans="1:11">
      <c r="A2288" s="2" t="s">
        <v>7131</v>
      </c>
      <c r="B2288" s="6" t="s">
        <v>3606</v>
      </c>
      <c r="C2288" s="6" t="s">
        <v>5204</v>
      </c>
      <c r="K2288" s="2" t="s">
        <v>1441</v>
      </c>
    </row>
    <row r="2289" spans="1:11">
      <c r="A2289" s="2" t="s">
        <v>7132</v>
      </c>
      <c r="B2289" s="6" t="s">
        <v>3607</v>
      </c>
      <c r="C2289" s="6" t="s">
        <v>5204</v>
      </c>
      <c r="K2289" s="2" t="s">
        <v>1441</v>
      </c>
    </row>
    <row r="2290" spans="1:11">
      <c r="A2290" s="2" t="s">
        <v>7133</v>
      </c>
      <c r="B2290" s="6" t="s">
        <v>3608</v>
      </c>
      <c r="C2290" s="6" t="s">
        <v>5204</v>
      </c>
      <c r="K2290" s="2" t="s">
        <v>1441</v>
      </c>
    </row>
    <row r="2291" spans="1:11">
      <c r="A2291" s="2" t="s">
        <v>7134</v>
      </c>
      <c r="B2291" s="6" t="s">
        <v>3609</v>
      </c>
      <c r="C2291" s="6" t="s">
        <v>5204</v>
      </c>
      <c r="K2291" s="2" t="s">
        <v>1441</v>
      </c>
    </row>
    <row r="2292" spans="1:11">
      <c r="A2292" s="2" t="s">
        <v>7135</v>
      </c>
      <c r="B2292" s="6" t="s">
        <v>3610</v>
      </c>
      <c r="C2292" s="6" t="s">
        <v>5204</v>
      </c>
      <c r="K2292" s="2" t="s">
        <v>1441</v>
      </c>
    </row>
    <row r="2293" spans="1:11">
      <c r="A2293" s="2" t="s">
        <v>7136</v>
      </c>
      <c r="B2293" s="6" t="s">
        <v>3611</v>
      </c>
      <c r="C2293" s="6" t="s">
        <v>5204</v>
      </c>
      <c r="K2293" s="2" t="s">
        <v>1441</v>
      </c>
    </row>
    <row r="2294" spans="1:11">
      <c r="A2294" s="2" t="s">
        <v>7137</v>
      </c>
      <c r="B2294" s="6" t="s">
        <v>3612</v>
      </c>
      <c r="C2294" s="6" t="s">
        <v>5204</v>
      </c>
      <c r="K2294" s="2" t="s">
        <v>1441</v>
      </c>
    </row>
    <row r="2295" spans="1:11">
      <c r="A2295" s="2" t="s">
        <v>7138</v>
      </c>
      <c r="B2295" s="6" t="s">
        <v>3613</v>
      </c>
      <c r="C2295" s="6" t="s">
        <v>5204</v>
      </c>
      <c r="K2295" s="2" t="s">
        <v>1441</v>
      </c>
    </row>
    <row r="2296" spans="1:11">
      <c r="A2296" s="2" t="s">
        <v>7139</v>
      </c>
      <c r="B2296" s="6" t="s">
        <v>3614</v>
      </c>
      <c r="C2296" s="6" t="s">
        <v>5204</v>
      </c>
      <c r="K2296" s="2" t="s">
        <v>1441</v>
      </c>
    </row>
    <row r="2297" spans="1:11">
      <c r="A2297" s="2" t="s">
        <v>7140</v>
      </c>
      <c r="B2297" s="6" t="s">
        <v>3615</v>
      </c>
      <c r="C2297" s="6" t="s">
        <v>5204</v>
      </c>
      <c r="K2297" s="2" t="s">
        <v>1441</v>
      </c>
    </row>
    <row r="2298" spans="1:11">
      <c r="A2298" s="2" t="s">
        <v>7141</v>
      </c>
      <c r="B2298" s="6" t="s">
        <v>3616</v>
      </c>
      <c r="C2298" s="6" t="s">
        <v>5204</v>
      </c>
      <c r="K2298" s="2" t="s">
        <v>1441</v>
      </c>
    </row>
    <row r="2299" spans="1:11">
      <c r="A2299" s="2" t="s">
        <v>7142</v>
      </c>
      <c r="B2299" s="6" t="s">
        <v>3617</v>
      </c>
      <c r="C2299" s="6" t="s">
        <v>5204</v>
      </c>
      <c r="K2299" s="2" t="s">
        <v>1441</v>
      </c>
    </row>
    <row r="2300" spans="1:11">
      <c r="A2300" s="2" t="s">
        <v>7143</v>
      </c>
      <c r="B2300" s="6" t="s">
        <v>3618</v>
      </c>
      <c r="C2300" s="6" t="s">
        <v>5204</v>
      </c>
      <c r="K2300" s="2" t="s">
        <v>1441</v>
      </c>
    </row>
    <row r="2301" spans="1:11">
      <c r="A2301" s="2" t="s">
        <v>7144</v>
      </c>
      <c r="B2301" s="6" t="s">
        <v>3619</v>
      </c>
      <c r="C2301" s="6" t="s">
        <v>5204</v>
      </c>
      <c r="K2301" s="2" t="s">
        <v>1441</v>
      </c>
    </row>
    <row r="2302" spans="1:11">
      <c r="A2302" s="2" t="s">
        <v>7145</v>
      </c>
      <c r="B2302" s="6" t="s">
        <v>3620</v>
      </c>
      <c r="C2302" s="6" t="s">
        <v>5204</v>
      </c>
      <c r="K2302" s="2" t="s">
        <v>1441</v>
      </c>
    </row>
    <row r="2303" spans="1:11">
      <c r="A2303" s="2" t="s">
        <v>7146</v>
      </c>
      <c r="B2303" s="6" t="s">
        <v>3621</v>
      </c>
      <c r="C2303" s="6" t="s">
        <v>5204</v>
      </c>
      <c r="K2303" s="2" t="s">
        <v>1441</v>
      </c>
    </row>
    <row r="2304" spans="1:11">
      <c r="A2304" s="2" t="s">
        <v>7147</v>
      </c>
      <c r="B2304" s="6" t="s">
        <v>3622</v>
      </c>
      <c r="C2304" s="6" t="s">
        <v>5204</v>
      </c>
      <c r="K2304" s="2" t="s">
        <v>1441</v>
      </c>
    </row>
    <row r="2305" spans="1:11">
      <c r="A2305" s="2" t="s">
        <v>7148</v>
      </c>
      <c r="B2305" s="6" t="s">
        <v>3623</v>
      </c>
      <c r="C2305" s="6" t="s">
        <v>5204</v>
      </c>
      <c r="K2305" s="2" t="s">
        <v>1441</v>
      </c>
    </row>
    <row r="2306" spans="1:11">
      <c r="A2306" s="2" t="s">
        <v>7149</v>
      </c>
      <c r="B2306" s="6" t="s">
        <v>3624</v>
      </c>
      <c r="C2306" s="6" t="s">
        <v>5204</v>
      </c>
      <c r="K2306" s="2" t="s">
        <v>1441</v>
      </c>
    </row>
    <row r="2307" spans="1:11">
      <c r="A2307" s="2" t="s">
        <v>7150</v>
      </c>
      <c r="B2307" s="6" t="s">
        <v>3625</v>
      </c>
      <c r="C2307" s="6" t="s">
        <v>5204</v>
      </c>
      <c r="K2307" s="2" t="s">
        <v>1441</v>
      </c>
    </row>
    <row r="2308" spans="1:11">
      <c r="A2308" s="2" t="s">
        <v>7151</v>
      </c>
      <c r="B2308" s="6" t="s">
        <v>3626</v>
      </c>
      <c r="C2308" s="6" t="s">
        <v>5204</v>
      </c>
      <c r="K2308" s="2" t="s">
        <v>1441</v>
      </c>
    </row>
    <row r="2309" spans="1:11">
      <c r="A2309" s="2" t="s">
        <v>7152</v>
      </c>
      <c r="B2309" s="6" t="s">
        <v>3627</v>
      </c>
      <c r="C2309" s="6" t="s">
        <v>5204</v>
      </c>
      <c r="K2309" s="2" t="s">
        <v>1441</v>
      </c>
    </row>
    <row r="2310" spans="1:11">
      <c r="A2310" s="2" t="s">
        <v>7153</v>
      </c>
      <c r="B2310" s="6" t="s">
        <v>3628</v>
      </c>
      <c r="C2310" s="6" t="s">
        <v>5204</v>
      </c>
      <c r="K2310" s="2" t="s">
        <v>1441</v>
      </c>
    </row>
    <row r="2311" spans="1:11">
      <c r="A2311" s="2" t="s">
        <v>7154</v>
      </c>
      <c r="B2311" s="6" t="s">
        <v>3629</v>
      </c>
      <c r="C2311" s="6" t="s">
        <v>5204</v>
      </c>
      <c r="K2311" s="2" t="s">
        <v>1441</v>
      </c>
    </row>
    <row r="2312" spans="1:11">
      <c r="A2312" s="2" t="s">
        <v>7155</v>
      </c>
      <c r="B2312" s="6" t="s">
        <v>3630</v>
      </c>
      <c r="C2312" s="6" t="s">
        <v>5204</v>
      </c>
      <c r="K2312" s="2" t="s">
        <v>1441</v>
      </c>
    </row>
    <row r="2313" spans="1:11">
      <c r="A2313" s="2" t="s">
        <v>7156</v>
      </c>
      <c r="B2313" s="6" t="s">
        <v>3631</v>
      </c>
      <c r="C2313" s="6" t="s">
        <v>5204</v>
      </c>
      <c r="K2313" s="2" t="s">
        <v>1441</v>
      </c>
    </row>
    <row r="2314" spans="1:11">
      <c r="A2314" s="2" t="s">
        <v>7157</v>
      </c>
      <c r="B2314" s="6" t="s">
        <v>3632</v>
      </c>
      <c r="C2314" s="6" t="s">
        <v>5204</v>
      </c>
      <c r="K2314" s="2" t="s">
        <v>1441</v>
      </c>
    </row>
    <row r="2315" spans="1:11">
      <c r="A2315" s="2" t="s">
        <v>7158</v>
      </c>
      <c r="B2315" s="6" t="s">
        <v>3633</v>
      </c>
      <c r="C2315" s="6" t="s">
        <v>5204</v>
      </c>
      <c r="K2315" s="2" t="s">
        <v>1441</v>
      </c>
    </row>
    <row r="2316" spans="1:11">
      <c r="A2316" s="2" t="s">
        <v>7159</v>
      </c>
      <c r="B2316" s="6" t="s">
        <v>3634</v>
      </c>
      <c r="C2316" s="6" t="s">
        <v>5204</v>
      </c>
      <c r="K2316" s="2" t="s">
        <v>1441</v>
      </c>
    </row>
    <row r="2317" spans="1:11">
      <c r="A2317" s="2" t="s">
        <v>7160</v>
      </c>
      <c r="B2317" s="6" t="s">
        <v>6782</v>
      </c>
      <c r="C2317" s="6" t="s">
        <v>5204</v>
      </c>
      <c r="K2317" s="2" t="s">
        <v>1441</v>
      </c>
    </row>
    <row r="2318" spans="1:11">
      <c r="A2318" s="2" t="s">
        <v>7161</v>
      </c>
      <c r="B2318" s="6" t="s">
        <v>6783</v>
      </c>
      <c r="C2318" s="6" t="s">
        <v>5204</v>
      </c>
      <c r="K2318" s="2" t="s">
        <v>1441</v>
      </c>
    </row>
    <row r="2319" spans="1:11">
      <c r="A2319" s="2" t="s">
        <v>7162</v>
      </c>
      <c r="B2319" s="6" t="s">
        <v>3635</v>
      </c>
      <c r="C2319" s="6" t="s">
        <v>5204</v>
      </c>
      <c r="K2319" s="2" t="s">
        <v>1441</v>
      </c>
    </row>
    <row r="2320" spans="1:11">
      <c r="A2320" s="2" t="s">
        <v>7163</v>
      </c>
      <c r="B2320" s="6" t="s">
        <v>3636</v>
      </c>
      <c r="C2320" s="6" t="s">
        <v>5204</v>
      </c>
      <c r="K2320" s="2" t="s">
        <v>1441</v>
      </c>
    </row>
    <row r="2321" spans="1:11">
      <c r="A2321" s="2" t="s">
        <v>7164</v>
      </c>
      <c r="B2321" s="6" t="s">
        <v>3637</v>
      </c>
      <c r="C2321" s="6" t="s">
        <v>5204</v>
      </c>
      <c r="K2321" s="2" t="s">
        <v>1441</v>
      </c>
    </row>
    <row r="2322" spans="1:11">
      <c r="A2322" s="2" t="s">
        <v>7165</v>
      </c>
      <c r="B2322" s="6" t="s">
        <v>6784</v>
      </c>
      <c r="C2322" s="6" t="s">
        <v>5204</v>
      </c>
      <c r="K2322" s="2" t="s">
        <v>1441</v>
      </c>
    </row>
    <row r="2323" spans="1:11">
      <c r="A2323" s="2" t="s">
        <v>7166</v>
      </c>
      <c r="B2323" s="6" t="s">
        <v>6785</v>
      </c>
      <c r="C2323" s="6" t="s">
        <v>5204</v>
      </c>
      <c r="K2323" s="2" t="s">
        <v>1441</v>
      </c>
    </row>
    <row r="2324" spans="1:11">
      <c r="A2324" s="2" t="s">
        <v>7167</v>
      </c>
      <c r="B2324" s="6" t="s">
        <v>3638</v>
      </c>
      <c r="C2324" s="6" t="s">
        <v>5204</v>
      </c>
      <c r="K2324" s="2" t="s">
        <v>1441</v>
      </c>
    </row>
    <row r="2325" spans="1:11">
      <c r="A2325" s="2" t="s">
        <v>7168</v>
      </c>
      <c r="B2325" s="6" t="s">
        <v>3639</v>
      </c>
      <c r="C2325" s="6" t="s">
        <v>5204</v>
      </c>
      <c r="K2325" s="2" t="s">
        <v>1441</v>
      </c>
    </row>
    <row r="2326" spans="1:11">
      <c r="A2326" s="2" t="s">
        <v>7169</v>
      </c>
      <c r="B2326" s="6" t="s">
        <v>3640</v>
      </c>
      <c r="C2326" s="6" t="s">
        <v>5204</v>
      </c>
      <c r="K2326" s="2" t="s">
        <v>1441</v>
      </c>
    </row>
    <row r="2327" spans="1:11">
      <c r="A2327" s="2" t="s">
        <v>7170</v>
      </c>
      <c r="B2327" s="6" t="s">
        <v>3641</v>
      </c>
      <c r="C2327" s="6" t="s">
        <v>5204</v>
      </c>
      <c r="K2327" s="2" t="s">
        <v>1441</v>
      </c>
    </row>
    <row r="2328" spans="1:11">
      <c r="A2328" s="2" t="s">
        <v>7171</v>
      </c>
      <c r="B2328" s="6" t="s">
        <v>3642</v>
      </c>
      <c r="C2328" s="6" t="s">
        <v>5204</v>
      </c>
      <c r="K2328" s="2" t="s">
        <v>1441</v>
      </c>
    </row>
    <row r="2329" spans="1:11">
      <c r="A2329" s="2" t="s">
        <v>7172</v>
      </c>
      <c r="B2329" s="6" t="s">
        <v>3643</v>
      </c>
      <c r="C2329" s="6" t="s">
        <v>5204</v>
      </c>
      <c r="K2329" s="2" t="s">
        <v>1441</v>
      </c>
    </row>
    <row r="2330" spans="1:11">
      <c r="A2330" s="2" t="s">
        <v>7173</v>
      </c>
      <c r="B2330" s="6" t="s">
        <v>6786</v>
      </c>
      <c r="C2330" s="6" t="s">
        <v>5204</v>
      </c>
      <c r="K2330" s="2" t="s">
        <v>1441</v>
      </c>
    </row>
    <row r="2331" spans="1:11">
      <c r="A2331" s="2" t="s">
        <v>7174</v>
      </c>
      <c r="B2331" s="6" t="s">
        <v>3644</v>
      </c>
      <c r="C2331" s="6" t="s">
        <v>5204</v>
      </c>
      <c r="K2331" s="2" t="s">
        <v>1441</v>
      </c>
    </row>
    <row r="2332" spans="1:11">
      <c r="A2332" s="2" t="s">
        <v>7175</v>
      </c>
      <c r="B2332" s="6" t="s">
        <v>6787</v>
      </c>
      <c r="C2332" s="6" t="s">
        <v>5204</v>
      </c>
      <c r="K2332" s="2" t="s">
        <v>1441</v>
      </c>
    </row>
    <row r="2333" spans="1:11">
      <c r="A2333" s="2" t="s">
        <v>7176</v>
      </c>
      <c r="B2333" s="6" t="s">
        <v>6788</v>
      </c>
      <c r="C2333" s="6" t="s">
        <v>5204</v>
      </c>
      <c r="K2333" s="2" t="s">
        <v>1441</v>
      </c>
    </row>
    <row r="2334" spans="1:11">
      <c r="A2334" s="2" t="s">
        <v>7177</v>
      </c>
      <c r="B2334" s="6" t="s">
        <v>6789</v>
      </c>
      <c r="C2334" s="6" t="s">
        <v>5204</v>
      </c>
      <c r="K2334" s="2" t="s">
        <v>1441</v>
      </c>
    </row>
    <row r="2335" spans="1:11">
      <c r="A2335" s="2" t="s">
        <v>7178</v>
      </c>
      <c r="B2335" s="6" t="s">
        <v>6790</v>
      </c>
      <c r="C2335" s="6" t="s">
        <v>5204</v>
      </c>
      <c r="K2335" s="2" t="s">
        <v>1441</v>
      </c>
    </row>
    <row r="2336" spans="1:11">
      <c r="A2336" s="2" t="s">
        <v>7179</v>
      </c>
      <c r="B2336" s="6" t="s">
        <v>3645</v>
      </c>
      <c r="C2336" s="6" t="s">
        <v>5204</v>
      </c>
      <c r="K2336" s="2" t="s">
        <v>1441</v>
      </c>
    </row>
    <row r="2337" spans="1:11">
      <c r="A2337" s="2" t="s">
        <v>7180</v>
      </c>
      <c r="B2337" s="6" t="s">
        <v>3646</v>
      </c>
      <c r="C2337" s="6" t="s">
        <v>5204</v>
      </c>
      <c r="K2337" s="2" t="s">
        <v>1441</v>
      </c>
    </row>
    <row r="2338" spans="1:11">
      <c r="A2338" s="2" t="s">
        <v>7181</v>
      </c>
      <c r="B2338" s="6" t="s">
        <v>3647</v>
      </c>
      <c r="C2338" s="6" t="s">
        <v>5204</v>
      </c>
      <c r="K2338" s="2" t="s">
        <v>1441</v>
      </c>
    </row>
    <row r="2339" spans="1:11">
      <c r="A2339" s="2" t="s">
        <v>7182</v>
      </c>
      <c r="B2339" s="6" t="s">
        <v>3648</v>
      </c>
      <c r="C2339" s="6" t="s">
        <v>5204</v>
      </c>
      <c r="K2339" s="2" t="s">
        <v>1441</v>
      </c>
    </row>
    <row r="2340" spans="1:11">
      <c r="A2340" s="2" t="s">
        <v>7184</v>
      </c>
      <c r="B2340" s="6" t="s">
        <v>5647</v>
      </c>
      <c r="C2340" s="6" t="s">
        <v>5204</v>
      </c>
      <c r="K2340" s="2" t="s">
        <v>1441</v>
      </c>
    </row>
    <row r="2341" spans="1:11">
      <c r="A2341" s="2" t="s">
        <v>7185</v>
      </c>
      <c r="B2341" s="6" t="s">
        <v>7199</v>
      </c>
      <c r="C2341" s="6" t="s">
        <v>5204</v>
      </c>
      <c r="K2341" s="2" t="s">
        <v>1441</v>
      </c>
    </row>
    <row r="2342" spans="1:11">
      <c r="A2342" s="2" t="s">
        <v>7186</v>
      </c>
      <c r="B2342" s="6" t="s">
        <v>5370</v>
      </c>
      <c r="C2342" s="6" t="s">
        <v>5204</v>
      </c>
      <c r="K2342" s="2" t="s">
        <v>1441</v>
      </c>
    </row>
    <row r="2343" spans="1:11">
      <c r="A2343" s="2" t="s">
        <v>7188</v>
      </c>
      <c r="B2343" s="6" t="s">
        <v>7200</v>
      </c>
      <c r="C2343" s="6" t="s">
        <v>5204</v>
      </c>
      <c r="K2343" s="2" t="s">
        <v>1441</v>
      </c>
    </row>
    <row r="2344" spans="1:11">
      <c r="A2344" s="2" t="s">
        <v>7189</v>
      </c>
      <c r="B2344" s="6" t="s">
        <v>5648</v>
      </c>
      <c r="C2344" s="6" t="s">
        <v>5204</v>
      </c>
      <c r="K2344" s="2" t="s">
        <v>1441</v>
      </c>
    </row>
    <row r="2345" spans="1:11">
      <c r="A2345" s="2" t="s">
        <v>7190</v>
      </c>
      <c r="B2345" s="6" t="s">
        <v>5649</v>
      </c>
      <c r="C2345" s="6" t="s">
        <v>5204</v>
      </c>
      <c r="K2345" s="2" t="s">
        <v>1441</v>
      </c>
    </row>
    <row r="2346" spans="1:11">
      <c r="A2346" s="2" t="s">
        <v>7191</v>
      </c>
      <c r="B2346" s="6" t="s">
        <v>7201</v>
      </c>
      <c r="C2346" s="6" t="s">
        <v>5204</v>
      </c>
      <c r="K2346" s="2" t="s">
        <v>1441</v>
      </c>
    </row>
    <row r="2347" spans="1:11">
      <c r="A2347" s="2" t="s">
        <v>7192</v>
      </c>
      <c r="B2347" s="6" t="s">
        <v>5650</v>
      </c>
      <c r="C2347" s="6" t="s">
        <v>5204</v>
      </c>
      <c r="K2347" s="2" t="s">
        <v>1441</v>
      </c>
    </row>
    <row r="2348" spans="1:11">
      <c r="A2348" s="2" t="s">
        <v>7194</v>
      </c>
      <c r="B2348" s="6" t="s">
        <v>5652</v>
      </c>
      <c r="C2348" s="6" t="s">
        <v>5204</v>
      </c>
      <c r="K2348" s="2" t="s">
        <v>1441</v>
      </c>
    </row>
    <row r="2349" spans="1:11">
      <c r="A2349" s="2" t="s">
        <v>7195</v>
      </c>
      <c r="B2349" s="6" t="s">
        <v>5653</v>
      </c>
      <c r="C2349" s="6" t="s">
        <v>5204</v>
      </c>
      <c r="K2349" s="2" t="s">
        <v>1441</v>
      </c>
    </row>
    <row r="2350" spans="1:11">
      <c r="A2350" s="2" t="s">
        <v>7187</v>
      </c>
      <c r="B2350" s="6" t="s">
        <v>7202</v>
      </c>
      <c r="C2350" s="6" t="s">
        <v>5204</v>
      </c>
      <c r="K2350" s="2" t="s">
        <v>1441</v>
      </c>
    </row>
    <row r="2351" spans="1:11">
      <c r="A2351" s="2" t="s">
        <v>7193</v>
      </c>
      <c r="B2351" s="6" t="s">
        <v>7203</v>
      </c>
      <c r="C2351" s="6" t="s">
        <v>5204</v>
      </c>
      <c r="K2351" s="2" t="s">
        <v>1441</v>
      </c>
    </row>
    <row r="2352" spans="1:11">
      <c r="A2352" s="2" t="s">
        <v>7196</v>
      </c>
      <c r="B2352" s="6" t="s">
        <v>5655</v>
      </c>
      <c r="C2352" s="6" t="s">
        <v>5204</v>
      </c>
      <c r="K2352" s="2" t="s">
        <v>1441</v>
      </c>
    </row>
    <row r="2353" spans="1:14">
      <c r="A2353" s="2" t="s">
        <v>7197</v>
      </c>
      <c r="B2353" s="6" t="s">
        <v>7204</v>
      </c>
      <c r="C2353" s="6" t="s">
        <v>5204</v>
      </c>
      <c r="K2353" s="2" t="s">
        <v>1441</v>
      </c>
    </row>
    <row r="2354" spans="1:14">
      <c r="A2354" s="2" t="s">
        <v>7198</v>
      </c>
      <c r="B2354" s="6" t="s">
        <v>7205</v>
      </c>
      <c r="C2354" s="6" t="s">
        <v>5204</v>
      </c>
      <c r="K2354" s="2" t="s">
        <v>1441</v>
      </c>
    </row>
    <row r="2355" spans="1:14">
      <c r="A2355" s="2" t="s">
        <v>8134</v>
      </c>
      <c r="B2355" s="83" t="s">
        <v>7666</v>
      </c>
      <c r="C2355" s="83" t="s">
        <v>7667</v>
      </c>
      <c r="D2355" s="83" t="s">
        <v>7667</v>
      </c>
      <c r="E2355" s="83" t="s">
        <v>7667</v>
      </c>
      <c r="F2355" s="84"/>
      <c r="G2355" s="85"/>
      <c r="H2355" s="84" t="s">
        <v>1151</v>
      </c>
      <c r="I2355" s="86"/>
      <c r="J2355" s="86"/>
      <c r="K2355" s="83" t="s">
        <v>1308</v>
      </c>
      <c r="L2355" s="87"/>
      <c r="M2355" s="83" t="s">
        <v>3852</v>
      </c>
    </row>
    <row r="2356" spans="1:14">
      <c r="A2356" s="2" t="s">
        <v>8135</v>
      </c>
      <c r="B2356" s="83" t="s">
        <v>7668</v>
      </c>
      <c r="C2356" s="83" t="s">
        <v>2115</v>
      </c>
      <c r="D2356" s="83" t="s">
        <v>2115</v>
      </c>
      <c r="E2356" s="83" t="s">
        <v>2115</v>
      </c>
      <c r="F2356" s="84"/>
      <c r="G2356" s="85"/>
      <c r="H2356" s="84" t="s">
        <v>1151</v>
      </c>
      <c r="I2356" s="86"/>
      <c r="J2356" s="86"/>
      <c r="K2356" s="83" t="s">
        <v>1308</v>
      </c>
      <c r="L2356" s="87"/>
      <c r="M2356" s="83" t="s">
        <v>3853</v>
      </c>
    </row>
    <row r="2357" spans="1:14">
      <c r="A2357" s="2" t="s">
        <v>8136</v>
      </c>
      <c r="B2357" s="83" t="s">
        <v>7670</v>
      </c>
      <c r="C2357" s="83" t="s">
        <v>7671</v>
      </c>
      <c r="D2357" s="83" t="s">
        <v>7671</v>
      </c>
      <c r="E2357" s="83" t="s">
        <v>7671</v>
      </c>
      <c r="F2357" s="84"/>
      <c r="G2357" s="85"/>
      <c r="H2357" s="84" t="s">
        <v>1151</v>
      </c>
      <c r="I2357" s="86"/>
      <c r="J2357" s="86"/>
      <c r="K2357" s="83" t="s">
        <v>1715</v>
      </c>
      <c r="L2357" s="87"/>
      <c r="M2357" s="83" t="s">
        <v>3856</v>
      </c>
    </row>
    <row r="2358" spans="1:14">
      <c r="A2358" s="2" t="s">
        <v>8137</v>
      </c>
      <c r="B2358" s="83" t="s">
        <v>7672</v>
      </c>
      <c r="C2358" s="83" t="s">
        <v>7669</v>
      </c>
      <c r="D2358" s="83" t="s">
        <v>7669</v>
      </c>
      <c r="E2358" s="83" t="s">
        <v>7669</v>
      </c>
      <c r="F2358" s="84"/>
      <c r="G2358" s="85"/>
      <c r="H2358" s="84" t="s">
        <v>1151</v>
      </c>
      <c r="I2358" s="86"/>
      <c r="J2358" s="86"/>
      <c r="K2358" s="83" t="s">
        <v>1300</v>
      </c>
      <c r="L2358" s="87"/>
      <c r="M2358" s="83" t="s">
        <v>3860</v>
      </c>
    </row>
    <row r="2359" spans="1:14">
      <c r="A2359" s="2" t="s">
        <v>8138</v>
      </c>
      <c r="B2359" s="62" t="s">
        <v>8490</v>
      </c>
      <c r="C2359" s="88" t="s">
        <v>5204</v>
      </c>
      <c r="D2359" s="88" t="s">
        <v>5204</v>
      </c>
      <c r="E2359" s="88" t="s">
        <v>5204</v>
      </c>
      <c r="F2359" s="89"/>
      <c r="G2359" s="90"/>
      <c r="H2359" s="89" t="s">
        <v>1151</v>
      </c>
      <c r="I2359" s="91"/>
      <c r="J2359" s="91"/>
      <c r="K2359" s="88" t="s">
        <v>1441</v>
      </c>
      <c r="L2359" s="92" t="s">
        <v>7673</v>
      </c>
      <c r="M2359" s="88" t="s">
        <v>3861</v>
      </c>
      <c r="N2359" s="88" t="s">
        <v>8492</v>
      </c>
    </row>
    <row r="2360" spans="1:14">
      <c r="A2360" s="2" t="s">
        <v>8139</v>
      </c>
      <c r="B2360" s="83" t="s">
        <v>7674</v>
      </c>
      <c r="C2360" s="83" t="s">
        <v>5204</v>
      </c>
      <c r="D2360" s="83" t="s">
        <v>5204</v>
      </c>
      <c r="E2360" s="83" t="s">
        <v>5204</v>
      </c>
      <c r="F2360" s="84"/>
      <c r="G2360" s="85"/>
      <c r="H2360" s="84" t="s">
        <v>1151</v>
      </c>
      <c r="I2360" s="86"/>
      <c r="J2360" s="86"/>
      <c r="K2360" s="83" t="s">
        <v>1441</v>
      </c>
      <c r="L2360" s="87"/>
      <c r="M2360" s="83" t="s">
        <v>3862</v>
      </c>
    </row>
    <row r="2361" spans="1:14">
      <c r="A2361" s="2" t="s">
        <v>8140</v>
      </c>
      <c r="B2361" s="62" t="s">
        <v>8491</v>
      </c>
      <c r="C2361" s="88" t="s">
        <v>5204</v>
      </c>
      <c r="D2361" s="88" t="s">
        <v>5204</v>
      </c>
      <c r="E2361" s="88" t="s">
        <v>5204</v>
      </c>
      <c r="F2361" s="89"/>
      <c r="G2361" s="90"/>
      <c r="H2361" s="89" t="s">
        <v>1151</v>
      </c>
      <c r="I2361" s="91"/>
      <c r="J2361" s="91"/>
      <c r="K2361" s="88" t="s">
        <v>1441</v>
      </c>
      <c r="L2361" s="92" t="s">
        <v>7676</v>
      </c>
      <c r="M2361" s="88" t="s">
        <v>3863</v>
      </c>
      <c r="N2361" s="88" t="s">
        <v>7675</v>
      </c>
    </row>
    <row r="2362" spans="1:14">
      <c r="A2362" s="2" t="s">
        <v>8141</v>
      </c>
      <c r="B2362" s="62" t="s">
        <v>8493</v>
      </c>
      <c r="C2362" s="88" t="s">
        <v>5204</v>
      </c>
      <c r="D2362" s="88" t="s">
        <v>5204</v>
      </c>
      <c r="E2362" s="88" t="s">
        <v>5204</v>
      </c>
      <c r="F2362" s="89"/>
      <c r="G2362" s="90"/>
      <c r="H2362" s="89" t="s">
        <v>1151</v>
      </c>
      <c r="I2362" s="91"/>
      <c r="J2362" s="91"/>
      <c r="K2362" s="88" t="s">
        <v>1441</v>
      </c>
      <c r="L2362" s="92" t="s">
        <v>7678</v>
      </c>
      <c r="M2362" s="88" t="s">
        <v>3864</v>
      </c>
      <c r="N2362" s="88" t="s">
        <v>7677</v>
      </c>
    </row>
    <row r="2363" spans="1:14">
      <c r="A2363" s="2" t="s">
        <v>8142</v>
      </c>
      <c r="B2363" s="83" t="s">
        <v>7679</v>
      </c>
      <c r="C2363" s="83" t="s">
        <v>5204</v>
      </c>
      <c r="D2363" s="83" t="s">
        <v>5204</v>
      </c>
      <c r="E2363" s="83" t="s">
        <v>5204</v>
      </c>
      <c r="F2363" s="84"/>
      <c r="G2363" s="85"/>
      <c r="H2363" s="84" t="s">
        <v>1151</v>
      </c>
      <c r="I2363" s="86"/>
      <c r="J2363" s="86"/>
      <c r="K2363" s="83" t="s">
        <v>1441</v>
      </c>
      <c r="L2363" s="87"/>
      <c r="M2363" s="83" t="s">
        <v>3865</v>
      </c>
      <c r="N2363" s="83" t="s">
        <v>7679</v>
      </c>
    </row>
    <row r="2364" spans="1:14">
      <c r="A2364" s="2" t="s">
        <v>8143</v>
      </c>
      <c r="B2364" s="83" t="s">
        <v>7680</v>
      </c>
      <c r="C2364" s="83" t="s">
        <v>5204</v>
      </c>
      <c r="D2364" s="83" t="s">
        <v>5204</v>
      </c>
      <c r="E2364" s="83" t="s">
        <v>5204</v>
      </c>
      <c r="F2364" s="84"/>
      <c r="G2364" s="85"/>
      <c r="H2364" s="84" t="s">
        <v>1151</v>
      </c>
      <c r="I2364" s="86"/>
      <c r="J2364" s="86"/>
      <c r="K2364" s="83" t="s">
        <v>1441</v>
      </c>
      <c r="L2364" s="87"/>
      <c r="M2364" s="83" t="s">
        <v>3866</v>
      </c>
      <c r="N2364" s="83" t="s">
        <v>7680</v>
      </c>
    </row>
    <row r="2365" spans="1:14">
      <c r="A2365" s="2" t="s">
        <v>8144</v>
      </c>
      <c r="B2365" s="62" t="s">
        <v>8494</v>
      </c>
      <c r="C2365" s="88" t="s">
        <v>5204</v>
      </c>
      <c r="D2365" s="88" t="s">
        <v>5204</v>
      </c>
      <c r="E2365" s="88" t="s">
        <v>5204</v>
      </c>
      <c r="F2365" s="89"/>
      <c r="G2365" s="90"/>
      <c r="H2365" s="89" t="s">
        <v>1151</v>
      </c>
      <c r="I2365" s="91"/>
      <c r="J2365" s="91"/>
      <c r="K2365" s="88" t="s">
        <v>1441</v>
      </c>
      <c r="L2365" s="92" t="s">
        <v>7682</v>
      </c>
      <c r="M2365" s="88" t="s">
        <v>3867</v>
      </c>
      <c r="N2365" s="88" t="s">
        <v>7681</v>
      </c>
    </row>
    <row r="2366" spans="1:14">
      <c r="A2366" s="2" t="s">
        <v>8145</v>
      </c>
      <c r="B2366" s="62" t="s">
        <v>8495</v>
      </c>
      <c r="C2366" s="88" t="s">
        <v>5204</v>
      </c>
      <c r="D2366" s="88" t="s">
        <v>5204</v>
      </c>
      <c r="E2366" s="88" t="s">
        <v>5204</v>
      </c>
      <c r="F2366" s="89"/>
      <c r="G2366" s="90"/>
      <c r="H2366" s="89" t="s">
        <v>1151</v>
      </c>
      <c r="I2366" s="91"/>
      <c r="J2366" s="91"/>
      <c r="K2366" s="88" t="s">
        <v>1441</v>
      </c>
      <c r="L2366" s="92" t="s">
        <v>7684</v>
      </c>
      <c r="M2366" s="88" t="s">
        <v>3868</v>
      </c>
      <c r="N2366" s="88" t="s">
        <v>7683</v>
      </c>
    </row>
    <row r="2367" spans="1:14">
      <c r="A2367" s="2" t="s">
        <v>8146</v>
      </c>
      <c r="B2367" s="62" t="s">
        <v>8496</v>
      </c>
      <c r="C2367" s="88" t="s">
        <v>5204</v>
      </c>
      <c r="D2367" s="88" t="s">
        <v>5204</v>
      </c>
      <c r="E2367" s="88" t="s">
        <v>5204</v>
      </c>
      <c r="F2367" s="89"/>
      <c r="G2367" s="90"/>
      <c r="H2367" s="89" t="s">
        <v>1151</v>
      </c>
      <c r="I2367" s="91"/>
      <c r="J2367" s="91"/>
      <c r="K2367" s="88" t="s">
        <v>1441</v>
      </c>
      <c r="L2367" s="92" t="s">
        <v>7686</v>
      </c>
      <c r="M2367" s="88" t="s">
        <v>3869</v>
      </c>
      <c r="N2367" s="88" t="s">
        <v>7685</v>
      </c>
    </row>
    <row r="2368" spans="1:14">
      <c r="A2368" s="2" t="s">
        <v>8147</v>
      </c>
      <c r="B2368" s="62" t="s">
        <v>8497</v>
      </c>
      <c r="C2368" s="88" t="s">
        <v>5204</v>
      </c>
      <c r="D2368" s="88" t="s">
        <v>5204</v>
      </c>
      <c r="E2368" s="88" t="s">
        <v>5204</v>
      </c>
      <c r="F2368" s="89"/>
      <c r="G2368" s="90"/>
      <c r="H2368" s="89" t="s">
        <v>1151</v>
      </c>
      <c r="I2368" s="91"/>
      <c r="J2368" s="91"/>
      <c r="K2368" s="88" t="s">
        <v>1441</v>
      </c>
      <c r="L2368" s="92" t="s">
        <v>7688</v>
      </c>
      <c r="M2368" s="88" t="s">
        <v>3870</v>
      </c>
      <c r="N2368" s="88" t="s">
        <v>7687</v>
      </c>
    </row>
    <row r="2369" spans="1:14">
      <c r="A2369" s="2" t="s">
        <v>8148</v>
      </c>
      <c r="B2369" s="6" t="s">
        <v>8498</v>
      </c>
      <c r="C2369" s="88" t="s">
        <v>5204</v>
      </c>
      <c r="D2369" s="88" t="s">
        <v>5204</v>
      </c>
      <c r="E2369" s="88" t="s">
        <v>5204</v>
      </c>
      <c r="F2369" s="89"/>
      <c r="G2369" s="90"/>
      <c r="H2369" s="89" t="s">
        <v>1151</v>
      </c>
      <c r="I2369" s="91"/>
      <c r="J2369" s="91"/>
      <c r="K2369" s="88" t="s">
        <v>1441</v>
      </c>
      <c r="L2369" s="92" t="s">
        <v>7690</v>
      </c>
      <c r="M2369" s="88" t="s">
        <v>3871</v>
      </c>
      <c r="N2369" s="88" t="s">
        <v>7689</v>
      </c>
    </row>
    <row r="2370" spans="1:14">
      <c r="A2370" s="2" t="s">
        <v>8149</v>
      </c>
      <c r="B2370" s="83" t="s">
        <v>7691</v>
      </c>
      <c r="C2370" s="83" t="s">
        <v>5204</v>
      </c>
      <c r="D2370" s="83" t="s">
        <v>5204</v>
      </c>
      <c r="E2370" s="83" t="s">
        <v>5204</v>
      </c>
      <c r="F2370" s="84"/>
      <c r="G2370" s="85"/>
      <c r="H2370" s="84" t="s">
        <v>1151</v>
      </c>
      <c r="I2370" s="86"/>
      <c r="J2370" s="86"/>
      <c r="K2370" s="83" t="s">
        <v>1441</v>
      </c>
      <c r="L2370" s="87"/>
      <c r="M2370" s="83" t="s">
        <v>3872</v>
      </c>
      <c r="N2370" s="83" t="s">
        <v>7691</v>
      </c>
    </row>
    <row r="2371" spans="1:14">
      <c r="A2371" s="2" t="s">
        <v>8150</v>
      </c>
      <c r="B2371" s="6" t="s">
        <v>8499</v>
      </c>
      <c r="C2371" s="88" t="s">
        <v>5204</v>
      </c>
      <c r="D2371" s="88" t="s">
        <v>5204</v>
      </c>
      <c r="E2371" s="88" t="s">
        <v>5204</v>
      </c>
      <c r="F2371" s="89"/>
      <c r="G2371" s="90"/>
      <c r="H2371" s="89" t="s">
        <v>1151</v>
      </c>
      <c r="I2371" s="91"/>
      <c r="J2371" s="91"/>
      <c r="K2371" s="88" t="s">
        <v>1441</v>
      </c>
      <c r="L2371" s="92" t="s">
        <v>7693</v>
      </c>
      <c r="M2371" s="88" t="s">
        <v>3873</v>
      </c>
      <c r="N2371" s="88" t="s">
        <v>7692</v>
      </c>
    </row>
    <row r="2372" spans="1:14">
      <c r="A2372" s="2" t="s">
        <v>8151</v>
      </c>
      <c r="B2372" s="83" t="s">
        <v>7694</v>
      </c>
      <c r="C2372" s="83" t="s">
        <v>5204</v>
      </c>
      <c r="D2372" s="83" t="s">
        <v>5204</v>
      </c>
      <c r="E2372" s="83" t="s">
        <v>5204</v>
      </c>
      <c r="F2372" s="84"/>
      <c r="G2372" s="85"/>
      <c r="H2372" s="84" t="s">
        <v>1151</v>
      </c>
      <c r="I2372" s="86"/>
      <c r="J2372" s="86"/>
      <c r="K2372" s="83" t="s">
        <v>1441</v>
      </c>
      <c r="L2372" s="87"/>
      <c r="M2372" s="83" t="s">
        <v>3874</v>
      </c>
      <c r="N2372" s="83" t="s">
        <v>7694</v>
      </c>
    </row>
    <row r="2373" spans="1:14">
      <c r="A2373" s="2" t="s">
        <v>8152</v>
      </c>
      <c r="B2373" s="83" t="s">
        <v>7695</v>
      </c>
      <c r="C2373" s="83" t="s">
        <v>7669</v>
      </c>
      <c r="D2373" s="83" t="s">
        <v>7669</v>
      </c>
      <c r="E2373" s="83" t="s">
        <v>7669</v>
      </c>
      <c r="F2373" s="84"/>
      <c r="G2373" s="85"/>
      <c r="H2373" s="84" t="s">
        <v>1151</v>
      </c>
      <c r="I2373" s="86"/>
      <c r="J2373" s="86"/>
      <c r="K2373" s="83" t="s">
        <v>1318</v>
      </c>
      <c r="L2373" s="87"/>
      <c r="M2373" s="83" t="s">
        <v>3875</v>
      </c>
      <c r="N2373" s="83" t="s">
        <v>7695</v>
      </c>
    </row>
    <row r="2374" spans="1:14">
      <c r="A2374" s="2" t="s">
        <v>8153</v>
      </c>
      <c r="B2374" s="83" t="s">
        <v>7696</v>
      </c>
      <c r="C2374" s="83" t="s">
        <v>7669</v>
      </c>
      <c r="D2374" s="83" t="s">
        <v>7669</v>
      </c>
      <c r="E2374" s="83" t="s">
        <v>7669</v>
      </c>
      <c r="F2374" s="84"/>
      <c r="G2374" s="85"/>
      <c r="H2374" s="84" t="s">
        <v>1151</v>
      </c>
      <c r="I2374" s="86"/>
      <c r="J2374" s="86"/>
      <c r="K2374" s="83" t="s">
        <v>1300</v>
      </c>
      <c r="L2374" s="87"/>
      <c r="M2374" s="83" t="s">
        <v>3876</v>
      </c>
      <c r="N2374" s="83" t="s">
        <v>7696</v>
      </c>
    </row>
    <row r="2375" spans="1:14">
      <c r="A2375" s="2" t="s">
        <v>8154</v>
      </c>
      <c r="B2375" s="83" t="s">
        <v>7697</v>
      </c>
      <c r="C2375" s="83" t="s">
        <v>7669</v>
      </c>
      <c r="D2375" s="83" t="s">
        <v>7669</v>
      </c>
      <c r="E2375" s="83" t="s">
        <v>7669</v>
      </c>
      <c r="F2375" s="84"/>
      <c r="G2375" s="85"/>
      <c r="H2375" s="84" t="s">
        <v>1151</v>
      </c>
      <c r="I2375" s="86"/>
      <c r="J2375" s="86"/>
      <c r="K2375" s="83" t="s">
        <v>1300</v>
      </c>
      <c r="L2375" s="87"/>
      <c r="M2375" s="83" t="s">
        <v>3877</v>
      </c>
      <c r="N2375" s="83" t="s">
        <v>7697</v>
      </c>
    </row>
    <row r="2376" spans="1:14">
      <c r="A2376" s="2" t="s">
        <v>8155</v>
      </c>
      <c r="B2376" s="83" t="s">
        <v>7698</v>
      </c>
      <c r="C2376" s="83" t="s">
        <v>5204</v>
      </c>
      <c r="D2376" s="83" t="s">
        <v>5204</v>
      </c>
      <c r="E2376" s="83" t="s">
        <v>5204</v>
      </c>
      <c r="F2376" s="84"/>
      <c r="G2376" s="85"/>
      <c r="H2376" s="84" t="s">
        <v>1151</v>
      </c>
      <c r="I2376" s="86"/>
      <c r="J2376" s="86"/>
      <c r="K2376" s="83" t="s">
        <v>1441</v>
      </c>
      <c r="L2376" s="87"/>
      <c r="M2376" s="83" t="s">
        <v>3878</v>
      </c>
      <c r="N2376" s="83" t="s">
        <v>7698</v>
      </c>
    </row>
    <row r="2377" spans="1:14">
      <c r="A2377" s="2" t="s">
        <v>8156</v>
      </c>
      <c r="B2377" s="62" t="s">
        <v>8500</v>
      </c>
      <c r="C2377" s="88" t="s">
        <v>5204</v>
      </c>
      <c r="D2377" s="88" t="s">
        <v>5204</v>
      </c>
      <c r="E2377" s="88" t="s">
        <v>5204</v>
      </c>
      <c r="F2377" s="89"/>
      <c r="G2377" s="90"/>
      <c r="H2377" s="89" t="s">
        <v>1151</v>
      </c>
      <c r="I2377" s="91"/>
      <c r="J2377" s="91"/>
      <c r="K2377" s="88" t="s">
        <v>1441</v>
      </c>
      <c r="L2377" s="92" t="s">
        <v>7700</v>
      </c>
      <c r="M2377" s="88" t="s">
        <v>3879</v>
      </c>
      <c r="N2377" s="88" t="s">
        <v>7699</v>
      </c>
    </row>
    <row r="2378" spans="1:14">
      <c r="A2378" s="2" t="s">
        <v>8157</v>
      </c>
      <c r="B2378" s="83" t="s">
        <v>7701</v>
      </c>
      <c r="C2378" s="83" t="s">
        <v>5204</v>
      </c>
      <c r="D2378" s="83" t="s">
        <v>5204</v>
      </c>
      <c r="E2378" s="83" t="s">
        <v>5204</v>
      </c>
      <c r="F2378" s="84"/>
      <c r="G2378" s="85"/>
      <c r="H2378" s="84" t="s">
        <v>1151</v>
      </c>
      <c r="I2378" s="86"/>
      <c r="J2378" s="86"/>
      <c r="K2378" s="83" t="s">
        <v>1441</v>
      </c>
      <c r="L2378" s="87"/>
      <c r="M2378" s="83" t="s">
        <v>3880</v>
      </c>
      <c r="N2378" s="83" t="s">
        <v>7701</v>
      </c>
    </row>
    <row r="2379" spans="1:14">
      <c r="A2379" s="2" t="s">
        <v>8158</v>
      </c>
      <c r="B2379" s="62" t="s">
        <v>8501</v>
      </c>
      <c r="C2379" s="88" t="s">
        <v>5204</v>
      </c>
      <c r="D2379" s="88" t="s">
        <v>5204</v>
      </c>
      <c r="E2379" s="88" t="s">
        <v>5204</v>
      </c>
      <c r="F2379" s="89"/>
      <c r="G2379" s="90"/>
      <c r="H2379" s="89" t="s">
        <v>1151</v>
      </c>
      <c r="I2379" s="91"/>
      <c r="J2379" s="91"/>
      <c r="K2379" s="88" t="s">
        <v>1441</v>
      </c>
      <c r="L2379" s="92" t="s">
        <v>7703</v>
      </c>
      <c r="M2379" s="88" t="s">
        <v>3881</v>
      </c>
      <c r="N2379" s="88" t="s">
        <v>7702</v>
      </c>
    </row>
    <row r="2380" spans="1:14">
      <c r="A2380" s="2" t="s">
        <v>8159</v>
      </c>
      <c r="B2380" s="83" t="s">
        <v>7704</v>
      </c>
      <c r="C2380" s="83" t="s">
        <v>5204</v>
      </c>
      <c r="D2380" s="83" t="s">
        <v>5204</v>
      </c>
      <c r="E2380" s="83" t="s">
        <v>5204</v>
      </c>
      <c r="F2380" s="84"/>
      <c r="G2380" s="85"/>
      <c r="H2380" s="84" t="s">
        <v>1151</v>
      </c>
      <c r="I2380" s="86"/>
      <c r="J2380" s="86"/>
      <c r="K2380" s="83" t="s">
        <v>1441</v>
      </c>
      <c r="L2380" s="87"/>
      <c r="M2380" s="83" t="s">
        <v>3882</v>
      </c>
      <c r="N2380" s="83" t="s">
        <v>7704</v>
      </c>
    </row>
    <row r="2381" spans="1:14">
      <c r="A2381" s="2" t="s">
        <v>8160</v>
      </c>
      <c r="B2381" s="83" t="s">
        <v>7705</v>
      </c>
      <c r="C2381" s="83" t="s">
        <v>5204</v>
      </c>
      <c r="D2381" s="83" t="s">
        <v>5204</v>
      </c>
      <c r="E2381" s="83" t="s">
        <v>5204</v>
      </c>
      <c r="F2381" s="84"/>
      <c r="G2381" s="85"/>
      <c r="H2381" s="84" t="s">
        <v>1151</v>
      </c>
      <c r="I2381" s="86"/>
      <c r="J2381" s="86"/>
      <c r="K2381" s="83" t="s">
        <v>1441</v>
      </c>
      <c r="L2381" s="87"/>
      <c r="M2381" s="83" t="s">
        <v>3883</v>
      </c>
      <c r="N2381" s="83" t="s">
        <v>7705</v>
      </c>
    </row>
    <row r="2382" spans="1:14">
      <c r="A2382" s="2" t="s">
        <v>8161</v>
      </c>
      <c r="B2382" s="83" t="s">
        <v>7706</v>
      </c>
      <c r="C2382" s="83" t="s">
        <v>5204</v>
      </c>
      <c r="D2382" s="83" t="s">
        <v>5204</v>
      </c>
      <c r="E2382" s="83" t="s">
        <v>5204</v>
      </c>
      <c r="F2382" s="84"/>
      <c r="G2382" s="85"/>
      <c r="H2382" s="84" t="s">
        <v>1151</v>
      </c>
      <c r="I2382" s="86"/>
      <c r="J2382" s="86"/>
      <c r="K2382" s="83" t="s">
        <v>1441</v>
      </c>
      <c r="L2382" s="87"/>
      <c r="M2382" s="83" t="s">
        <v>3884</v>
      </c>
      <c r="N2382" s="83" t="s">
        <v>7706</v>
      </c>
    </row>
    <row r="2383" spans="1:14">
      <c r="A2383" s="2" t="s">
        <v>8162</v>
      </c>
      <c r="B2383" s="83" t="s">
        <v>7707</v>
      </c>
      <c r="C2383" s="83" t="s">
        <v>5204</v>
      </c>
      <c r="D2383" s="83" t="s">
        <v>5204</v>
      </c>
      <c r="E2383" s="83" t="s">
        <v>5204</v>
      </c>
      <c r="F2383" s="84"/>
      <c r="G2383" s="85"/>
      <c r="H2383" s="84" t="s">
        <v>1151</v>
      </c>
      <c r="I2383" s="86"/>
      <c r="J2383" s="86"/>
      <c r="K2383" s="83" t="s">
        <v>1441</v>
      </c>
      <c r="L2383" s="87"/>
      <c r="M2383" s="83" t="s">
        <v>3885</v>
      </c>
      <c r="N2383" s="83" t="s">
        <v>7707</v>
      </c>
    </row>
    <row r="2384" spans="1:14">
      <c r="A2384" s="2" t="s">
        <v>8163</v>
      </c>
      <c r="B2384" s="83" t="s">
        <v>7708</v>
      </c>
      <c r="C2384" s="83" t="s">
        <v>5204</v>
      </c>
      <c r="D2384" s="83" t="s">
        <v>5204</v>
      </c>
      <c r="E2384" s="83" t="s">
        <v>5204</v>
      </c>
      <c r="F2384" s="84"/>
      <c r="G2384" s="85"/>
      <c r="H2384" s="84" t="s">
        <v>1151</v>
      </c>
      <c r="I2384" s="86"/>
      <c r="J2384" s="86"/>
      <c r="K2384" s="83" t="s">
        <v>1441</v>
      </c>
      <c r="L2384" s="87"/>
      <c r="M2384" s="83" t="s">
        <v>3886</v>
      </c>
      <c r="N2384" s="83" t="s">
        <v>7708</v>
      </c>
    </row>
    <row r="2385" spans="1:14">
      <c r="A2385" s="2" t="s">
        <v>8164</v>
      </c>
      <c r="B2385" s="83" t="s">
        <v>7709</v>
      </c>
      <c r="C2385" s="83" t="s">
        <v>7669</v>
      </c>
      <c r="D2385" s="83" t="s">
        <v>7669</v>
      </c>
      <c r="E2385" s="83" t="s">
        <v>7669</v>
      </c>
      <c r="F2385" s="84"/>
      <c r="G2385" s="85"/>
      <c r="H2385" s="84" t="s">
        <v>1151</v>
      </c>
      <c r="I2385" s="86"/>
      <c r="J2385" s="86"/>
      <c r="K2385" s="83" t="s">
        <v>1308</v>
      </c>
      <c r="L2385" s="87"/>
      <c r="M2385" s="83" t="s">
        <v>3887</v>
      </c>
      <c r="N2385" s="83" t="s">
        <v>7709</v>
      </c>
    </row>
    <row r="2386" spans="1:14">
      <c r="A2386" s="2" t="s">
        <v>8165</v>
      </c>
      <c r="B2386" s="62" t="s">
        <v>8503</v>
      </c>
      <c r="C2386" s="88" t="s">
        <v>5204</v>
      </c>
      <c r="D2386" s="88" t="s">
        <v>5204</v>
      </c>
      <c r="E2386" s="88" t="s">
        <v>5204</v>
      </c>
      <c r="F2386" s="89"/>
      <c r="G2386" s="90"/>
      <c r="H2386" s="89" t="s">
        <v>1151</v>
      </c>
      <c r="I2386" s="91"/>
      <c r="J2386" s="91"/>
      <c r="K2386" s="88" t="s">
        <v>1441</v>
      </c>
      <c r="L2386" s="92" t="s">
        <v>7711</v>
      </c>
      <c r="M2386" s="88" t="s">
        <v>3888</v>
      </c>
      <c r="N2386" s="88" t="s">
        <v>7710</v>
      </c>
    </row>
    <row r="2387" spans="1:14">
      <c r="A2387" s="2" t="s">
        <v>8166</v>
      </c>
      <c r="B2387" s="62" t="s">
        <v>8502</v>
      </c>
      <c r="C2387" s="88" t="s">
        <v>5204</v>
      </c>
      <c r="D2387" s="88" t="s">
        <v>5204</v>
      </c>
      <c r="E2387" s="88" t="s">
        <v>5204</v>
      </c>
      <c r="F2387" s="89"/>
      <c r="G2387" s="90"/>
      <c r="H2387" s="89" t="s">
        <v>1151</v>
      </c>
      <c r="I2387" s="91"/>
      <c r="J2387" s="91"/>
      <c r="K2387" s="88" t="s">
        <v>1441</v>
      </c>
      <c r="L2387" s="92" t="s">
        <v>7713</v>
      </c>
      <c r="M2387" s="88" t="s">
        <v>3889</v>
      </c>
      <c r="N2387" s="88" t="s">
        <v>7712</v>
      </c>
    </row>
    <row r="2388" spans="1:14">
      <c r="A2388" s="2" t="s">
        <v>8167</v>
      </c>
      <c r="B2388" s="62" t="s">
        <v>8504</v>
      </c>
      <c r="C2388" s="88" t="s">
        <v>5204</v>
      </c>
      <c r="D2388" s="88" t="s">
        <v>5204</v>
      </c>
      <c r="E2388" s="88" t="s">
        <v>5204</v>
      </c>
      <c r="F2388" s="89"/>
      <c r="G2388" s="90"/>
      <c r="H2388" s="89" t="s">
        <v>1151</v>
      </c>
      <c r="I2388" s="91"/>
      <c r="J2388" s="91"/>
      <c r="K2388" s="88" t="s">
        <v>1441</v>
      </c>
      <c r="L2388" s="92" t="s">
        <v>7715</v>
      </c>
      <c r="M2388" s="88" t="s">
        <v>3890</v>
      </c>
      <c r="N2388" s="88" t="s">
        <v>7714</v>
      </c>
    </row>
    <row r="2389" spans="1:14">
      <c r="A2389" s="2" t="s">
        <v>8168</v>
      </c>
      <c r="B2389" s="62" t="s">
        <v>8505</v>
      </c>
      <c r="C2389" s="88" t="s">
        <v>5204</v>
      </c>
      <c r="D2389" s="88" t="s">
        <v>5204</v>
      </c>
      <c r="E2389" s="88" t="s">
        <v>5204</v>
      </c>
      <c r="F2389" s="89"/>
      <c r="G2389" s="90"/>
      <c r="H2389" s="89" t="s">
        <v>1151</v>
      </c>
      <c r="I2389" s="91"/>
      <c r="J2389" s="91"/>
      <c r="K2389" s="88" t="s">
        <v>1441</v>
      </c>
      <c r="L2389" s="92" t="s">
        <v>7717</v>
      </c>
      <c r="M2389" s="88" t="s">
        <v>3891</v>
      </c>
      <c r="N2389" s="88" t="s">
        <v>7716</v>
      </c>
    </row>
    <row r="2390" spans="1:14">
      <c r="A2390" s="2" t="s">
        <v>8169</v>
      </c>
      <c r="B2390" s="62" t="s">
        <v>8506</v>
      </c>
      <c r="C2390" s="88" t="s">
        <v>5204</v>
      </c>
      <c r="D2390" s="88" t="s">
        <v>5204</v>
      </c>
      <c r="E2390" s="88" t="s">
        <v>5204</v>
      </c>
      <c r="F2390" s="89"/>
      <c r="G2390" s="90"/>
      <c r="H2390" s="89" t="s">
        <v>1151</v>
      </c>
      <c r="I2390" s="91"/>
      <c r="J2390" s="91"/>
      <c r="K2390" s="88" t="s">
        <v>1441</v>
      </c>
      <c r="L2390" s="92" t="s">
        <v>7719</v>
      </c>
      <c r="M2390" s="88" t="s">
        <v>3892</v>
      </c>
      <c r="N2390" s="88" t="s">
        <v>7718</v>
      </c>
    </row>
    <row r="2391" spans="1:14">
      <c r="A2391" s="2" t="s">
        <v>8170</v>
      </c>
      <c r="B2391" s="83" t="s">
        <v>7720</v>
      </c>
      <c r="C2391" s="83" t="s">
        <v>5204</v>
      </c>
      <c r="D2391" s="83" t="s">
        <v>5204</v>
      </c>
      <c r="E2391" s="83" t="s">
        <v>5204</v>
      </c>
      <c r="F2391" s="84"/>
      <c r="G2391" s="85"/>
      <c r="H2391" s="84" t="s">
        <v>1151</v>
      </c>
      <c r="I2391" s="86"/>
      <c r="J2391" s="86"/>
      <c r="K2391" s="83" t="s">
        <v>1441</v>
      </c>
      <c r="L2391" s="87"/>
      <c r="M2391" s="83" t="s">
        <v>3893</v>
      </c>
      <c r="N2391" s="83" t="s">
        <v>7720</v>
      </c>
    </row>
    <row r="2392" spans="1:14">
      <c r="A2392" s="2" t="s">
        <v>8171</v>
      </c>
      <c r="B2392" s="62" t="s">
        <v>8507</v>
      </c>
      <c r="C2392" s="88" t="s">
        <v>5204</v>
      </c>
      <c r="D2392" s="88" t="s">
        <v>5204</v>
      </c>
      <c r="E2392" s="88" t="s">
        <v>5204</v>
      </c>
      <c r="F2392" s="89"/>
      <c r="G2392" s="90"/>
      <c r="H2392" s="89" t="s">
        <v>1151</v>
      </c>
      <c r="I2392" s="91"/>
      <c r="J2392" s="91"/>
      <c r="K2392" s="88" t="s">
        <v>1441</v>
      </c>
      <c r="L2392" s="92" t="s">
        <v>7722</v>
      </c>
      <c r="M2392" s="88" t="s">
        <v>3894</v>
      </c>
      <c r="N2392" s="88" t="s">
        <v>7721</v>
      </c>
    </row>
    <row r="2393" spans="1:14">
      <c r="A2393" s="2" t="s">
        <v>8172</v>
      </c>
      <c r="B2393" s="62" t="s">
        <v>8508</v>
      </c>
      <c r="C2393" s="88" t="s">
        <v>5204</v>
      </c>
      <c r="D2393" s="88" t="s">
        <v>5204</v>
      </c>
      <c r="E2393" s="88" t="s">
        <v>5204</v>
      </c>
      <c r="F2393" s="89"/>
      <c r="G2393" s="90"/>
      <c r="H2393" s="89" t="s">
        <v>1151</v>
      </c>
      <c r="I2393" s="91"/>
      <c r="J2393" s="91"/>
      <c r="K2393" s="88" t="s">
        <v>1441</v>
      </c>
      <c r="L2393" s="92" t="s">
        <v>7724</v>
      </c>
      <c r="M2393" s="88" t="s">
        <v>3895</v>
      </c>
      <c r="N2393" s="88" t="s">
        <v>7723</v>
      </c>
    </row>
    <row r="2394" spans="1:14">
      <c r="A2394" s="2" t="s">
        <v>8173</v>
      </c>
      <c r="B2394" s="62" t="s">
        <v>8509</v>
      </c>
      <c r="C2394" s="88" t="s">
        <v>5204</v>
      </c>
      <c r="D2394" s="88" t="s">
        <v>5204</v>
      </c>
      <c r="E2394" s="88" t="s">
        <v>5204</v>
      </c>
      <c r="F2394" s="89"/>
      <c r="G2394" s="90"/>
      <c r="H2394" s="89" t="s">
        <v>1151</v>
      </c>
      <c r="I2394" s="91"/>
      <c r="J2394" s="91"/>
      <c r="K2394" s="88" t="s">
        <v>1441</v>
      </c>
      <c r="L2394" s="92" t="s">
        <v>7726</v>
      </c>
      <c r="M2394" s="88" t="s">
        <v>3896</v>
      </c>
      <c r="N2394" s="88" t="s">
        <v>7725</v>
      </c>
    </row>
    <row r="2395" spans="1:14">
      <c r="A2395" s="2" t="s">
        <v>8174</v>
      </c>
      <c r="B2395" s="83" t="s">
        <v>7727</v>
      </c>
      <c r="C2395" s="83" t="s">
        <v>5204</v>
      </c>
      <c r="D2395" s="83" t="s">
        <v>5204</v>
      </c>
      <c r="E2395" s="83" t="s">
        <v>5204</v>
      </c>
      <c r="F2395" s="84"/>
      <c r="G2395" s="85"/>
      <c r="H2395" s="84" t="s">
        <v>1151</v>
      </c>
      <c r="I2395" s="86"/>
      <c r="J2395" s="86"/>
      <c r="K2395" s="83" t="s">
        <v>1441</v>
      </c>
      <c r="L2395" s="87"/>
      <c r="M2395" s="83" t="s">
        <v>3897</v>
      </c>
      <c r="N2395" s="83" t="s">
        <v>7727</v>
      </c>
    </row>
    <row r="2396" spans="1:14">
      <c r="A2396" s="2" t="s">
        <v>8175</v>
      </c>
      <c r="B2396" s="62" t="s">
        <v>8510</v>
      </c>
      <c r="C2396" s="88" t="s">
        <v>5204</v>
      </c>
      <c r="D2396" s="88" t="s">
        <v>5204</v>
      </c>
      <c r="E2396" s="88" t="s">
        <v>5204</v>
      </c>
      <c r="F2396" s="89"/>
      <c r="G2396" s="90"/>
      <c r="H2396" s="89" t="s">
        <v>1151</v>
      </c>
      <c r="I2396" s="91"/>
      <c r="J2396" s="91"/>
      <c r="K2396" s="88" t="s">
        <v>1441</v>
      </c>
      <c r="L2396" s="92" t="s">
        <v>7729</v>
      </c>
      <c r="M2396" s="88" t="s">
        <v>3898</v>
      </c>
      <c r="N2396" s="88" t="s">
        <v>7728</v>
      </c>
    </row>
    <row r="2397" spans="1:14">
      <c r="A2397" s="2" t="s">
        <v>8176</v>
      </c>
      <c r="B2397" s="62" t="s">
        <v>8511</v>
      </c>
      <c r="C2397" s="88" t="s">
        <v>5204</v>
      </c>
      <c r="D2397" s="88" t="s">
        <v>5204</v>
      </c>
      <c r="E2397" s="88" t="s">
        <v>5204</v>
      </c>
      <c r="F2397" s="89"/>
      <c r="G2397" s="90"/>
      <c r="H2397" s="89" t="s">
        <v>1151</v>
      </c>
      <c r="I2397" s="91"/>
      <c r="J2397" s="91"/>
      <c r="K2397" s="88" t="s">
        <v>1441</v>
      </c>
      <c r="L2397" s="92" t="s">
        <v>7731</v>
      </c>
      <c r="M2397" s="88" t="s">
        <v>3899</v>
      </c>
      <c r="N2397" s="88" t="s">
        <v>7730</v>
      </c>
    </row>
    <row r="2398" spans="1:14">
      <c r="A2398" s="2" t="s">
        <v>8177</v>
      </c>
      <c r="B2398" s="83" t="s">
        <v>7732</v>
      </c>
      <c r="C2398" s="83" t="s">
        <v>5204</v>
      </c>
      <c r="D2398" s="83" t="s">
        <v>5204</v>
      </c>
      <c r="E2398" s="83" t="s">
        <v>5204</v>
      </c>
      <c r="F2398" s="84"/>
      <c r="G2398" s="85"/>
      <c r="H2398" s="84" t="s">
        <v>1151</v>
      </c>
      <c r="I2398" s="86"/>
      <c r="J2398" s="86"/>
      <c r="K2398" s="83" t="s">
        <v>1441</v>
      </c>
      <c r="L2398" s="87"/>
      <c r="M2398" s="83" t="s">
        <v>3900</v>
      </c>
      <c r="N2398" s="83" t="s">
        <v>7732</v>
      </c>
    </row>
    <row r="2399" spans="1:14">
      <c r="A2399" s="2" t="s">
        <v>8178</v>
      </c>
      <c r="B2399" s="83" t="s">
        <v>7733</v>
      </c>
      <c r="C2399" s="83" t="s">
        <v>5204</v>
      </c>
      <c r="D2399" s="83" t="s">
        <v>5204</v>
      </c>
      <c r="E2399" s="83" t="s">
        <v>5204</v>
      </c>
      <c r="F2399" s="84"/>
      <c r="G2399" s="85"/>
      <c r="H2399" s="84" t="s">
        <v>1151</v>
      </c>
      <c r="I2399" s="86"/>
      <c r="J2399" s="86"/>
      <c r="K2399" s="83" t="s">
        <v>1441</v>
      </c>
      <c r="L2399" s="87"/>
      <c r="M2399" s="83" t="s">
        <v>3901</v>
      </c>
      <c r="N2399" s="83" t="s">
        <v>7733</v>
      </c>
    </row>
    <row r="2400" spans="1:14">
      <c r="A2400" s="2" t="s">
        <v>8179</v>
      </c>
      <c r="B2400" s="62" t="s">
        <v>8512</v>
      </c>
      <c r="C2400" s="88" t="s">
        <v>5204</v>
      </c>
      <c r="D2400" s="88" t="s">
        <v>5204</v>
      </c>
      <c r="E2400" s="88" t="s">
        <v>5204</v>
      </c>
      <c r="F2400" s="89"/>
      <c r="G2400" s="90"/>
      <c r="H2400" s="89" t="s">
        <v>1151</v>
      </c>
      <c r="I2400" s="91"/>
      <c r="J2400" s="91"/>
      <c r="K2400" s="88" t="s">
        <v>1441</v>
      </c>
      <c r="L2400" s="92" t="s">
        <v>7735</v>
      </c>
      <c r="M2400" s="88" t="s">
        <v>3902</v>
      </c>
      <c r="N2400" s="88" t="s">
        <v>7734</v>
      </c>
    </row>
    <row r="2401" spans="1:14">
      <c r="A2401" s="2" t="s">
        <v>8180</v>
      </c>
      <c r="B2401" s="62" t="s">
        <v>8513</v>
      </c>
      <c r="C2401" s="88" t="s">
        <v>5204</v>
      </c>
      <c r="D2401" s="88" t="s">
        <v>5204</v>
      </c>
      <c r="E2401" s="88" t="s">
        <v>5204</v>
      </c>
      <c r="F2401" s="89"/>
      <c r="G2401" s="90"/>
      <c r="H2401" s="89" t="s">
        <v>1151</v>
      </c>
      <c r="I2401" s="91"/>
      <c r="J2401" s="91"/>
      <c r="K2401" s="88" t="s">
        <v>1441</v>
      </c>
      <c r="L2401" s="92" t="s">
        <v>7737</v>
      </c>
      <c r="M2401" s="88" t="s">
        <v>3903</v>
      </c>
      <c r="N2401" s="88" t="s">
        <v>7736</v>
      </c>
    </row>
    <row r="2402" spans="1:14">
      <c r="A2402" s="2" t="s">
        <v>8181</v>
      </c>
      <c r="B2402" s="62" t="s">
        <v>8514</v>
      </c>
      <c r="C2402" s="88" t="s">
        <v>5204</v>
      </c>
      <c r="D2402" s="88" t="s">
        <v>5204</v>
      </c>
      <c r="E2402" s="88" t="s">
        <v>5204</v>
      </c>
      <c r="F2402" s="89"/>
      <c r="G2402" s="90"/>
      <c r="H2402" s="89" t="s">
        <v>1151</v>
      </c>
      <c r="I2402" s="91"/>
      <c r="J2402" s="91"/>
      <c r="K2402" s="88" t="s">
        <v>1441</v>
      </c>
      <c r="L2402" s="92" t="s">
        <v>7739</v>
      </c>
      <c r="M2402" s="88" t="s">
        <v>3904</v>
      </c>
      <c r="N2402" s="88" t="s">
        <v>7738</v>
      </c>
    </row>
    <row r="2403" spans="1:14">
      <c r="A2403" s="2" t="s">
        <v>8182</v>
      </c>
      <c r="B2403" s="83" t="s">
        <v>7740</v>
      </c>
      <c r="C2403" s="83" t="s">
        <v>5204</v>
      </c>
      <c r="D2403" s="83" t="s">
        <v>5204</v>
      </c>
      <c r="E2403" s="83" t="s">
        <v>5204</v>
      </c>
      <c r="F2403" s="84"/>
      <c r="G2403" s="85"/>
      <c r="H2403" s="84" t="s">
        <v>1151</v>
      </c>
      <c r="I2403" s="86"/>
      <c r="J2403" s="86"/>
      <c r="K2403" s="83" t="s">
        <v>1441</v>
      </c>
      <c r="L2403" s="87"/>
      <c r="M2403" s="83" t="s">
        <v>3905</v>
      </c>
      <c r="N2403" s="83" t="s">
        <v>7740</v>
      </c>
    </row>
    <row r="2404" spans="1:14">
      <c r="A2404" s="2" t="s">
        <v>8183</v>
      </c>
      <c r="B2404" s="62" t="s">
        <v>8515</v>
      </c>
      <c r="C2404" s="88" t="s">
        <v>5204</v>
      </c>
      <c r="D2404" s="88" t="s">
        <v>5204</v>
      </c>
      <c r="E2404" s="88" t="s">
        <v>5204</v>
      </c>
      <c r="F2404" s="89"/>
      <c r="G2404" s="90"/>
      <c r="H2404" s="89" t="s">
        <v>1151</v>
      </c>
      <c r="I2404" s="91"/>
      <c r="J2404" s="91"/>
      <c r="K2404" s="88" t="s">
        <v>1441</v>
      </c>
      <c r="L2404" s="92" t="s">
        <v>7742</v>
      </c>
      <c r="M2404" s="88" t="s">
        <v>3906</v>
      </c>
      <c r="N2404" s="88" t="s">
        <v>7741</v>
      </c>
    </row>
    <row r="2405" spans="1:14">
      <c r="A2405" s="2" t="s">
        <v>8184</v>
      </c>
      <c r="B2405" s="62" t="s">
        <v>8516</v>
      </c>
      <c r="C2405" s="88" t="s">
        <v>5204</v>
      </c>
      <c r="D2405" s="88" t="s">
        <v>5204</v>
      </c>
      <c r="E2405" s="88" t="s">
        <v>5204</v>
      </c>
      <c r="F2405" s="89"/>
      <c r="G2405" s="90"/>
      <c r="H2405" s="89" t="s">
        <v>1151</v>
      </c>
      <c r="I2405" s="91"/>
      <c r="J2405" s="91"/>
      <c r="K2405" s="88" t="s">
        <v>1441</v>
      </c>
      <c r="L2405" s="92" t="s">
        <v>7744</v>
      </c>
      <c r="M2405" s="88" t="s">
        <v>3907</v>
      </c>
      <c r="N2405" s="88" t="s">
        <v>7743</v>
      </c>
    </row>
    <row r="2406" spans="1:14">
      <c r="A2406" s="2" t="s">
        <v>8185</v>
      </c>
      <c r="B2406" s="62" t="s">
        <v>8517</v>
      </c>
      <c r="C2406" s="88" t="s">
        <v>5204</v>
      </c>
      <c r="D2406" s="88" t="s">
        <v>5204</v>
      </c>
      <c r="E2406" s="88" t="s">
        <v>5204</v>
      </c>
      <c r="F2406" s="89"/>
      <c r="G2406" s="90"/>
      <c r="H2406" s="89" t="s">
        <v>1151</v>
      </c>
      <c r="I2406" s="91"/>
      <c r="J2406" s="91"/>
      <c r="K2406" s="88" t="s">
        <v>1441</v>
      </c>
      <c r="L2406" s="92" t="s">
        <v>7746</v>
      </c>
      <c r="M2406" s="88" t="s">
        <v>3908</v>
      </c>
      <c r="N2406" s="88" t="s">
        <v>7745</v>
      </c>
    </row>
    <row r="2407" spans="1:14">
      <c r="A2407" s="2" t="s">
        <v>8186</v>
      </c>
      <c r="B2407" s="62" t="s">
        <v>8518</v>
      </c>
      <c r="C2407" s="88" t="s">
        <v>5204</v>
      </c>
      <c r="D2407" s="88" t="s">
        <v>5204</v>
      </c>
      <c r="E2407" s="88" t="s">
        <v>5204</v>
      </c>
      <c r="F2407" s="89"/>
      <c r="G2407" s="90"/>
      <c r="H2407" s="89" t="s">
        <v>1151</v>
      </c>
      <c r="I2407" s="91"/>
      <c r="J2407" s="91"/>
      <c r="K2407" s="88" t="s">
        <v>1441</v>
      </c>
      <c r="L2407" s="92" t="s">
        <v>7748</v>
      </c>
      <c r="M2407" s="88" t="s">
        <v>3909</v>
      </c>
      <c r="N2407" s="88" t="s">
        <v>7747</v>
      </c>
    </row>
    <row r="2408" spans="1:14">
      <c r="A2408" s="2" t="s">
        <v>8187</v>
      </c>
      <c r="B2408" s="83" t="s">
        <v>7749</v>
      </c>
      <c r="C2408" s="83" t="s">
        <v>5204</v>
      </c>
      <c r="D2408" s="83" t="s">
        <v>5204</v>
      </c>
      <c r="E2408" s="83" t="s">
        <v>5204</v>
      </c>
      <c r="F2408" s="84"/>
      <c r="G2408" s="85"/>
      <c r="H2408" s="84" t="s">
        <v>1151</v>
      </c>
      <c r="I2408" s="86"/>
      <c r="J2408" s="86"/>
      <c r="K2408" s="83" t="s">
        <v>1441</v>
      </c>
      <c r="L2408" s="87"/>
      <c r="M2408" s="83" t="s">
        <v>3910</v>
      </c>
      <c r="N2408" s="83" t="s">
        <v>7749</v>
      </c>
    </row>
    <row r="2409" spans="1:14">
      <c r="A2409" s="2" t="s">
        <v>8188</v>
      </c>
      <c r="B2409" s="62" t="s">
        <v>8519</v>
      </c>
      <c r="C2409" s="88" t="s">
        <v>7751</v>
      </c>
      <c r="D2409" s="88" t="s">
        <v>7751</v>
      </c>
      <c r="E2409" s="88" t="s">
        <v>7751</v>
      </c>
      <c r="F2409" s="89"/>
      <c r="G2409" s="90"/>
      <c r="H2409" s="89" t="s">
        <v>1151</v>
      </c>
      <c r="I2409" s="91"/>
      <c r="J2409" s="91"/>
      <c r="K2409" s="88" t="s">
        <v>1441</v>
      </c>
      <c r="L2409" s="92" t="s">
        <v>7752</v>
      </c>
      <c r="M2409" s="88" t="s">
        <v>3911</v>
      </c>
      <c r="N2409" s="88" t="s">
        <v>7750</v>
      </c>
    </row>
    <row r="2410" spans="1:14">
      <c r="A2410" s="2" t="s">
        <v>8189</v>
      </c>
      <c r="B2410" s="83" t="s">
        <v>7753</v>
      </c>
      <c r="C2410" s="83" t="s">
        <v>5204</v>
      </c>
      <c r="D2410" s="83" t="s">
        <v>5204</v>
      </c>
      <c r="E2410" s="83" t="s">
        <v>5204</v>
      </c>
      <c r="F2410" s="84"/>
      <c r="G2410" s="85"/>
      <c r="H2410" s="84" t="s">
        <v>1151</v>
      </c>
      <c r="I2410" s="86"/>
      <c r="J2410" s="86"/>
      <c r="K2410" s="83" t="s">
        <v>1441</v>
      </c>
      <c r="L2410" s="87"/>
      <c r="M2410" s="83" t="s">
        <v>3912</v>
      </c>
      <c r="N2410" s="83" t="s">
        <v>7753</v>
      </c>
    </row>
    <row r="2411" spans="1:14">
      <c r="A2411" s="2" t="s">
        <v>8190</v>
      </c>
      <c r="B2411" s="83" t="s">
        <v>7754</v>
      </c>
      <c r="C2411" s="83" t="s">
        <v>5204</v>
      </c>
      <c r="D2411" s="83" t="s">
        <v>5204</v>
      </c>
      <c r="E2411" s="83" t="s">
        <v>5204</v>
      </c>
      <c r="F2411" s="84"/>
      <c r="G2411" s="85"/>
      <c r="H2411" s="84" t="s">
        <v>1151</v>
      </c>
      <c r="I2411" s="86"/>
      <c r="J2411" s="86"/>
      <c r="K2411" s="83" t="s">
        <v>1441</v>
      </c>
      <c r="L2411" s="87"/>
      <c r="M2411" s="83" t="s">
        <v>3913</v>
      </c>
      <c r="N2411" s="83" t="s">
        <v>7754</v>
      </c>
    </row>
    <row r="2412" spans="1:14">
      <c r="A2412" s="2" t="s">
        <v>8191</v>
      </c>
      <c r="B2412" s="62" t="s">
        <v>8520</v>
      </c>
      <c r="C2412" s="88" t="s">
        <v>5204</v>
      </c>
      <c r="D2412" s="88" t="s">
        <v>5204</v>
      </c>
      <c r="E2412" s="88" t="s">
        <v>5204</v>
      </c>
      <c r="F2412" s="89"/>
      <c r="G2412" s="90"/>
      <c r="H2412" s="89" t="s">
        <v>1151</v>
      </c>
      <c r="I2412" s="91"/>
      <c r="J2412" s="91"/>
      <c r="K2412" s="88" t="s">
        <v>1441</v>
      </c>
      <c r="L2412" s="92" t="s">
        <v>7756</v>
      </c>
      <c r="M2412" s="88" t="s">
        <v>3914</v>
      </c>
      <c r="N2412" s="88" t="s">
        <v>7755</v>
      </c>
    </row>
    <row r="2413" spans="1:14">
      <c r="A2413" s="2" t="s">
        <v>8192</v>
      </c>
      <c r="B2413" s="62" t="s">
        <v>8521</v>
      </c>
      <c r="C2413" s="88" t="s">
        <v>5204</v>
      </c>
      <c r="D2413" s="88" t="s">
        <v>5204</v>
      </c>
      <c r="E2413" s="88" t="s">
        <v>5204</v>
      </c>
      <c r="F2413" s="89"/>
      <c r="G2413" s="90"/>
      <c r="H2413" s="89" t="s">
        <v>1151</v>
      </c>
      <c r="I2413" s="91"/>
      <c r="J2413" s="91"/>
      <c r="K2413" s="88" t="s">
        <v>1441</v>
      </c>
      <c r="L2413" s="92" t="s">
        <v>7758</v>
      </c>
      <c r="M2413" s="88" t="s">
        <v>3915</v>
      </c>
      <c r="N2413" s="88" t="s">
        <v>7757</v>
      </c>
    </row>
    <row r="2414" spans="1:14">
      <c r="A2414" s="2" t="s">
        <v>8193</v>
      </c>
      <c r="B2414" s="83" t="s">
        <v>7759</v>
      </c>
      <c r="C2414" s="83" t="s">
        <v>5204</v>
      </c>
      <c r="D2414" s="83" t="s">
        <v>5204</v>
      </c>
      <c r="E2414" s="83" t="s">
        <v>5204</v>
      </c>
      <c r="F2414" s="84"/>
      <c r="G2414" s="85"/>
      <c r="H2414" s="84" t="s">
        <v>1151</v>
      </c>
      <c r="I2414" s="86"/>
      <c r="J2414" s="86"/>
      <c r="K2414" s="83" t="s">
        <v>1441</v>
      </c>
      <c r="L2414" s="87"/>
      <c r="M2414" s="83" t="s">
        <v>3916</v>
      </c>
      <c r="N2414" s="83" t="s">
        <v>7759</v>
      </c>
    </row>
    <row r="2415" spans="1:14">
      <c r="A2415" s="2" t="s">
        <v>8194</v>
      </c>
      <c r="B2415" s="62" t="s">
        <v>8522</v>
      </c>
      <c r="C2415" s="88" t="s">
        <v>5204</v>
      </c>
      <c r="D2415" s="88" t="s">
        <v>5204</v>
      </c>
      <c r="E2415" s="88" t="s">
        <v>5204</v>
      </c>
      <c r="F2415" s="89"/>
      <c r="G2415" s="90"/>
      <c r="H2415" s="89" t="s">
        <v>1151</v>
      </c>
      <c r="I2415" s="91"/>
      <c r="J2415" s="91"/>
      <c r="K2415" s="88" t="s">
        <v>1441</v>
      </c>
      <c r="L2415" s="92" t="s">
        <v>7762</v>
      </c>
      <c r="M2415" s="88" t="s">
        <v>3917</v>
      </c>
      <c r="N2415" s="88" t="s">
        <v>7760</v>
      </c>
    </row>
    <row r="2416" spans="1:14">
      <c r="A2416" s="2" t="s">
        <v>8195</v>
      </c>
      <c r="B2416" s="88" t="s">
        <v>7761</v>
      </c>
      <c r="C2416" s="88" t="s">
        <v>5204</v>
      </c>
      <c r="D2416" s="88" t="s">
        <v>5204</v>
      </c>
      <c r="E2416" s="88" t="s">
        <v>5204</v>
      </c>
      <c r="F2416" s="89"/>
      <c r="G2416" s="90"/>
      <c r="H2416" s="89" t="s">
        <v>1151</v>
      </c>
      <c r="I2416" s="91"/>
      <c r="J2416" s="91"/>
      <c r="K2416" s="88" t="s">
        <v>1441</v>
      </c>
      <c r="M2416" s="88" t="s">
        <v>3918</v>
      </c>
      <c r="N2416" s="88" t="s">
        <v>7761</v>
      </c>
    </row>
    <row r="2417" spans="1:14">
      <c r="A2417" s="2" t="s">
        <v>8196</v>
      </c>
      <c r="B2417" s="6" t="s">
        <v>8524</v>
      </c>
      <c r="C2417" s="88" t="s">
        <v>5204</v>
      </c>
      <c r="D2417" s="88" t="s">
        <v>5204</v>
      </c>
      <c r="E2417" s="88" t="s">
        <v>5204</v>
      </c>
      <c r="F2417" s="89"/>
      <c r="G2417" s="90"/>
      <c r="H2417" s="89" t="s">
        <v>1151</v>
      </c>
      <c r="I2417" s="91"/>
      <c r="J2417" s="91"/>
      <c r="K2417" s="88" t="s">
        <v>1441</v>
      </c>
      <c r="L2417" s="92" t="s">
        <v>7764</v>
      </c>
      <c r="M2417" s="88" t="s">
        <v>3919</v>
      </c>
      <c r="N2417" s="88" t="s">
        <v>7763</v>
      </c>
    </row>
    <row r="2418" spans="1:14">
      <c r="A2418" s="2" t="s">
        <v>8197</v>
      </c>
      <c r="B2418" s="83" t="s">
        <v>7765</v>
      </c>
      <c r="C2418" s="83" t="s">
        <v>7766</v>
      </c>
      <c r="D2418" s="83" t="s">
        <v>7766</v>
      </c>
      <c r="E2418" s="83" t="s">
        <v>7766</v>
      </c>
      <c r="F2418" s="84"/>
      <c r="G2418" s="85"/>
      <c r="H2418" s="84" t="s">
        <v>1151</v>
      </c>
      <c r="I2418" s="86"/>
      <c r="J2418" s="86"/>
      <c r="K2418" s="83" t="s">
        <v>1441</v>
      </c>
      <c r="L2418" s="87"/>
      <c r="M2418" s="83" t="s">
        <v>3920</v>
      </c>
      <c r="N2418" s="83" t="s">
        <v>7765</v>
      </c>
    </row>
    <row r="2419" spans="1:14">
      <c r="A2419" s="2" t="s">
        <v>8198</v>
      </c>
      <c r="B2419" s="6" t="s">
        <v>8525</v>
      </c>
      <c r="C2419" s="88" t="s">
        <v>5204</v>
      </c>
      <c r="D2419" s="88" t="s">
        <v>5204</v>
      </c>
      <c r="E2419" s="88" t="s">
        <v>5204</v>
      </c>
      <c r="F2419" s="89"/>
      <c r="G2419" s="90"/>
      <c r="H2419" s="89" t="s">
        <v>1151</v>
      </c>
      <c r="I2419" s="91"/>
      <c r="J2419" s="91"/>
      <c r="K2419" s="88" t="s">
        <v>1441</v>
      </c>
      <c r="L2419" s="92" t="s">
        <v>7768</v>
      </c>
      <c r="M2419" s="88" t="s">
        <v>3921</v>
      </c>
      <c r="N2419" s="88" t="s">
        <v>7767</v>
      </c>
    </row>
    <row r="2420" spans="1:14">
      <c r="A2420" s="2" t="s">
        <v>8199</v>
      </c>
      <c r="B2420" s="6" t="s">
        <v>8526</v>
      </c>
      <c r="C2420" s="88" t="s">
        <v>5204</v>
      </c>
      <c r="D2420" s="88" t="s">
        <v>5204</v>
      </c>
      <c r="E2420" s="88" t="s">
        <v>5204</v>
      </c>
      <c r="F2420" s="89"/>
      <c r="G2420" s="90"/>
      <c r="H2420" s="89" t="s">
        <v>1151</v>
      </c>
      <c r="I2420" s="91"/>
      <c r="J2420" s="91"/>
      <c r="K2420" s="88" t="s">
        <v>1441</v>
      </c>
      <c r="L2420" s="92" t="s">
        <v>7770</v>
      </c>
      <c r="M2420" s="88" t="s">
        <v>3922</v>
      </c>
      <c r="N2420" s="88" t="s">
        <v>7769</v>
      </c>
    </row>
    <row r="2421" spans="1:14">
      <c r="A2421" s="2" t="s">
        <v>8200</v>
      </c>
      <c r="B2421" s="6" t="s">
        <v>8527</v>
      </c>
      <c r="C2421" s="88" t="s">
        <v>5204</v>
      </c>
      <c r="D2421" s="88" t="s">
        <v>5204</v>
      </c>
      <c r="E2421" s="88" t="s">
        <v>5204</v>
      </c>
      <c r="F2421" s="89"/>
      <c r="G2421" s="90"/>
      <c r="H2421" s="89" t="s">
        <v>1151</v>
      </c>
      <c r="I2421" s="91"/>
      <c r="J2421" s="91"/>
      <c r="K2421" s="88" t="s">
        <v>1441</v>
      </c>
      <c r="L2421" s="92" t="s">
        <v>7772</v>
      </c>
      <c r="M2421" s="88" t="s">
        <v>3923</v>
      </c>
      <c r="N2421" s="88" t="s">
        <v>7771</v>
      </c>
    </row>
    <row r="2422" spans="1:14">
      <c r="A2422" s="2" t="s">
        <v>8201</v>
      </c>
      <c r="B2422" s="83" t="s">
        <v>7773</v>
      </c>
      <c r="C2422" s="83" t="s">
        <v>5204</v>
      </c>
      <c r="D2422" s="83" t="s">
        <v>5204</v>
      </c>
      <c r="E2422" s="83" t="s">
        <v>5204</v>
      </c>
      <c r="F2422" s="84"/>
      <c r="G2422" s="85"/>
      <c r="H2422" s="84" t="s">
        <v>1151</v>
      </c>
      <c r="I2422" s="86"/>
      <c r="J2422" s="86"/>
      <c r="K2422" s="83" t="s">
        <v>1441</v>
      </c>
      <c r="L2422" s="87"/>
      <c r="M2422" s="83" t="s">
        <v>3924</v>
      </c>
      <c r="N2422" s="83" t="s">
        <v>7773</v>
      </c>
    </row>
    <row r="2423" spans="1:14">
      <c r="A2423" s="2" t="s">
        <v>8202</v>
      </c>
      <c r="B2423" s="6" t="s">
        <v>8528</v>
      </c>
      <c r="C2423" s="88" t="s">
        <v>5204</v>
      </c>
      <c r="D2423" s="88" t="s">
        <v>5204</v>
      </c>
      <c r="E2423" s="88" t="s">
        <v>5204</v>
      </c>
      <c r="F2423" s="89"/>
      <c r="G2423" s="90"/>
      <c r="H2423" s="89" t="s">
        <v>1151</v>
      </c>
      <c r="I2423" s="91"/>
      <c r="J2423" s="91"/>
      <c r="K2423" s="88" t="s">
        <v>1441</v>
      </c>
      <c r="L2423" s="92" t="s">
        <v>7775</v>
      </c>
      <c r="M2423" s="88" t="s">
        <v>3925</v>
      </c>
      <c r="N2423" s="88" t="s">
        <v>7774</v>
      </c>
    </row>
    <row r="2424" spans="1:14">
      <c r="A2424" s="2" t="s">
        <v>8203</v>
      </c>
      <c r="B2424" s="83" t="s">
        <v>7776</v>
      </c>
      <c r="C2424" s="83" t="s">
        <v>5204</v>
      </c>
      <c r="D2424" s="83" t="s">
        <v>5204</v>
      </c>
      <c r="E2424" s="83" t="s">
        <v>5204</v>
      </c>
      <c r="F2424" s="84"/>
      <c r="G2424" s="85"/>
      <c r="H2424" s="84" t="s">
        <v>1151</v>
      </c>
      <c r="I2424" s="86"/>
      <c r="J2424" s="86"/>
      <c r="K2424" s="83" t="s">
        <v>1441</v>
      </c>
      <c r="L2424" s="87"/>
      <c r="M2424" s="83" t="s">
        <v>3926</v>
      </c>
      <c r="N2424" s="83" t="s">
        <v>7776</v>
      </c>
    </row>
    <row r="2425" spans="1:14">
      <c r="A2425" s="2" t="s">
        <v>8204</v>
      </c>
      <c r="B2425" s="6" t="s">
        <v>8529</v>
      </c>
      <c r="C2425" s="88" t="s">
        <v>5204</v>
      </c>
      <c r="D2425" s="88" t="s">
        <v>5204</v>
      </c>
      <c r="E2425" s="88" t="s">
        <v>5204</v>
      </c>
      <c r="F2425" s="89"/>
      <c r="G2425" s="90"/>
      <c r="H2425" s="89" t="s">
        <v>1151</v>
      </c>
      <c r="I2425" s="91"/>
      <c r="J2425" s="91"/>
      <c r="K2425" s="88" t="s">
        <v>1441</v>
      </c>
      <c r="L2425" s="92" t="s">
        <v>7778</v>
      </c>
      <c r="M2425" s="88" t="s">
        <v>3927</v>
      </c>
      <c r="N2425" s="88" t="s">
        <v>7777</v>
      </c>
    </row>
    <row r="2426" spans="1:14">
      <c r="A2426" s="2" t="s">
        <v>8205</v>
      </c>
      <c r="B2426" s="83" t="s">
        <v>7779</v>
      </c>
      <c r="C2426" s="83" t="s">
        <v>5204</v>
      </c>
      <c r="D2426" s="83" t="s">
        <v>5204</v>
      </c>
      <c r="E2426" s="83" t="s">
        <v>5204</v>
      </c>
      <c r="F2426" s="84"/>
      <c r="G2426" s="85"/>
      <c r="H2426" s="84" t="s">
        <v>1151</v>
      </c>
      <c r="I2426" s="86"/>
      <c r="J2426" s="86"/>
      <c r="K2426" s="83" t="s">
        <v>1441</v>
      </c>
      <c r="L2426" s="87"/>
      <c r="M2426" s="83" t="s">
        <v>3928</v>
      </c>
      <c r="N2426" s="83" t="s">
        <v>7779</v>
      </c>
    </row>
    <row r="2427" spans="1:14">
      <c r="A2427" s="2" t="s">
        <v>8206</v>
      </c>
      <c r="B2427" s="6" t="s">
        <v>8530</v>
      </c>
      <c r="C2427" s="88" t="s">
        <v>5204</v>
      </c>
      <c r="D2427" s="88" t="s">
        <v>5204</v>
      </c>
      <c r="E2427" s="88" t="s">
        <v>5204</v>
      </c>
      <c r="F2427" s="89"/>
      <c r="G2427" s="90"/>
      <c r="H2427" s="89" t="s">
        <v>1151</v>
      </c>
      <c r="I2427" s="91"/>
      <c r="J2427" s="91"/>
      <c r="K2427" s="88" t="s">
        <v>1441</v>
      </c>
      <c r="L2427" s="92" t="s">
        <v>7781</v>
      </c>
      <c r="M2427" s="88" t="s">
        <v>3929</v>
      </c>
      <c r="N2427" s="88" t="s">
        <v>7780</v>
      </c>
    </row>
    <row r="2428" spans="1:14">
      <c r="A2428" s="2" t="s">
        <v>8207</v>
      </c>
      <c r="B2428" s="83" t="s">
        <v>7782</v>
      </c>
      <c r="C2428" s="83" t="s">
        <v>5204</v>
      </c>
      <c r="D2428" s="83" t="s">
        <v>5204</v>
      </c>
      <c r="E2428" s="83" t="s">
        <v>5204</v>
      </c>
      <c r="F2428" s="84"/>
      <c r="G2428" s="85"/>
      <c r="H2428" s="84" t="s">
        <v>1151</v>
      </c>
      <c r="I2428" s="86"/>
      <c r="J2428" s="86"/>
      <c r="K2428" s="83" t="s">
        <v>1441</v>
      </c>
      <c r="L2428" s="87"/>
      <c r="M2428" s="83" t="s">
        <v>3930</v>
      </c>
      <c r="N2428" s="83" t="s">
        <v>7782</v>
      </c>
    </row>
    <row r="2429" spans="1:14">
      <c r="A2429" s="2" t="s">
        <v>8208</v>
      </c>
      <c r="B2429" s="83" t="s">
        <v>7783</v>
      </c>
      <c r="C2429" s="83" t="s">
        <v>7669</v>
      </c>
      <c r="D2429" s="83" t="s">
        <v>7669</v>
      </c>
      <c r="E2429" s="83" t="s">
        <v>7669</v>
      </c>
      <c r="F2429" s="84"/>
      <c r="G2429" s="85"/>
      <c r="H2429" s="84" t="s">
        <v>1151</v>
      </c>
      <c r="I2429" s="86"/>
      <c r="J2429" s="86"/>
      <c r="K2429" s="83" t="s">
        <v>1300</v>
      </c>
      <c r="L2429" s="87"/>
      <c r="M2429" s="83" t="s">
        <v>3931</v>
      </c>
      <c r="N2429" s="83" t="s">
        <v>7783</v>
      </c>
    </row>
    <row r="2430" spans="1:14">
      <c r="A2430" s="2" t="s">
        <v>8209</v>
      </c>
      <c r="B2430" s="62" t="s">
        <v>8531</v>
      </c>
      <c r="C2430" s="88" t="s">
        <v>5204</v>
      </c>
      <c r="D2430" s="88" t="s">
        <v>5204</v>
      </c>
      <c r="E2430" s="88" t="s">
        <v>5204</v>
      </c>
      <c r="F2430" s="89"/>
      <c r="G2430" s="90"/>
      <c r="H2430" s="89" t="s">
        <v>1151</v>
      </c>
      <c r="I2430" s="91"/>
      <c r="J2430" s="91"/>
      <c r="K2430" s="88" t="s">
        <v>1441</v>
      </c>
      <c r="L2430" s="92" t="s">
        <v>7785</v>
      </c>
      <c r="M2430" s="88" t="s">
        <v>3932</v>
      </c>
      <c r="N2430" s="88" t="s">
        <v>7784</v>
      </c>
    </row>
    <row r="2431" spans="1:14">
      <c r="A2431" s="2" t="s">
        <v>8210</v>
      </c>
      <c r="B2431" s="83" t="s">
        <v>7786</v>
      </c>
      <c r="C2431" s="83" t="s">
        <v>5204</v>
      </c>
      <c r="D2431" s="83" t="s">
        <v>5204</v>
      </c>
      <c r="E2431" s="83" t="s">
        <v>5204</v>
      </c>
      <c r="F2431" s="84"/>
      <c r="G2431" s="85"/>
      <c r="H2431" s="84" t="s">
        <v>1151</v>
      </c>
      <c r="I2431" s="86"/>
      <c r="J2431" s="86"/>
      <c r="K2431" s="83" t="s">
        <v>1441</v>
      </c>
      <c r="L2431" s="87"/>
      <c r="M2431" s="83" t="s">
        <v>3933</v>
      </c>
      <c r="N2431" s="83" t="s">
        <v>7786</v>
      </c>
    </row>
    <row r="2432" spans="1:14">
      <c r="A2432" s="2" t="s">
        <v>8211</v>
      </c>
      <c r="B2432" s="62" t="s">
        <v>8532</v>
      </c>
      <c r="C2432" s="88" t="s">
        <v>5204</v>
      </c>
      <c r="D2432" s="88" t="s">
        <v>5204</v>
      </c>
      <c r="E2432" s="88" t="s">
        <v>5204</v>
      </c>
      <c r="F2432" s="89"/>
      <c r="G2432" s="90"/>
      <c r="H2432" s="89" t="s">
        <v>1151</v>
      </c>
      <c r="I2432" s="91"/>
      <c r="J2432" s="91"/>
      <c r="K2432" s="88" t="s">
        <v>1441</v>
      </c>
      <c r="L2432" s="92" t="s">
        <v>7788</v>
      </c>
      <c r="M2432" s="88" t="s">
        <v>3935</v>
      </c>
      <c r="N2432" s="88" t="s">
        <v>7787</v>
      </c>
    </row>
    <row r="2433" spans="1:14">
      <c r="A2433" s="2" t="s">
        <v>8212</v>
      </c>
      <c r="B2433" s="6" t="s">
        <v>8533</v>
      </c>
      <c r="C2433" s="88" t="s">
        <v>5204</v>
      </c>
      <c r="D2433" s="88" t="s">
        <v>5204</v>
      </c>
      <c r="E2433" s="88" t="s">
        <v>5204</v>
      </c>
      <c r="F2433" s="89"/>
      <c r="G2433" s="90"/>
      <c r="H2433" s="89" t="s">
        <v>1151</v>
      </c>
      <c r="I2433" s="91"/>
      <c r="J2433" s="91"/>
      <c r="K2433" s="88" t="s">
        <v>1441</v>
      </c>
      <c r="L2433" s="92" t="s">
        <v>7790</v>
      </c>
      <c r="M2433" s="88" t="s">
        <v>3936</v>
      </c>
      <c r="N2433" s="88" t="s">
        <v>7789</v>
      </c>
    </row>
    <row r="2434" spans="1:14">
      <c r="A2434" s="2" t="s">
        <v>8213</v>
      </c>
      <c r="B2434" s="83" t="s">
        <v>7791</v>
      </c>
      <c r="C2434" s="83" t="s">
        <v>7669</v>
      </c>
      <c r="D2434" s="83" t="s">
        <v>7669</v>
      </c>
      <c r="E2434" s="83" t="s">
        <v>7669</v>
      </c>
      <c r="F2434" s="84"/>
      <c r="G2434" s="85"/>
      <c r="H2434" s="84" t="s">
        <v>1151</v>
      </c>
      <c r="I2434" s="86"/>
      <c r="J2434" s="86"/>
      <c r="K2434" s="83" t="s">
        <v>1300</v>
      </c>
      <c r="L2434" s="87"/>
      <c r="M2434" s="83" t="s">
        <v>3937</v>
      </c>
      <c r="N2434" s="83" t="s">
        <v>7791</v>
      </c>
    </row>
    <row r="2435" spans="1:14">
      <c r="A2435" s="2" t="s">
        <v>8214</v>
      </c>
      <c r="B2435" s="62" t="s">
        <v>8534</v>
      </c>
      <c r="C2435" s="88" t="s">
        <v>5204</v>
      </c>
      <c r="D2435" s="88" t="s">
        <v>5204</v>
      </c>
      <c r="E2435" s="88" t="s">
        <v>5204</v>
      </c>
      <c r="F2435" s="89"/>
      <c r="G2435" s="90"/>
      <c r="H2435" s="89" t="s">
        <v>1151</v>
      </c>
      <c r="I2435" s="91"/>
      <c r="J2435" s="91"/>
      <c r="K2435" s="88" t="s">
        <v>1441</v>
      </c>
      <c r="L2435" s="92" t="s">
        <v>7793</v>
      </c>
      <c r="M2435" s="88" t="s">
        <v>3938</v>
      </c>
      <c r="N2435" s="88" t="s">
        <v>7792</v>
      </c>
    </row>
    <row r="2436" spans="1:14">
      <c r="A2436" s="2" t="s">
        <v>8215</v>
      </c>
      <c r="B2436" s="62" t="s">
        <v>8535</v>
      </c>
      <c r="C2436" s="88" t="s">
        <v>5204</v>
      </c>
      <c r="D2436" s="88" t="s">
        <v>5204</v>
      </c>
      <c r="E2436" s="88" t="s">
        <v>5204</v>
      </c>
      <c r="F2436" s="89"/>
      <c r="G2436" s="90"/>
      <c r="H2436" s="89" t="s">
        <v>1151</v>
      </c>
      <c r="I2436" s="91"/>
      <c r="J2436" s="91"/>
      <c r="K2436" s="88" t="s">
        <v>1441</v>
      </c>
      <c r="L2436" s="93" t="s">
        <v>7795</v>
      </c>
      <c r="M2436" s="88" t="s">
        <v>3939</v>
      </c>
      <c r="N2436" s="88" t="s">
        <v>7794</v>
      </c>
    </row>
    <row r="2437" spans="1:14">
      <c r="A2437" s="2" t="s">
        <v>8216</v>
      </c>
      <c r="B2437" s="83" t="s">
        <v>7796</v>
      </c>
      <c r="C2437" s="83" t="s">
        <v>5204</v>
      </c>
      <c r="D2437" s="83" t="s">
        <v>5204</v>
      </c>
      <c r="E2437" s="83" t="s">
        <v>5204</v>
      </c>
      <c r="F2437" s="84"/>
      <c r="G2437" s="85"/>
      <c r="H2437" s="84" t="s">
        <v>1151</v>
      </c>
      <c r="I2437" s="86"/>
      <c r="J2437" s="86"/>
      <c r="K2437" s="83" t="s">
        <v>1441</v>
      </c>
      <c r="L2437" s="87"/>
      <c r="M2437" s="83" t="s">
        <v>3940</v>
      </c>
      <c r="N2437" s="83" t="s">
        <v>7796</v>
      </c>
    </row>
    <row r="2438" spans="1:14">
      <c r="A2438" s="2" t="s">
        <v>8217</v>
      </c>
      <c r="B2438" s="83" t="s">
        <v>7797</v>
      </c>
      <c r="C2438" s="83" t="s">
        <v>5204</v>
      </c>
      <c r="D2438" s="83" t="s">
        <v>5204</v>
      </c>
      <c r="E2438" s="83" t="s">
        <v>5204</v>
      </c>
      <c r="F2438" s="84"/>
      <c r="G2438" s="85"/>
      <c r="H2438" s="84" t="s">
        <v>1151</v>
      </c>
      <c r="I2438" s="86"/>
      <c r="J2438" s="86"/>
      <c r="K2438" s="83" t="s">
        <v>1441</v>
      </c>
      <c r="L2438" s="87"/>
      <c r="M2438" s="83" t="s">
        <v>3941</v>
      </c>
      <c r="N2438" s="83" t="s">
        <v>7797</v>
      </c>
    </row>
    <row r="2439" spans="1:14">
      <c r="A2439" s="2" t="s">
        <v>8218</v>
      </c>
      <c r="B2439" s="62" t="s">
        <v>8536</v>
      </c>
      <c r="C2439" s="88" t="s">
        <v>5204</v>
      </c>
      <c r="D2439" s="88" t="s">
        <v>5204</v>
      </c>
      <c r="E2439" s="88" t="s">
        <v>5204</v>
      </c>
      <c r="F2439" s="89"/>
      <c r="G2439" s="90"/>
      <c r="H2439" s="89" t="s">
        <v>1151</v>
      </c>
      <c r="I2439" s="91"/>
      <c r="J2439" s="91"/>
      <c r="K2439" s="88" t="s">
        <v>1441</v>
      </c>
      <c r="L2439" s="93" t="s">
        <v>7799</v>
      </c>
      <c r="M2439" s="88" t="s">
        <v>3942</v>
      </c>
      <c r="N2439" s="88" t="s">
        <v>7798</v>
      </c>
    </row>
    <row r="2440" spans="1:14">
      <c r="A2440" s="2" t="s">
        <v>8219</v>
      </c>
      <c r="B2440" s="62" t="s">
        <v>8537</v>
      </c>
      <c r="C2440" s="88" t="s">
        <v>5204</v>
      </c>
      <c r="D2440" s="88" t="s">
        <v>5204</v>
      </c>
      <c r="E2440" s="88" t="s">
        <v>5204</v>
      </c>
      <c r="F2440" s="89"/>
      <c r="G2440" s="90"/>
      <c r="H2440" s="89" t="s">
        <v>1151</v>
      </c>
      <c r="I2440" s="91"/>
      <c r="J2440" s="91"/>
      <c r="K2440" s="88" t="s">
        <v>1441</v>
      </c>
      <c r="L2440" s="92" t="s">
        <v>7801</v>
      </c>
      <c r="M2440" s="88" t="s">
        <v>3943</v>
      </c>
      <c r="N2440" s="88" t="s">
        <v>7800</v>
      </c>
    </row>
    <row r="2441" spans="1:14">
      <c r="A2441" s="2" t="s">
        <v>8220</v>
      </c>
      <c r="B2441" s="83" t="s">
        <v>7802</v>
      </c>
      <c r="C2441" s="83" t="s">
        <v>5204</v>
      </c>
      <c r="D2441" s="83" t="s">
        <v>5204</v>
      </c>
      <c r="E2441" s="83" t="s">
        <v>5204</v>
      </c>
      <c r="F2441" s="84"/>
      <c r="G2441" s="85"/>
      <c r="H2441" s="84" t="s">
        <v>1151</v>
      </c>
      <c r="I2441" s="86"/>
      <c r="J2441" s="86"/>
      <c r="K2441" s="83" t="s">
        <v>1441</v>
      </c>
      <c r="L2441" s="87"/>
      <c r="M2441" s="83" t="s">
        <v>3944</v>
      </c>
      <c r="N2441" s="83" t="s">
        <v>7802</v>
      </c>
    </row>
    <row r="2442" spans="1:14">
      <c r="A2442" s="2" t="s">
        <v>8221</v>
      </c>
      <c r="B2442" s="62" t="s">
        <v>8538</v>
      </c>
      <c r="C2442" s="88" t="s">
        <v>5204</v>
      </c>
      <c r="D2442" s="88" t="s">
        <v>5204</v>
      </c>
      <c r="E2442" s="88" t="s">
        <v>5204</v>
      </c>
      <c r="F2442" s="89"/>
      <c r="G2442" s="90"/>
      <c r="H2442" s="89" t="s">
        <v>1151</v>
      </c>
      <c r="I2442" s="91"/>
      <c r="J2442" s="91"/>
      <c r="K2442" s="88" t="s">
        <v>1441</v>
      </c>
      <c r="L2442" s="92" t="s">
        <v>7804</v>
      </c>
      <c r="M2442" s="88" t="s">
        <v>3945</v>
      </c>
      <c r="N2442" s="88" t="s">
        <v>7803</v>
      </c>
    </row>
    <row r="2443" spans="1:14">
      <c r="A2443" s="2" t="s">
        <v>8222</v>
      </c>
      <c r="B2443" s="83" t="s">
        <v>7805</v>
      </c>
      <c r="C2443" s="83" t="s">
        <v>5204</v>
      </c>
      <c r="D2443" s="83" t="s">
        <v>5204</v>
      </c>
      <c r="E2443" s="83" t="s">
        <v>5204</v>
      </c>
      <c r="F2443" s="84"/>
      <c r="G2443" s="85"/>
      <c r="H2443" s="84" t="s">
        <v>1151</v>
      </c>
      <c r="I2443" s="86"/>
      <c r="J2443" s="86"/>
      <c r="K2443" s="83" t="s">
        <v>1441</v>
      </c>
      <c r="L2443" s="87"/>
      <c r="M2443" s="83" t="s">
        <v>3946</v>
      </c>
      <c r="N2443" s="83" t="s">
        <v>7805</v>
      </c>
    </row>
    <row r="2444" spans="1:14">
      <c r="A2444" s="2" t="s">
        <v>8223</v>
      </c>
      <c r="B2444" s="83" t="s">
        <v>7806</v>
      </c>
      <c r="C2444" s="83" t="s">
        <v>5204</v>
      </c>
      <c r="D2444" s="83" t="s">
        <v>5204</v>
      </c>
      <c r="E2444" s="83" t="s">
        <v>5204</v>
      </c>
      <c r="F2444" s="84"/>
      <c r="G2444" s="85"/>
      <c r="H2444" s="84" t="s">
        <v>1151</v>
      </c>
      <c r="I2444" s="86"/>
      <c r="J2444" s="86"/>
      <c r="K2444" s="83" t="s">
        <v>1441</v>
      </c>
      <c r="L2444" s="87"/>
      <c r="M2444" s="83" t="s">
        <v>3947</v>
      </c>
      <c r="N2444" s="83" t="s">
        <v>7806</v>
      </c>
    </row>
    <row r="2445" spans="1:14">
      <c r="A2445" s="2" t="s">
        <v>8224</v>
      </c>
      <c r="B2445" s="83" t="s">
        <v>7807</v>
      </c>
      <c r="C2445" s="83" t="s">
        <v>5204</v>
      </c>
      <c r="D2445" s="83" t="s">
        <v>5204</v>
      </c>
      <c r="E2445" s="83" t="s">
        <v>5204</v>
      </c>
      <c r="F2445" s="84"/>
      <c r="G2445" s="85"/>
      <c r="H2445" s="84" t="s">
        <v>1151</v>
      </c>
      <c r="I2445" s="86"/>
      <c r="J2445" s="86"/>
      <c r="K2445" s="83" t="s">
        <v>1441</v>
      </c>
      <c r="L2445" s="87"/>
      <c r="M2445" s="83" t="s">
        <v>3948</v>
      </c>
      <c r="N2445" s="83" t="s">
        <v>7807</v>
      </c>
    </row>
    <row r="2446" spans="1:14">
      <c r="A2446" s="2" t="s">
        <v>8225</v>
      </c>
      <c r="B2446" s="62" t="s">
        <v>6431</v>
      </c>
      <c r="C2446" s="88" t="s">
        <v>5204</v>
      </c>
      <c r="D2446" s="88" t="s">
        <v>5204</v>
      </c>
      <c r="E2446" s="88" t="s">
        <v>5204</v>
      </c>
      <c r="F2446" s="89"/>
      <c r="G2446" s="90"/>
      <c r="H2446" s="89" t="s">
        <v>1151</v>
      </c>
      <c r="I2446" s="91"/>
      <c r="J2446" s="91"/>
      <c r="K2446" s="88" t="s">
        <v>1441</v>
      </c>
      <c r="L2446" s="92" t="s">
        <v>7809</v>
      </c>
      <c r="M2446" s="88" t="s">
        <v>3949</v>
      </c>
      <c r="N2446" s="88" t="s">
        <v>7808</v>
      </c>
    </row>
    <row r="2447" spans="1:14">
      <c r="A2447" s="2" t="s">
        <v>8226</v>
      </c>
      <c r="B2447" s="62" t="s">
        <v>8539</v>
      </c>
      <c r="C2447" s="88" t="s">
        <v>5204</v>
      </c>
      <c r="D2447" s="88" t="s">
        <v>5204</v>
      </c>
      <c r="E2447" s="88" t="s">
        <v>5204</v>
      </c>
      <c r="F2447" s="89"/>
      <c r="G2447" s="90"/>
      <c r="H2447" s="89" t="s">
        <v>1151</v>
      </c>
      <c r="I2447" s="91"/>
      <c r="J2447" s="91"/>
      <c r="K2447" s="88" t="s">
        <v>1441</v>
      </c>
      <c r="L2447" s="92" t="s">
        <v>8540</v>
      </c>
      <c r="M2447" s="88" t="s">
        <v>3950</v>
      </c>
      <c r="N2447" s="88" t="s">
        <v>7810</v>
      </c>
    </row>
    <row r="2448" spans="1:14">
      <c r="A2448" s="2" t="s">
        <v>8227</v>
      </c>
      <c r="B2448" s="83" t="s">
        <v>7811</v>
      </c>
      <c r="C2448" s="83" t="s">
        <v>5204</v>
      </c>
      <c r="D2448" s="83" t="s">
        <v>5204</v>
      </c>
      <c r="E2448" s="83" t="s">
        <v>5204</v>
      </c>
      <c r="F2448" s="84"/>
      <c r="G2448" s="85"/>
      <c r="H2448" s="84" t="s">
        <v>1151</v>
      </c>
      <c r="I2448" s="86"/>
      <c r="J2448" s="86"/>
      <c r="K2448" s="83" t="s">
        <v>1441</v>
      </c>
      <c r="L2448" s="87"/>
      <c r="M2448" s="83" t="s">
        <v>3951</v>
      </c>
      <c r="N2448" s="83" t="s">
        <v>7811</v>
      </c>
    </row>
    <row r="2449" spans="1:14">
      <c r="A2449" s="2" t="s">
        <v>8228</v>
      </c>
      <c r="B2449" s="62" t="s">
        <v>8541</v>
      </c>
      <c r="C2449" s="88" t="s">
        <v>5204</v>
      </c>
      <c r="D2449" s="88" t="s">
        <v>5204</v>
      </c>
      <c r="E2449" s="88" t="s">
        <v>5204</v>
      </c>
      <c r="F2449" s="89"/>
      <c r="G2449" s="90"/>
      <c r="H2449" s="89" t="s">
        <v>1151</v>
      </c>
      <c r="I2449" s="91"/>
      <c r="J2449" s="91"/>
      <c r="K2449" s="88" t="s">
        <v>1441</v>
      </c>
      <c r="L2449" s="92" t="s">
        <v>7813</v>
      </c>
      <c r="M2449" s="88" t="s">
        <v>3952</v>
      </c>
      <c r="N2449" s="88" t="s">
        <v>7812</v>
      </c>
    </row>
    <row r="2450" spans="1:14">
      <c r="A2450" s="2" t="s">
        <v>8229</v>
      </c>
      <c r="B2450" s="83" t="s">
        <v>7814</v>
      </c>
      <c r="C2450" s="83" t="s">
        <v>5204</v>
      </c>
      <c r="D2450" s="83" t="s">
        <v>5204</v>
      </c>
      <c r="E2450" s="83" t="s">
        <v>5204</v>
      </c>
      <c r="F2450" s="84"/>
      <c r="G2450" s="85"/>
      <c r="H2450" s="84" t="s">
        <v>1151</v>
      </c>
      <c r="I2450" s="86"/>
      <c r="J2450" s="86"/>
      <c r="K2450" s="83" t="s">
        <v>1441</v>
      </c>
      <c r="L2450" s="87"/>
      <c r="M2450" s="83" t="s">
        <v>3953</v>
      </c>
      <c r="N2450" s="83" t="s">
        <v>7814</v>
      </c>
    </row>
    <row r="2451" spans="1:14">
      <c r="A2451" s="2" t="s">
        <v>8230</v>
      </c>
      <c r="B2451" s="83" t="s">
        <v>7815</v>
      </c>
      <c r="C2451" s="83" t="s">
        <v>5204</v>
      </c>
      <c r="D2451" s="83" t="s">
        <v>5204</v>
      </c>
      <c r="E2451" s="83" t="s">
        <v>5204</v>
      </c>
      <c r="F2451" s="84"/>
      <c r="G2451" s="85"/>
      <c r="H2451" s="84" t="s">
        <v>1151</v>
      </c>
      <c r="I2451" s="86"/>
      <c r="J2451" s="86"/>
      <c r="K2451" s="83" t="s">
        <v>1441</v>
      </c>
      <c r="L2451" s="87"/>
      <c r="M2451" s="83" t="s">
        <v>3954</v>
      </c>
      <c r="N2451" s="83" t="s">
        <v>7815</v>
      </c>
    </row>
    <row r="2452" spans="1:14">
      <c r="A2452" s="2" t="s">
        <v>8231</v>
      </c>
      <c r="B2452" s="62" t="s">
        <v>8542</v>
      </c>
      <c r="C2452" s="88" t="s">
        <v>5204</v>
      </c>
      <c r="D2452" s="88" t="s">
        <v>5204</v>
      </c>
      <c r="E2452" s="88" t="s">
        <v>5204</v>
      </c>
      <c r="F2452" s="89"/>
      <c r="G2452" s="90"/>
      <c r="H2452" s="89" t="s">
        <v>1151</v>
      </c>
      <c r="I2452" s="91"/>
      <c r="J2452" s="91"/>
      <c r="K2452" s="88" t="s">
        <v>1441</v>
      </c>
      <c r="L2452" s="92" t="s">
        <v>7817</v>
      </c>
      <c r="M2452" s="88" t="s">
        <v>3955</v>
      </c>
      <c r="N2452" s="88" t="s">
        <v>7816</v>
      </c>
    </row>
    <row r="2453" spans="1:14">
      <c r="A2453" s="2" t="s">
        <v>8232</v>
      </c>
      <c r="B2453" s="62" t="s">
        <v>8543</v>
      </c>
      <c r="C2453" s="88" t="s">
        <v>5204</v>
      </c>
      <c r="D2453" s="88" t="s">
        <v>5204</v>
      </c>
      <c r="E2453" s="88" t="s">
        <v>5204</v>
      </c>
      <c r="F2453" s="89"/>
      <c r="G2453" s="90"/>
      <c r="H2453" s="89" t="s">
        <v>1151</v>
      </c>
      <c r="I2453" s="91"/>
      <c r="J2453" s="91"/>
      <c r="K2453" s="88" t="s">
        <v>1441</v>
      </c>
      <c r="L2453" s="92" t="s">
        <v>7819</v>
      </c>
      <c r="M2453" s="88" t="s">
        <v>3956</v>
      </c>
      <c r="N2453" s="88" t="s">
        <v>7818</v>
      </c>
    </row>
    <row r="2454" spans="1:14">
      <c r="A2454" s="2" t="s">
        <v>8233</v>
      </c>
      <c r="B2454" s="83" t="s">
        <v>7820</v>
      </c>
      <c r="C2454" s="83" t="s">
        <v>5204</v>
      </c>
      <c r="D2454" s="83" t="s">
        <v>5204</v>
      </c>
      <c r="E2454" s="83" t="s">
        <v>5204</v>
      </c>
      <c r="F2454" s="84"/>
      <c r="G2454" s="85"/>
      <c r="H2454" s="84" t="s">
        <v>1151</v>
      </c>
      <c r="I2454" s="86"/>
      <c r="J2454" s="86"/>
      <c r="K2454" s="83" t="s">
        <v>1441</v>
      </c>
      <c r="L2454" s="87"/>
      <c r="M2454" s="83" t="s">
        <v>3957</v>
      </c>
      <c r="N2454" s="83" t="s">
        <v>7820</v>
      </c>
    </row>
    <row r="2455" spans="1:14">
      <c r="A2455" s="2" t="s">
        <v>8234</v>
      </c>
      <c r="B2455" s="83" t="s">
        <v>7821</v>
      </c>
      <c r="C2455" s="83" t="s">
        <v>5204</v>
      </c>
      <c r="D2455" s="83" t="s">
        <v>5204</v>
      </c>
      <c r="E2455" s="83" t="s">
        <v>5204</v>
      </c>
      <c r="F2455" s="84"/>
      <c r="G2455" s="85"/>
      <c r="H2455" s="84" t="s">
        <v>1151</v>
      </c>
      <c r="I2455" s="86"/>
      <c r="J2455" s="86"/>
      <c r="K2455" s="83" t="s">
        <v>1441</v>
      </c>
      <c r="L2455" s="87"/>
      <c r="M2455" s="83" t="s">
        <v>3958</v>
      </c>
      <c r="N2455" s="83" t="s">
        <v>7821</v>
      </c>
    </row>
    <row r="2456" spans="1:14">
      <c r="A2456" s="2" t="s">
        <v>8235</v>
      </c>
      <c r="B2456" s="83" t="s">
        <v>7822</v>
      </c>
      <c r="C2456" s="83" t="s">
        <v>5204</v>
      </c>
      <c r="D2456" s="83" t="s">
        <v>5204</v>
      </c>
      <c r="E2456" s="83" t="s">
        <v>5204</v>
      </c>
      <c r="F2456" s="84"/>
      <c r="G2456" s="85"/>
      <c r="H2456" s="84" t="s">
        <v>1151</v>
      </c>
      <c r="I2456" s="86"/>
      <c r="J2456" s="86"/>
      <c r="K2456" s="83" t="s">
        <v>1441</v>
      </c>
      <c r="L2456" s="87"/>
      <c r="M2456" s="83" t="s">
        <v>3959</v>
      </c>
      <c r="N2456" s="83" t="s">
        <v>7822</v>
      </c>
    </row>
    <row r="2457" spans="1:14">
      <c r="A2457" s="2" t="s">
        <v>8236</v>
      </c>
      <c r="B2457" s="62" t="s">
        <v>8544</v>
      </c>
      <c r="C2457" s="88" t="s">
        <v>5204</v>
      </c>
      <c r="D2457" s="88" t="s">
        <v>5204</v>
      </c>
      <c r="E2457" s="88" t="s">
        <v>5204</v>
      </c>
      <c r="F2457" s="89"/>
      <c r="G2457" s="90"/>
      <c r="H2457" s="89" t="s">
        <v>1151</v>
      </c>
      <c r="I2457" s="91"/>
      <c r="J2457" s="91"/>
      <c r="K2457" s="88" t="s">
        <v>1441</v>
      </c>
      <c r="L2457" s="92" t="s">
        <v>7824</v>
      </c>
      <c r="M2457" s="88" t="s">
        <v>3960</v>
      </c>
      <c r="N2457" s="88" t="s">
        <v>7823</v>
      </c>
    </row>
    <row r="2458" spans="1:14">
      <c r="A2458" s="2" t="s">
        <v>8237</v>
      </c>
      <c r="B2458" s="6" t="s">
        <v>8545</v>
      </c>
      <c r="C2458" s="88" t="s">
        <v>5204</v>
      </c>
      <c r="D2458" s="88" t="s">
        <v>5204</v>
      </c>
      <c r="E2458" s="88" t="s">
        <v>5204</v>
      </c>
      <c r="F2458" s="89"/>
      <c r="G2458" s="90"/>
      <c r="H2458" s="89" t="s">
        <v>1151</v>
      </c>
      <c r="I2458" s="91"/>
      <c r="J2458" s="91"/>
      <c r="K2458" s="88" t="s">
        <v>1441</v>
      </c>
      <c r="L2458" s="93" t="s">
        <v>7826</v>
      </c>
      <c r="M2458" s="88" t="s">
        <v>3961</v>
      </c>
      <c r="N2458" s="88" t="s">
        <v>7825</v>
      </c>
    </row>
    <row r="2459" spans="1:14">
      <c r="A2459" s="2" t="s">
        <v>8238</v>
      </c>
      <c r="B2459" s="6" t="s">
        <v>8546</v>
      </c>
      <c r="C2459" s="88" t="s">
        <v>5204</v>
      </c>
      <c r="D2459" s="88" t="s">
        <v>5204</v>
      </c>
      <c r="E2459" s="88" t="s">
        <v>5204</v>
      </c>
      <c r="F2459" s="89"/>
      <c r="G2459" s="90"/>
      <c r="H2459" s="89" t="s">
        <v>1151</v>
      </c>
      <c r="I2459" s="91"/>
      <c r="J2459" s="91"/>
      <c r="K2459" s="88" t="s">
        <v>1441</v>
      </c>
      <c r="L2459" s="92" t="s">
        <v>7828</v>
      </c>
      <c r="M2459" s="88" t="s">
        <v>3962</v>
      </c>
      <c r="N2459" s="88" t="s">
        <v>7827</v>
      </c>
    </row>
    <row r="2460" spans="1:14">
      <c r="A2460" s="2" t="s">
        <v>8239</v>
      </c>
      <c r="B2460" s="83" t="s">
        <v>7829</v>
      </c>
      <c r="C2460" s="83" t="s">
        <v>5204</v>
      </c>
      <c r="D2460" s="83" t="s">
        <v>5204</v>
      </c>
      <c r="E2460" s="83" t="s">
        <v>5204</v>
      </c>
      <c r="F2460" s="84"/>
      <c r="G2460" s="85"/>
      <c r="H2460" s="84" t="s">
        <v>1151</v>
      </c>
      <c r="I2460" s="86"/>
      <c r="J2460" s="86"/>
      <c r="K2460" s="83" t="s">
        <v>1441</v>
      </c>
      <c r="L2460" s="87"/>
      <c r="M2460" s="83" t="s">
        <v>3963</v>
      </c>
      <c r="N2460" s="83" t="s">
        <v>7829</v>
      </c>
    </row>
    <row r="2461" spans="1:14">
      <c r="A2461" s="2" t="s">
        <v>8240</v>
      </c>
      <c r="B2461" s="6" t="s">
        <v>8547</v>
      </c>
      <c r="C2461" s="88" t="s">
        <v>5204</v>
      </c>
      <c r="D2461" s="88" t="s">
        <v>5204</v>
      </c>
      <c r="E2461" s="88" t="s">
        <v>5204</v>
      </c>
      <c r="F2461" s="89"/>
      <c r="G2461" s="90"/>
      <c r="H2461" s="89" t="s">
        <v>1151</v>
      </c>
      <c r="I2461" s="91"/>
      <c r="J2461" s="91"/>
      <c r="K2461" s="88" t="s">
        <v>1441</v>
      </c>
      <c r="L2461" s="92" t="s">
        <v>7831</v>
      </c>
      <c r="M2461" s="88" t="s">
        <v>3964</v>
      </c>
      <c r="N2461" s="88" t="s">
        <v>7830</v>
      </c>
    </row>
    <row r="2462" spans="1:14">
      <c r="A2462" s="2" t="s">
        <v>8241</v>
      </c>
      <c r="B2462" s="6" t="s">
        <v>8548</v>
      </c>
      <c r="C2462" s="88" t="s">
        <v>5204</v>
      </c>
      <c r="D2462" s="88" t="s">
        <v>5204</v>
      </c>
      <c r="E2462" s="88" t="s">
        <v>5204</v>
      </c>
      <c r="F2462" s="89"/>
      <c r="G2462" s="90"/>
      <c r="H2462" s="89" t="s">
        <v>1151</v>
      </c>
      <c r="I2462" s="91"/>
      <c r="J2462" s="91"/>
      <c r="K2462" s="88" t="s">
        <v>1441</v>
      </c>
      <c r="L2462" s="93" t="s">
        <v>7833</v>
      </c>
      <c r="M2462" s="88" t="s">
        <v>3965</v>
      </c>
      <c r="N2462" s="88" t="s">
        <v>7832</v>
      </c>
    </row>
    <row r="2463" spans="1:14">
      <c r="A2463" s="2" t="s">
        <v>8242</v>
      </c>
      <c r="B2463" s="83" t="s">
        <v>7834</v>
      </c>
      <c r="C2463" s="83" t="s">
        <v>5204</v>
      </c>
      <c r="D2463" s="83" t="s">
        <v>5204</v>
      </c>
      <c r="E2463" s="83" t="s">
        <v>5204</v>
      </c>
      <c r="F2463" s="84"/>
      <c r="G2463" s="85"/>
      <c r="H2463" s="84" t="s">
        <v>1151</v>
      </c>
      <c r="I2463" s="86"/>
      <c r="J2463" s="86"/>
      <c r="K2463" s="83" t="s">
        <v>1441</v>
      </c>
      <c r="L2463" s="87"/>
      <c r="M2463" s="83" t="s">
        <v>3966</v>
      </c>
      <c r="N2463" s="83" t="s">
        <v>7834</v>
      </c>
    </row>
    <row r="2464" spans="1:14">
      <c r="A2464" s="2" t="s">
        <v>8243</v>
      </c>
      <c r="B2464" s="62" t="s">
        <v>8549</v>
      </c>
      <c r="C2464" s="88" t="s">
        <v>5204</v>
      </c>
      <c r="D2464" s="88" t="s">
        <v>5204</v>
      </c>
      <c r="E2464" s="88" t="s">
        <v>5204</v>
      </c>
      <c r="F2464" s="89"/>
      <c r="G2464" s="90"/>
      <c r="H2464" s="89" t="s">
        <v>1151</v>
      </c>
      <c r="I2464" s="91"/>
      <c r="J2464" s="91"/>
      <c r="K2464" s="88" t="s">
        <v>1441</v>
      </c>
      <c r="L2464" s="93" t="s">
        <v>7836</v>
      </c>
      <c r="M2464" s="88" t="s">
        <v>3967</v>
      </c>
      <c r="N2464" s="88" t="s">
        <v>7835</v>
      </c>
    </row>
    <row r="2465" spans="1:14">
      <c r="A2465" s="2" t="s">
        <v>8244</v>
      </c>
      <c r="B2465" s="62" t="s">
        <v>8550</v>
      </c>
      <c r="C2465" s="88" t="s">
        <v>5204</v>
      </c>
      <c r="D2465" s="88" t="s">
        <v>5204</v>
      </c>
      <c r="E2465" s="88" t="s">
        <v>5204</v>
      </c>
      <c r="F2465" s="89"/>
      <c r="G2465" s="90"/>
      <c r="H2465" s="89" t="s">
        <v>1151</v>
      </c>
      <c r="I2465" s="91"/>
      <c r="J2465" s="91"/>
      <c r="K2465" s="88" t="s">
        <v>1441</v>
      </c>
      <c r="L2465" s="93" t="s">
        <v>7838</v>
      </c>
      <c r="M2465" s="88" t="s">
        <v>3968</v>
      </c>
      <c r="N2465" s="88" t="s">
        <v>7837</v>
      </c>
    </row>
    <row r="2466" spans="1:14">
      <c r="A2466" s="2" t="s">
        <v>8245</v>
      </c>
      <c r="B2466" s="83" t="s">
        <v>7839</v>
      </c>
      <c r="C2466" s="83" t="s">
        <v>7669</v>
      </c>
      <c r="D2466" s="83" t="s">
        <v>7669</v>
      </c>
      <c r="E2466" s="83" t="s">
        <v>7669</v>
      </c>
      <c r="F2466" s="84"/>
      <c r="G2466" s="85"/>
      <c r="H2466" s="84" t="s">
        <v>1151</v>
      </c>
      <c r="I2466" s="86"/>
      <c r="J2466" s="86"/>
      <c r="K2466" s="83" t="s">
        <v>1357</v>
      </c>
      <c r="L2466" s="87"/>
      <c r="M2466" s="83" t="s">
        <v>3969</v>
      </c>
      <c r="N2466" s="83" t="s">
        <v>7839</v>
      </c>
    </row>
    <row r="2467" spans="1:14">
      <c r="A2467" s="2" t="s">
        <v>8246</v>
      </c>
      <c r="B2467" s="83" t="s">
        <v>7840</v>
      </c>
      <c r="C2467" s="83" t="s">
        <v>7841</v>
      </c>
      <c r="D2467" s="83" t="s">
        <v>7841</v>
      </c>
      <c r="E2467" s="83" t="s">
        <v>7841</v>
      </c>
      <c r="F2467" s="84"/>
      <c r="G2467" s="85"/>
      <c r="H2467" s="84" t="s">
        <v>1151</v>
      </c>
      <c r="I2467" s="86"/>
      <c r="J2467" s="86"/>
      <c r="K2467" s="83" t="s">
        <v>7842</v>
      </c>
      <c r="L2467" s="87"/>
      <c r="M2467" s="83" t="s">
        <v>3970</v>
      </c>
      <c r="N2467" s="83" t="s">
        <v>7840</v>
      </c>
    </row>
    <row r="2468" spans="1:14">
      <c r="A2468" s="2" t="s">
        <v>8247</v>
      </c>
      <c r="B2468" s="62" t="s">
        <v>8551</v>
      </c>
      <c r="C2468" s="88" t="s">
        <v>5204</v>
      </c>
      <c r="D2468" s="88" t="s">
        <v>5204</v>
      </c>
      <c r="E2468" s="88" t="s">
        <v>5204</v>
      </c>
      <c r="F2468" s="89"/>
      <c r="G2468" s="90"/>
      <c r="H2468" s="89" t="s">
        <v>1151</v>
      </c>
      <c r="I2468" s="91"/>
      <c r="J2468" s="91"/>
      <c r="K2468" s="88" t="s">
        <v>1441</v>
      </c>
      <c r="L2468" s="93" t="s">
        <v>7844</v>
      </c>
      <c r="M2468" s="88" t="s">
        <v>3971</v>
      </c>
      <c r="N2468" s="88" t="s">
        <v>7843</v>
      </c>
    </row>
    <row r="2469" spans="1:14">
      <c r="A2469" s="2" t="s">
        <v>8248</v>
      </c>
      <c r="B2469" s="62" t="s">
        <v>8552</v>
      </c>
      <c r="C2469" s="88" t="s">
        <v>5204</v>
      </c>
      <c r="D2469" s="88" t="s">
        <v>5204</v>
      </c>
      <c r="E2469" s="88" t="s">
        <v>5204</v>
      </c>
      <c r="F2469" s="89"/>
      <c r="G2469" s="90"/>
      <c r="H2469" s="89" t="s">
        <v>1151</v>
      </c>
      <c r="I2469" s="91"/>
      <c r="J2469" s="91"/>
      <c r="K2469" s="88" t="s">
        <v>1441</v>
      </c>
      <c r="L2469" s="93" t="s">
        <v>7846</v>
      </c>
      <c r="M2469" s="88" t="s">
        <v>7183</v>
      </c>
      <c r="N2469" s="88" t="s">
        <v>7845</v>
      </c>
    </row>
    <row r="2470" spans="1:14">
      <c r="A2470" s="2" t="s">
        <v>8249</v>
      </c>
      <c r="B2470" s="115" t="s">
        <v>8553</v>
      </c>
      <c r="C2470" s="88" t="s">
        <v>5204</v>
      </c>
      <c r="D2470" s="88" t="s">
        <v>5204</v>
      </c>
      <c r="E2470" s="88" t="s">
        <v>5204</v>
      </c>
      <c r="F2470" s="89"/>
      <c r="G2470" s="90"/>
      <c r="H2470" s="89" t="s">
        <v>1151</v>
      </c>
      <c r="I2470" s="91"/>
      <c r="J2470" s="91"/>
      <c r="K2470" s="88" t="s">
        <v>1441</v>
      </c>
      <c r="L2470" s="92" t="s">
        <v>7848</v>
      </c>
      <c r="M2470" s="88" t="s">
        <v>3972</v>
      </c>
      <c r="N2470" s="88" t="s">
        <v>7847</v>
      </c>
    </row>
    <row r="2471" spans="1:14">
      <c r="A2471" s="2" t="s">
        <v>8250</v>
      </c>
      <c r="B2471" s="62" t="s">
        <v>8554</v>
      </c>
      <c r="C2471" s="88" t="s">
        <v>5204</v>
      </c>
      <c r="D2471" s="88" t="s">
        <v>5204</v>
      </c>
      <c r="E2471" s="88" t="s">
        <v>5204</v>
      </c>
      <c r="F2471" s="89"/>
      <c r="G2471" s="90"/>
      <c r="H2471" s="89" t="s">
        <v>1151</v>
      </c>
      <c r="I2471" s="91"/>
      <c r="J2471" s="91"/>
      <c r="K2471" s="88" t="s">
        <v>1441</v>
      </c>
      <c r="L2471" s="92" t="s">
        <v>7850</v>
      </c>
      <c r="M2471" s="88" t="s">
        <v>3973</v>
      </c>
      <c r="N2471" s="88" t="s">
        <v>7849</v>
      </c>
    </row>
    <row r="2472" spans="1:14">
      <c r="A2472" s="2" t="s">
        <v>8251</v>
      </c>
      <c r="B2472" s="83" t="s">
        <v>7851</v>
      </c>
      <c r="C2472" s="83" t="s">
        <v>7669</v>
      </c>
      <c r="D2472" s="83" t="s">
        <v>7669</v>
      </c>
      <c r="E2472" s="83" t="s">
        <v>7669</v>
      </c>
      <c r="F2472" s="84"/>
      <c r="G2472" s="85"/>
      <c r="H2472" s="84" t="s">
        <v>1151</v>
      </c>
      <c r="I2472" s="86"/>
      <c r="J2472" s="86"/>
      <c r="K2472" s="83" t="s">
        <v>1300</v>
      </c>
      <c r="L2472" s="87"/>
      <c r="M2472" s="83" t="s">
        <v>3974</v>
      </c>
      <c r="N2472" s="83" t="s">
        <v>7851</v>
      </c>
    </row>
    <row r="2473" spans="1:14">
      <c r="A2473" s="2" t="s">
        <v>8252</v>
      </c>
      <c r="B2473" s="83" t="s">
        <v>7852</v>
      </c>
      <c r="C2473" s="83" t="s">
        <v>7669</v>
      </c>
      <c r="D2473" s="83" t="s">
        <v>7669</v>
      </c>
      <c r="E2473" s="83" t="s">
        <v>7669</v>
      </c>
      <c r="F2473" s="84"/>
      <c r="G2473" s="85"/>
      <c r="H2473" s="84" t="s">
        <v>1151</v>
      </c>
      <c r="I2473" s="86"/>
      <c r="J2473" s="86"/>
      <c r="K2473" s="83" t="s">
        <v>1300</v>
      </c>
      <c r="L2473" s="87"/>
      <c r="M2473" s="83" t="s">
        <v>3975</v>
      </c>
      <c r="N2473" s="83" t="s">
        <v>7852</v>
      </c>
    </row>
    <row r="2474" spans="1:14">
      <c r="A2474" s="2" t="s">
        <v>8253</v>
      </c>
      <c r="B2474" s="83" t="s">
        <v>7853</v>
      </c>
      <c r="C2474" s="83" t="s">
        <v>7669</v>
      </c>
      <c r="D2474" s="83" t="s">
        <v>7669</v>
      </c>
      <c r="E2474" s="83" t="s">
        <v>7669</v>
      </c>
      <c r="F2474" s="84"/>
      <c r="G2474" s="85"/>
      <c r="H2474" s="84" t="s">
        <v>1151</v>
      </c>
      <c r="I2474" s="86"/>
      <c r="J2474" s="86"/>
      <c r="K2474" s="83" t="s">
        <v>1300</v>
      </c>
      <c r="L2474" s="87"/>
      <c r="M2474" s="83" t="s">
        <v>3976</v>
      </c>
      <c r="N2474" s="83" t="s">
        <v>7853</v>
      </c>
    </row>
    <row r="2475" spans="1:14">
      <c r="A2475" s="2" t="s">
        <v>8254</v>
      </c>
      <c r="B2475" s="83" t="s">
        <v>7854</v>
      </c>
      <c r="C2475" s="83" t="s">
        <v>7669</v>
      </c>
      <c r="D2475" s="83" t="s">
        <v>7669</v>
      </c>
      <c r="E2475" s="83" t="s">
        <v>7669</v>
      </c>
      <c r="F2475" s="84"/>
      <c r="G2475" s="85"/>
      <c r="H2475" s="84" t="s">
        <v>1151</v>
      </c>
      <c r="I2475" s="86"/>
      <c r="J2475" s="86"/>
      <c r="K2475" s="83" t="s">
        <v>1300</v>
      </c>
      <c r="L2475" s="87"/>
      <c r="M2475" s="83" t="s">
        <v>3977</v>
      </c>
      <c r="N2475" s="83" t="s">
        <v>7854</v>
      </c>
    </row>
    <row r="2476" spans="1:14">
      <c r="A2476" s="2" t="s">
        <v>8255</v>
      </c>
      <c r="B2476" s="83" t="s">
        <v>7855</v>
      </c>
      <c r="C2476" s="83" t="s">
        <v>7669</v>
      </c>
      <c r="D2476" s="83" t="s">
        <v>7669</v>
      </c>
      <c r="E2476" s="83" t="s">
        <v>7669</v>
      </c>
      <c r="F2476" s="84"/>
      <c r="G2476" s="85"/>
      <c r="H2476" s="84" t="s">
        <v>1151</v>
      </c>
      <c r="I2476" s="86"/>
      <c r="J2476" s="86"/>
      <c r="K2476" s="83" t="s">
        <v>1300</v>
      </c>
      <c r="L2476" s="87"/>
      <c r="M2476" s="83" t="s">
        <v>3978</v>
      </c>
      <c r="N2476" s="83" t="s">
        <v>7855</v>
      </c>
    </row>
    <row r="2477" spans="1:14">
      <c r="A2477" s="2" t="s">
        <v>8256</v>
      </c>
      <c r="B2477" s="83" t="s">
        <v>7856</v>
      </c>
      <c r="C2477" s="83" t="s">
        <v>2109</v>
      </c>
      <c r="D2477" s="83" t="s">
        <v>2109</v>
      </c>
      <c r="E2477" s="83" t="s">
        <v>2109</v>
      </c>
      <c r="F2477" s="84"/>
      <c r="G2477" s="85"/>
      <c r="H2477" s="84" t="s">
        <v>1151</v>
      </c>
      <c r="I2477" s="86"/>
      <c r="J2477" s="86"/>
      <c r="K2477" s="83" t="s">
        <v>1441</v>
      </c>
      <c r="L2477" s="87"/>
      <c r="M2477" s="83" t="s">
        <v>3979</v>
      </c>
      <c r="N2477" s="83" t="s">
        <v>7856</v>
      </c>
    </row>
    <row r="2478" spans="1:14">
      <c r="A2478" s="2" t="s">
        <v>8257</v>
      </c>
      <c r="B2478" s="83" t="s">
        <v>7857</v>
      </c>
      <c r="C2478" s="83" t="s">
        <v>2109</v>
      </c>
      <c r="D2478" s="83" t="s">
        <v>2109</v>
      </c>
      <c r="E2478" s="83" t="s">
        <v>2109</v>
      </c>
      <c r="F2478" s="84"/>
      <c r="G2478" s="85"/>
      <c r="H2478" s="84" t="s">
        <v>1151</v>
      </c>
      <c r="I2478" s="86"/>
      <c r="J2478" s="86"/>
      <c r="K2478" s="83" t="s">
        <v>1441</v>
      </c>
      <c r="L2478" s="87"/>
      <c r="M2478" s="83" t="s">
        <v>3980</v>
      </c>
      <c r="N2478" s="83" t="s">
        <v>7857</v>
      </c>
    </row>
    <row r="2479" spans="1:14">
      <c r="A2479" s="2" t="s">
        <v>8258</v>
      </c>
      <c r="B2479" s="83" t="s">
        <v>7858</v>
      </c>
      <c r="C2479" s="83" t="s">
        <v>5204</v>
      </c>
      <c r="D2479" s="83" t="s">
        <v>5204</v>
      </c>
      <c r="E2479" s="83" t="s">
        <v>5204</v>
      </c>
      <c r="F2479" s="84"/>
      <c r="G2479" s="85"/>
      <c r="H2479" s="84" t="s">
        <v>1151</v>
      </c>
      <c r="I2479" s="86"/>
      <c r="J2479" s="86"/>
      <c r="K2479" s="83" t="s">
        <v>1441</v>
      </c>
      <c r="L2479" s="87"/>
      <c r="M2479" s="83" t="s">
        <v>3981</v>
      </c>
      <c r="N2479" s="83" t="s">
        <v>7858</v>
      </c>
    </row>
    <row r="2480" spans="1:14">
      <c r="A2480" s="2" t="s">
        <v>8259</v>
      </c>
      <c r="B2480" s="62" t="s">
        <v>8555</v>
      </c>
      <c r="C2480" s="88" t="s">
        <v>5204</v>
      </c>
      <c r="D2480" s="88" t="s">
        <v>5204</v>
      </c>
      <c r="E2480" s="88" t="s">
        <v>5204</v>
      </c>
      <c r="F2480" s="89"/>
      <c r="G2480" s="90"/>
      <c r="H2480" s="89" t="s">
        <v>1151</v>
      </c>
      <c r="I2480" s="91"/>
      <c r="J2480" s="91"/>
      <c r="K2480" s="88" t="s">
        <v>1441</v>
      </c>
      <c r="L2480" s="92" t="s">
        <v>7860</v>
      </c>
      <c r="M2480" s="88" t="s">
        <v>3982</v>
      </c>
      <c r="N2480" s="88" t="s">
        <v>7859</v>
      </c>
    </row>
    <row r="2481" spans="1:14">
      <c r="A2481" s="2" t="s">
        <v>8260</v>
      </c>
      <c r="B2481" s="83" t="s">
        <v>7861</v>
      </c>
      <c r="C2481" s="83" t="s">
        <v>5204</v>
      </c>
      <c r="D2481" s="83" t="s">
        <v>5204</v>
      </c>
      <c r="E2481" s="83" t="s">
        <v>5204</v>
      </c>
      <c r="F2481" s="84"/>
      <c r="G2481" s="85"/>
      <c r="H2481" s="84" t="s">
        <v>1151</v>
      </c>
      <c r="I2481" s="86"/>
      <c r="J2481" s="86"/>
      <c r="K2481" s="83" t="s">
        <v>1441</v>
      </c>
      <c r="L2481" s="87"/>
      <c r="M2481" s="83" t="s">
        <v>3983</v>
      </c>
      <c r="N2481" s="83" t="s">
        <v>7861</v>
      </c>
    </row>
    <row r="2482" spans="1:14">
      <c r="A2482" s="2" t="s">
        <v>8261</v>
      </c>
      <c r="B2482" s="83" t="s">
        <v>7862</v>
      </c>
      <c r="C2482" s="83" t="s">
        <v>5204</v>
      </c>
      <c r="D2482" s="83" t="s">
        <v>5204</v>
      </c>
      <c r="E2482" s="83" t="s">
        <v>5204</v>
      </c>
      <c r="F2482" s="84"/>
      <c r="G2482" s="85"/>
      <c r="H2482" s="84" t="s">
        <v>1151</v>
      </c>
      <c r="I2482" s="86"/>
      <c r="J2482" s="86"/>
      <c r="K2482" s="83" t="s">
        <v>1441</v>
      </c>
      <c r="L2482" s="87"/>
      <c r="M2482" s="83" t="s">
        <v>3984</v>
      </c>
      <c r="N2482" s="83" t="s">
        <v>7862</v>
      </c>
    </row>
    <row r="2483" spans="1:14">
      <c r="A2483" s="2" t="s">
        <v>8262</v>
      </c>
      <c r="B2483" s="62" t="s">
        <v>8556</v>
      </c>
      <c r="C2483" s="88" t="s">
        <v>5204</v>
      </c>
      <c r="D2483" s="88" t="s">
        <v>5204</v>
      </c>
      <c r="E2483" s="88" t="s">
        <v>5204</v>
      </c>
      <c r="F2483" s="89"/>
      <c r="G2483" s="90"/>
      <c r="H2483" s="89" t="s">
        <v>1151</v>
      </c>
      <c r="I2483" s="91"/>
      <c r="J2483" s="91"/>
      <c r="K2483" s="88" t="s">
        <v>1441</v>
      </c>
      <c r="L2483" s="92" t="s">
        <v>7864</v>
      </c>
      <c r="M2483" s="88" t="s">
        <v>3985</v>
      </c>
      <c r="N2483" s="88" t="s">
        <v>7863</v>
      </c>
    </row>
    <row r="2484" spans="1:14">
      <c r="A2484" s="2" t="s">
        <v>8263</v>
      </c>
      <c r="B2484" s="83" t="s">
        <v>7865</v>
      </c>
      <c r="C2484" s="83" t="s">
        <v>5204</v>
      </c>
      <c r="D2484" s="83" t="s">
        <v>5204</v>
      </c>
      <c r="E2484" s="83" t="s">
        <v>5204</v>
      </c>
      <c r="F2484" s="84"/>
      <c r="G2484" s="85"/>
      <c r="H2484" s="84" t="s">
        <v>1151</v>
      </c>
      <c r="I2484" s="86"/>
      <c r="J2484" s="86"/>
      <c r="K2484" s="83" t="s">
        <v>1441</v>
      </c>
      <c r="L2484" s="87"/>
      <c r="M2484" s="83" t="s">
        <v>3986</v>
      </c>
      <c r="N2484" s="83" t="s">
        <v>7865</v>
      </c>
    </row>
    <row r="2485" spans="1:14">
      <c r="A2485" s="2" t="s">
        <v>8264</v>
      </c>
      <c r="B2485" s="83" t="s">
        <v>7866</v>
      </c>
      <c r="C2485" s="83" t="s">
        <v>5204</v>
      </c>
      <c r="D2485" s="83" t="s">
        <v>5204</v>
      </c>
      <c r="E2485" s="83" t="s">
        <v>5204</v>
      </c>
      <c r="F2485" s="84"/>
      <c r="G2485" s="85"/>
      <c r="H2485" s="84" t="s">
        <v>1151</v>
      </c>
      <c r="I2485" s="86"/>
      <c r="J2485" s="86"/>
      <c r="K2485" s="83" t="s">
        <v>1441</v>
      </c>
      <c r="L2485" s="87"/>
      <c r="M2485" s="83" t="s">
        <v>3987</v>
      </c>
      <c r="N2485" s="83" t="s">
        <v>7866</v>
      </c>
    </row>
    <row r="2486" spans="1:14">
      <c r="A2486" s="2" t="s">
        <v>8265</v>
      </c>
      <c r="B2486" s="83" t="s">
        <v>7867</v>
      </c>
      <c r="C2486" s="83" t="s">
        <v>5204</v>
      </c>
      <c r="D2486" s="83" t="s">
        <v>5204</v>
      </c>
      <c r="E2486" s="83" t="s">
        <v>5204</v>
      </c>
      <c r="F2486" s="84"/>
      <c r="G2486" s="85"/>
      <c r="H2486" s="84" t="s">
        <v>1151</v>
      </c>
      <c r="I2486" s="86"/>
      <c r="J2486" s="86"/>
      <c r="K2486" s="83" t="s">
        <v>1441</v>
      </c>
      <c r="L2486" s="87"/>
      <c r="M2486" s="83" t="s">
        <v>3988</v>
      </c>
      <c r="N2486" s="83" t="s">
        <v>7867</v>
      </c>
    </row>
    <row r="2487" spans="1:14">
      <c r="A2487" s="2" t="s">
        <v>8266</v>
      </c>
      <c r="B2487" s="6" t="s">
        <v>8557</v>
      </c>
      <c r="C2487" s="88" t="s">
        <v>5204</v>
      </c>
      <c r="D2487" s="88" t="s">
        <v>5204</v>
      </c>
      <c r="E2487" s="88" t="s">
        <v>5204</v>
      </c>
      <c r="F2487" s="89"/>
      <c r="G2487" s="90"/>
      <c r="H2487" s="89" t="s">
        <v>1151</v>
      </c>
      <c r="I2487" s="91"/>
      <c r="J2487" s="91"/>
      <c r="K2487" s="88" t="s">
        <v>1441</v>
      </c>
      <c r="L2487" s="93" t="s">
        <v>7869</v>
      </c>
      <c r="M2487" s="88" t="s">
        <v>3989</v>
      </c>
      <c r="N2487" s="88" t="s">
        <v>7868</v>
      </c>
    </row>
    <row r="2488" spans="1:14">
      <c r="A2488" s="2" t="s">
        <v>8267</v>
      </c>
      <c r="B2488" s="83" t="s">
        <v>7870</v>
      </c>
      <c r="C2488" s="83" t="s">
        <v>5204</v>
      </c>
      <c r="D2488" s="83" t="s">
        <v>5204</v>
      </c>
      <c r="E2488" s="83" t="s">
        <v>5204</v>
      </c>
      <c r="F2488" s="84"/>
      <c r="G2488" s="85"/>
      <c r="H2488" s="84" t="s">
        <v>1151</v>
      </c>
      <c r="I2488" s="86"/>
      <c r="J2488" s="86"/>
      <c r="K2488" s="83" t="s">
        <v>1441</v>
      </c>
      <c r="L2488" s="87"/>
      <c r="M2488" s="83" t="s">
        <v>3990</v>
      </c>
      <c r="N2488" s="83" t="s">
        <v>7870</v>
      </c>
    </row>
    <row r="2489" spans="1:14">
      <c r="A2489" s="2" t="s">
        <v>8268</v>
      </c>
      <c r="B2489" s="6" t="s">
        <v>8558</v>
      </c>
      <c r="C2489" s="88" t="s">
        <v>5204</v>
      </c>
      <c r="D2489" s="88" t="s">
        <v>5204</v>
      </c>
      <c r="E2489" s="88" t="s">
        <v>5204</v>
      </c>
      <c r="F2489" s="89"/>
      <c r="G2489" s="90"/>
      <c r="H2489" s="89" t="s">
        <v>1151</v>
      </c>
      <c r="I2489" s="91"/>
      <c r="J2489" s="91"/>
      <c r="K2489" s="88" t="s">
        <v>1441</v>
      </c>
      <c r="L2489" s="93" t="s">
        <v>7872</v>
      </c>
      <c r="M2489" s="88" t="s">
        <v>3991</v>
      </c>
      <c r="N2489" s="88" t="s">
        <v>7871</v>
      </c>
    </row>
    <row r="2490" spans="1:14">
      <c r="A2490" s="2" t="s">
        <v>8269</v>
      </c>
      <c r="B2490" s="6" t="s">
        <v>8559</v>
      </c>
      <c r="C2490" s="88" t="s">
        <v>5204</v>
      </c>
      <c r="D2490" s="88" t="s">
        <v>5204</v>
      </c>
      <c r="E2490" s="88" t="s">
        <v>5204</v>
      </c>
      <c r="F2490" s="89"/>
      <c r="G2490" s="90"/>
      <c r="H2490" s="89" t="s">
        <v>1151</v>
      </c>
      <c r="I2490" s="91"/>
      <c r="J2490" s="91"/>
      <c r="K2490" s="88" t="s">
        <v>1441</v>
      </c>
      <c r="L2490" s="92" t="s">
        <v>7874</v>
      </c>
      <c r="M2490" s="88" t="s">
        <v>3992</v>
      </c>
      <c r="N2490" s="88" t="s">
        <v>7873</v>
      </c>
    </row>
    <row r="2491" spans="1:14">
      <c r="A2491" s="2" t="s">
        <v>8270</v>
      </c>
      <c r="B2491" s="94" t="s">
        <v>7875</v>
      </c>
      <c r="C2491" s="94" t="s">
        <v>1835</v>
      </c>
      <c r="D2491" s="94" t="s">
        <v>713</v>
      </c>
      <c r="E2491" s="95"/>
      <c r="F2491" s="96"/>
      <c r="G2491" s="97"/>
      <c r="H2491" s="96"/>
      <c r="I2491" s="98"/>
      <c r="J2491" s="98"/>
      <c r="K2491" s="94" t="s">
        <v>1308</v>
      </c>
      <c r="L2491" s="99"/>
      <c r="M2491" s="94" t="s">
        <v>3993</v>
      </c>
      <c r="N2491" s="94" t="s">
        <v>7875</v>
      </c>
    </row>
    <row r="2492" spans="1:14">
      <c r="A2492" s="2" t="s">
        <v>8271</v>
      </c>
      <c r="B2492" s="83" t="s">
        <v>7876</v>
      </c>
      <c r="C2492" s="83" t="s">
        <v>7669</v>
      </c>
      <c r="D2492" s="83" t="s">
        <v>7669</v>
      </c>
      <c r="E2492" s="83" t="s">
        <v>7669</v>
      </c>
      <c r="F2492" s="84"/>
      <c r="G2492" s="85"/>
      <c r="H2492" s="84" t="s">
        <v>1151</v>
      </c>
      <c r="I2492" s="86"/>
      <c r="J2492" s="86"/>
      <c r="K2492" s="83" t="s">
        <v>1308</v>
      </c>
      <c r="L2492" s="87"/>
      <c r="M2492" s="83" t="s">
        <v>3994</v>
      </c>
      <c r="N2492" s="83" t="s">
        <v>7876</v>
      </c>
    </row>
    <row r="2493" spans="1:14">
      <c r="A2493" s="2" t="s">
        <v>8272</v>
      </c>
      <c r="B2493" s="83" t="s">
        <v>7877</v>
      </c>
      <c r="C2493" s="83" t="s">
        <v>7669</v>
      </c>
      <c r="D2493" s="83" t="s">
        <v>7669</v>
      </c>
      <c r="E2493" s="83" t="s">
        <v>7669</v>
      </c>
      <c r="F2493" s="84"/>
      <c r="G2493" s="85"/>
      <c r="H2493" s="84" t="s">
        <v>1151</v>
      </c>
      <c r="I2493" s="86"/>
      <c r="J2493" s="86"/>
      <c r="K2493" s="83" t="s">
        <v>1308</v>
      </c>
      <c r="L2493" s="87"/>
      <c r="M2493" s="83" t="s">
        <v>3995</v>
      </c>
      <c r="N2493" s="83" t="s">
        <v>7877</v>
      </c>
    </row>
    <row r="2494" spans="1:14">
      <c r="A2494" s="2" t="s">
        <v>8273</v>
      </c>
      <c r="B2494" s="83" t="s">
        <v>7878</v>
      </c>
      <c r="C2494" s="83" t="s">
        <v>921</v>
      </c>
      <c r="D2494" s="83" t="s">
        <v>921</v>
      </c>
      <c r="E2494" s="83" t="s">
        <v>921</v>
      </c>
      <c r="F2494" s="84"/>
      <c r="G2494" s="85"/>
      <c r="H2494" s="84" t="s">
        <v>1151</v>
      </c>
      <c r="I2494" s="86"/>
      <c r="J2494" s="86"/>
      <c r="K2494" s="83" t="s">
        <v>1308</v>
      </c>
      <c r="L2494" s="87"/>
      <c r="M2494" s="83" t="s">
        <v>3996</v>
      </c>
      <c r="N2494" s="83" t="s">
        <v>7878</v>
      </c>
    </row>
    <row r="2495" spans="1:14">
      <c r="A2495" s="2" t="s">
        <v>8274</v>
      </c>
      <c r="B2495" s="83" t="s">
        <v>7879</v>
      </c>
      <c r="C2495" s="83" t="s">
        <v>7880</v>
      </c>
      <c r="D2495" s="83" t="s">
        <v>7880</v>
      </c>
      <c r="E2495" s="83" t="s">
        <v>7880</v>
      </c>
      <c r="F2495" s="84"/>
      <c r="G2495" s="85"/>
      <c r="H2495" s="84" t="s">
        <v>1151</v>
      </c>
      <c r="I2495" s="86"/>
      <c r="J2495" s="86"/>
      <c r="K2495" s="83" t="s">
        <v>7842</v>
      </c>
      <c r="L2495" s="87"/>
      <c r="M2495" s="83" t="s">
        <v>3997</v>
      </c>
      <c r="N2495" s="83" t="s">
        <v>7879</v>
      </c>
    </row>
    <row r="2496" spans="1:14">
      <c r="A2496" s="2" t="s">
        <v>8275</v>
      </c>
      <c r="B2496" s="83" t="s">
        <v>7881</v>
      </c>
      <c r="C2496" s="83" t="s">
        <v>7669</v>
      </c>
      <c r="D2496" s="83" t="s">
        <v>7669</v>
      </c>
      <c r="E2496" s="83" t="s">
        <v>7669</v>
      </c>
      <c r="F2496" s="84"/>
      <c r="G2496" s="85"/>
      <c r="H2496" s="84" t="s">
        <v>1151</v>
      </c>
      <c r="I2496" s="86"/>
      <c r="J2496" s="86"/>
      <c r="K2496" s="83" t="s">
        <v>1308</v>
      </c>
      <c r="L2496" s="87"/>
      <c r="M2496" s="83" t="s">
        <v>3998</v>
      </c>
      <c r="N2496" s="83" t="s">
        <v>7881</v>
      </c>
    </row>
    <row r="2497" spans="1:14">
      <c r="A2497" s="2" t="s">
        <v>8276</v>
      </c>
      <c r="B2497" s="83" t="s">
        <v>7882</v>
      </c>
      <c r="C2497" s="83" t="s">
        <v>7883</v>
      </c>
      <c r="D2497" s="83" t="s">
        <v>7883</v>
      </c>
      <c r="E2497" s="83" t="s">
        <v>7883</v>
      </c>
      <c r="F2497" s="84"/>
      <c r="G2497" s="85"/>
      <c r="H2497" s="84" t="s">
        <v>1151</v>
      </c>
      <c r="I2497" s="86"/>
      <c r="J2497" s="86"/>
      <c r="K2497" s="83" t="s">
        <v>7842</v>
      </c>
      <c r="L2497" s="87"/>
      <c r="M2497" s="83" t="s">
        <v>3999</v>
      </c>
      <c r="N2497" s="83" t="s">
        <v>7882</v>
      </c>
    </row>
    <row r="2498" spans="1:14">
      <c r="A2498" s="2" t="s">
        <v>8277</v>
      </c>
      <c r="B2498" s="83" t="s">
        <v>7884</v>
      </c>
      <c r="C2498" s="83" t="s">
        <v>7885</v>
      </c>
      <c r="D2498" s="83" t="s">
        <v>7885</v>
      </c>
      <c r="E2498" s="83" t="s">
        <v>7885</v>
      </c>
      <c r="F2498" s="84"/>
      <c r="G2498" s="85"/>
      <c r="H2498" s="84" t="s">
        <v>1151</v>
      </c>
      <c r="I2498" s="86"/>
      <c r="J2498" s="86"/>
      <c r="K2498" s="83" t="s">
        <v>7842</v>
      </c>
      <c r="L2498" s="87"/>
      <c r="M2498" s="83" t="s">
        <v>4000</v>
      </c>
      <c r="N2498" s="83" t="s">
        <v>7884</v>
      </c>
    </row>
    <row r="2499" spans="1:14">
      <c r="A2499" s="2" t="s">
        <v>8278</v>
      </c>
      <c r="B2499" s="83" t="s">
        <v>7886</v>
      </c>
      <c r="C2499" s="83" t="s">
        <v>7669</v>
      </c>
      <c r="D2499" s="83" t="s">
        <v>7669</v>
      </c>
      <c r="E2499" s="83" t="s">
        <v>7669</v>
      </c>
      <c r="F2499" s="84"/>
      <c r="G2499" s="85"/>
      <c r="H2499" s="84" t="s">
        <v>1151</v>
      </c>
      <c r="I2499" s="86"/>
      <c r="J2499" s="86"/>
      <c r="K2499" s="83" t="s">
        <v>1308</v>
      </c>
      <c r="L2499" s="87"/>
      <c r="M2499" s="83" t="s">
        <v>4001</v>
      </c>
      <c r="N2499" s="83" t="s">
        <v>7886</v>
      </c>
    </row>
    <row r="2500" spans="1:14">
      <c r="A2500" s="2" t="s">
        <v>8279</v>
      </c>
      <c r="B2500" s="83" t="s">
        <v>7887</v>
      </c>
      <c r="C2500" s="83" t="s">
        <v>7888</v>
      </c>
      <c r="D2500" s="83" t="s">
        <v>7888</v>
      </c>
      <c r="E2500" s="83" t="s">
        <v>7888</v>
      </c>
      <c r="F2500" s="84"/>
      <c r="G2500" s="85"/>
      <c r="H2500" s="84" t="s">
        <v>1151</v>
      </c>
      <c r="I2500" s="86"/>
      <c r="J2500" s="86"/>
      <c r="K2500" s="83" t="s">
        <v>1357</v>
      </c>
      <c r="L2500" s="87"/>
      <c r="M2500" s="83" t="s">
        <v>4002</v>
      </c>
      <c r="N2500" s="83" t="s">
        <v>7887</v>
      </c>
    </row>
    <row r="2501" spans="1:14">
      <c r="A2501" s="2" t="s">
        <v>8280</v>
      </c>
      <c r="B2501" s="83" t="s">
        <v>7889</v>
      </c>
      <c r="C2501" s="83" t="s">
        <v>5204</v>
      </c>
      <c r="D2501" s="83" t="s">
        <v>5204</v>
      </c>
      <c r="E2501" s="83" t="s">
        <v>5204</v>
      </c>
      <c r="F2501" s="84"/>
      <c r="G2501" s="85"/>
      <c r="H2501" s="84" t="s">
        <v>1151</v>
      </c>
      <c r="I2501" s="86"/>
      <c r="J2501" s="86"/>
      <c r="K2501" s="83" t="s">
        <v>1441</v>
      </c>
      <c r="L2501" s="87"/>
      <c r="M2501" s="83" t="s">
        <v>4003</v>
      </c>
      <c r="N2501" s="83" t="s">
        <v>7889</v>
      </c>
    </row>
    <row r="2502" spans="1:14">
      <c r="A2502" s="2" t="s">
        <v>8281</v>
      </c>
      <c r="B2502" s="83" t="s">
        <v>7890</v>
      </c>
      <c r="C2502" s="83" t="s">
        <v>5204</v>
      </c>
      <c r="D2502" s="83" t="s">
        <v>5204</v>
      </c>
      <c r="E2502" s="83" t="s">
        <v>5204</v>
      </c>
      <c r="F2502" s="84"/>
      <c r="G2502" s="85"/>
      <c r="H2502" s="84" t="s">
        <v>1151</v>
      </c>
      <c r="I2502" s="86"/>
      <c r="J2502" s="86"/>
      <c r="K2502" s="83" t="s">
        <v>1441</v>
      </c>
      <c r="L2502" s="87"/>
      <c r="M2502" s="83" t="s">
        <v>4004</v>
      </c>
      <c r="N2502" s="83" t="s">
        <v>7890</v>
      </c>
    </row>
    <row r="2503" spans="1:14">
      <c r="A2503" s="2" t="s">
        <v>8282</v>
      </c>
      <c r="B2503" s="83" t="s">
        <v>7891</v>
      </c>
      <c r="C2503" s="83" t="s">
        <v>5204</v>
      </c>
      <c r="D2503" s="83" t="s">
        <v>5204</v>
      </c>
      <c r="E2503" s="83" t="s">
        <v>5204</v>
      </c>
      <c r="F2503" s="84"/>
      <c r="G2503" s="85"/>
      <c r="H2503" s="84" t="s">
        <v>1151</v>
      </c>
      <c r="I2503" s="86"/>
      <c r="J2503" s="86"/>
      <c r="K2503" s="83" t="s">
        <v>1441</v>
      </c>
      <c r="L2503" s="87"/>
      <c r="M2503" s="83" t="s">
        <v>4005</v>
      </c>
      <c r="N2503" s="83" t="s">
        <v>7891</v>
      </c>
    </row>
    <row r="2504" spans="1:14">
      <c r="A2504" s="2" t="s">
        <v>8283</v>
      </c>
      <c r="B2504" s="83" t="s">
        <v>7892</v>
      </c>
      <c r="C2504" s="83" t="s">
        <v>5204</v>
      </c>
      <c r="D2504" s="83" t="s">
        <v>5204</v>
      </c>
      <c r="E2504" s="83" t="s">
        <v>5204</v>
      </c>
      <c r="F2504" s="84"/>
      <c r="G2504" s="85"/>
      <c r="H2504" s="84" t="s">
        <v>1151</v>
      </c>
      <c r="I2504" s="86"/>
      <c r="J2504" s="86"/>
      <c r="K2504" s="83" t="s">
        <v>1441</v>
      </c>
      <c r="L2504" s="87"/>
      <c r="M2504" s="83" t="s">
        <v>4006</v>
      </c>
      <c r="N2504" s="83" t="s">
        <v>7892</v>
      </c>
    </row>
    <row r="2505" spans="1:14">
      <c r="A2505" s="2" t="s">
        <v>8284</v>
      </c>
      <c r="B2505" s="83" t="s">
        <v>7893</v>
      </c>
      <c r="C2505" s="83" t="s">
        <v>5204</v>
      </c>
      <c r="D2505" s="83" t="s">
        <v>5204</v>
      </c>
      <c r="E2505" s="83" t="s">
        <v>5204</v>
      </c>
      <c r="F2505" s="84"/>
      <c r="G2505" s="85"/>
      <c r="H2505" s="84" t="s">
        <v>1151</v>
      </c>
      <c r="I2505" s="86"/>
      <c r="J2505" s="86"/>
      <c r="K2505" s="83" t="s">
        <v>1441</v>
      </c>
      <c r="L2505" s="87"/>
      <c r="M2505" s="83" t="s">
        <v>4007</v>
      </c>
      <c r="N2505" s="83" t="s">
        <v>7893</v>
      </c>
    </row>
    <row r="2506" spans="1:14">
      <c r="A2506" s="2" t="s">
        <v>8285</v>
      </c>
      <c r="B2506" s="83" t="s">
        <v>7894</v>
      </c>
      <c r="C2506" s="83" t="s">
        <v>5204</v>
      </c>
      <c r="D2506" s="83" t="s">
        <v>5204</v>
      </c>
      <c r="E2506" s="83" t="s">
        <v>5204</v>
      </c>
      <c r="F2506" s="84"/>
      <c r="G2506" s="85"/>
      <c r="H2506" s="84" t="s">
        <v>1151</v>
      </c>
      <c r="I2506" s="86"/>
      <c r="J2506" s="86"/>
      <c r="K2506" s="83" t="s">
        <v>1441</v>
      </c>
      <c r="L2506" s="87"/>
      <c r="M2506" s="83" t="s">
        <v>4008</v>
      </c>
      <c r="N2506" s="83" t="s">
        <v>7894</v>
      </c>
    </row>
    <row r="2507" spans="1:14">
      <c r="A2507" s="2" t="s">
        <v>8286</v>
      </c>
      <c r="B2507" s="83" t="s">
        <v>7895</v>
      </c>
      <c r="C2507" s="83" t="s">
        <v>5204</v>
      </c>
      <c r="D2507" s="83" t="s">
        <v>5204</v>
      </c>
      <c r="E2507" s="83" t="s">
        <v>5204</v>
      </c>
      <c r="F2507" s="84"/>
      <c r="G2507" s="85"/>
      <c r="H2507" s="84" t="s">
        <v>1151</v>
      </c>
      <c r="I2507" s="86"/>
      <c r="J2507" s="86"/>
      <c r="K2507" s="83" t="s">
        <v>1441</v>
      </c>
      <c r="L2507" s="87"/>
      <c r="M2507" s="83" t="s">
        <v>4009</v>
      </c>
      <c r="N2507" s="83" t="s">
        <v>7895</v>
      </c>
    </row>
    <row r="2508" spans="1:14">
      <c r="A2508" s="2" t="s">
        <v>8287</v>
      </c>
      <c r="B2508" s="83" t="s">
        <v>7896</v>
      </c>
      <c r="C2508" s="83"/>
      <c r="D2508" s="83"/>
      <c r="E2508" s="83"/>
      <c r="F2508" s="84"/>
      <c r="G2508" s="85"/>
      <c r="H2508" s="84" t="s">
        <v>1151</v>
      </c>
      <c r="I2508" s="86"/>
      <c r="J2508" s="86"/>
      <c r="K2508" s="83" t="s">
        <v>1326</v>
      </c>
      <c r="L2508" s="87"/>
      <c r="M2508" s="83" t="s">
        <v>4010</v>
      </c>
      <c r="N2508" s="83" t="s">
        <v>7896</v>
      </c>
    </row>
    <row r="2509" spans="1:14">
      <c r="A2509" s="2" t="s">
        <v>8288</v>
      </c>
      <c r="B2509" s="62" t="s">
        <v>8561</v>
      </c>
      <c r="C2509" s="100" t="s">
        <v>5204</v>
      </c>
      <c r="D2509" s="100" t="s">
        <v>5204</v>
      </c>
      <c r="E2509" s="100" t="s">
        <v>5204</v>
      </c>
      <c r="F2509" s="89"/>
      <c r="G2509" s="90"/>
      <c r="H2509" s="89" t="s">
        <v>1151</v>
      </c>
      <c r="I2509" s="91"/>
      <c r="J2509" s="91"/>
      <c r="K2509" s="100" t="s">
        <v>1441</v>
      </c>
      <c r="L2509" s="93" t="s">
        <v>7898</v>
      </c>
      <c r="M2509" s="88" t="s">
        <v>4011</v>
      </c>
      <c r="N2509" s="100" t="s">
        <v>7897</v>
      </c>
    </row>
    <row r="2510" spans="1:14">
      <c r="A2510" s="2" t="s">
        <v>8289</v>
      </c>
      <c r="B2510" s="101" t="s">
        <v>7899</v>
      </c>
      <c r="C2510" s="101" t="s">
        <v>5204</v>
      </c>
      <c r="D2510" s="101" t="s">
        <v>5204</v>
      </c>
      <c r="E2510" s="101" t="s">
        <v>5204</v>
      </c>
      <c r="F2510" s="84"/>
      <c r="G2510" s="85"/>
      <c r="H2510" s="84" t="s">
        <v>1151</v>
      </c>
      <c r="I2510" s="86"/>
      <c r="J2510" s="86"/>
      <c r="K2510" s="101" t="s">
        <v>1441</v>
      </c>
      <c r="L2510" s="102"/>
      <c r="M2510" s="83" t="s">
        <v>4012</v>
      </c>
      <c r="N2510" s="101" t="s">
        <v>7899</v>
      </c>
    </row>
    <row r="2511" spans="1:14">
      <c r="A2511" s="2" t="s">
        <v>8290</v>
      </c>
      <c r="B2511" s="62" t="s">
        <v>8560</v>
      </c>
      <c r="C2511" s="100" t="s">
        <v>5204</v>
      </c>
      <c r="D2511" s="100" t="s">
        <v>5204</v>
      </c>
      <c r="E2511" s="100" t="s">
        <v>5204</v>
      </c>
      <c r="F2511" s="89"/>
      <c r="G2511" s="90"/>
      <c r="H2511" s="89" t="s">
        <v>1151</v>
      </c>
      <c r="I2511" s="91"/>
      <c r="J2511" s="91"/>
      <c r="K2511" s="100" t="s">
        <v>1441</v>
      </c>
      <c r="L2511" s="92" t="s">
        <v>7901</v>
      </c>
      <c r="M2511" s="88" t="s">
        <v>4013</v>
      </c>
      <c r="N2511" s="100" t="s">
        <v>7900</v>
      </c>
    </row>
    <row r="2512" spans="1:14">
      <c r="A2512" s="2" t="s">
        <v>8291</v>
      </c>
      <c r="B2512" s="101" t="s">
        <v>7902</v>
      </c>
      <c r="C2512" s="101" t="s">
        <v>5204</v>
      </c>
      <c r="D2512" s="101" t="s">
        <v>5204</v>
      </c>
      <c r="E2512" s="101" t="s">
        <v>5204</v>
      </c>
      <c r="F2512" s="84"/>
      <c r="G2512" s="85"/>
      <c r="H2512" s="84" t="s">
        <v>1151</v>
      </c>
      <c r="I2512" s="86"/>
      <c r="J2512" s="86"/>
      <c r="K2512" s="101" t="s">
        <v>1441</v>
      </c>
      <c r="L2512" s="87"/>
      <c r="M2512" s="83" t="s">
        <v>4014</v>
      </c>
      <c r="N2512" s="101" t="s">
        <v>7902</v>
      </c>
    </row>
    <row r="2513" spans="1:14">
      <c r="A2513" s="2" t="s">
        <v>8292</v>
      </c>
      <c r="B2513" s="101" t="s">
        <v>7903</v>
      </c>
      <c r="C2513" s="101" t="s">
        <v>7880</v>
      </c>
      <c r="D2513" s="101" t="s">
        <v>7880</v>
      </c>
      <c r="E2513" s="101" t="s">
        <v>7880</v>
      </c>
      <c r="F2513" s="84"/>
      <c r="G2513" s="85"/>
      <c r="H2513" s="84" t="s">
        <v>1151</v>
      </c>
      <c r="I2513" s="86"/>
      <c r="J2513" s="86"/>
      <c r="K2513" s="101" t="s">
        <v>697</v>
      </c>
      <c r="L2513" s="87"/>
      <c r="M2513" s="83" t="s">
        <v>4015</v>
      </c>
      <c r="N2513" s="101" t="s">
        <v>7903</v>
      </c>
    </row>
    <row r="2514" spans="1:14">
      <c r="A2514" s="2" t="s">
        <v>8293</v>
      </c>
      <c r="B2514" s="101" t="s">
        <v>7904</v>
      </c>
      <c r="C2514" s="101" t="s">
        <v>7905</v>
      </c>
      <c r="D2514" s="101" t="s">
        <v>7905</v>
      </c>
      <c r="E2514" s="101" t="s">
        <v>7905</v>
      </c>
      <c r="F2514" s="84"/>
      <c r="G2514" s="85"/>
      <c r="H2514" s="84"/>
      <c r="I2514" s="86"/>
      <c r="J2514" s="86"/>
      <c r="K2514" s="101" t="s">
        <v>7842</v>
      </c>
      <c r="L2514" s="87"/>
      <c r="M2514" s="83" t="s">
        <v>4016</v>
      </c>
      <c r="N2514" s="101" t="s">
        <v>7904</v>
      </c>
    </row>
    <row r="2515" spans="1:14">
      <c r="A2515" s="2" t="s">
        <v>8294</v>
      </c>
      <c r="B2515" s="101" t="s">
        <v>7906</v>
      </c>
      <c r="C2515" s="84"/>
      <c r="D2515" s="84"/>
      <c r="E2515" s="84"/>
      <c r="F2515" s="84"/>
      <c r="G2515" s="85"/>
      <c r="H2515" s="84"/>
      <c r="I2515" s="86"/>
      <c r="J2515" s="86"/>
      <c r="K2515" s="101" t="s">
        <v>1308</v>
      </c>
      <c r="L2515" s="87"/>
      <c r="M2515" s="83" t="s">
        <v>4017</v>
      </c>
      <c r="N2515" s="101" t="s">
        <v>7906</v>
      </c>
    </row>
    <row r="2516" spans="1:14">
      <c r="A2516" s="2" t="s">
        <v>8295</v>
      </c>
      <c r="B2516" s="84" t="s">
        <v>7907</v>
      </c>
      <c r="C2516" s="83" t="s">
        <v>5204</v>
      </c>
      <c r="D2516" s="84"/>
      <c r="E2516" s="84"/>
      <c r="F2516" s="84"/>
      <c r="G2516" s="85"/>
      <c r="H2516" s="84"/>
      <c r="I2516" s="86"/>
      <c r="J2516" s="86"/>
      <c r="K2516" s="101" t="s">
        <v>1441</v>
      </c>
      <c r="L2516" s="87"/>
      <c r="M2516" s="83" t="s">
        <v>4019</v>
      </c>
      <c r="N2516" s="84" t="s">
        <v>7907</v>
      </c>
    </row>
    <row r="2517" spans="1:14">
      <c r="A2517" s="2" t="s">
        <v>8296</v>
      </c>
      <c r="B2517" s="84" t="s">
        <v>5673</v>
      </c>
      <c r="C2517" s="83" t="s">
        <v>5204</v>
      </c>
      <c r="D2517" s="84"/>
      <c r="E2517" s="84"/>
      <c r="F2517" s="84"/>
      <c r="G2517" s="85"/>
      <c r="H2517" s="84"/>
      <c r="I2517" s="86"/>
      <c r="J2517" s="86"/>
      <c r="K2517" s="101" t="s">
        <v>1441</v>
      </c>
      <c r="L2517" s="87"/>
      <c r="M2517" s="83" t="s">
        <v>4023</v>
      </c>
      <c r="N2517" s="84" t="s">
        <v>5673</v>
      </c>
    </row>
    <row r="2518" spans="1:14">
      <c r="A2518" s="2" t="s">
        <v>8297</v>
      </c>
      <c r="B2518" s="84" t="s">
        <v>7908</v>
      </c>
      <c r="C2518" s="84"/>
      <c r="D2518" s="84"/>
      <c r="E2518" s="84"/>
      <c r="F2518" s="84"/>
      <c r="G2518" s="85"/>
      <c r="H2518" s="84"/>
      <c r="I2518" s="86"/>
      <c r="J2518" s="86"/>
      <c r="K2518" s="101" t="s">
        <v>1308</v>
      </c>
      <c r="L2518" s="87"/>
      <c r="M2518" s="84" t="s">
        <v>4027</v>
      </c>
      <c r="N2518" s="84" t="s">
        <v>7908</v>
      </c>
    </row>
    <row r="2519" spans="1:14">
      <c r="A2519" s="2" t="s">
        <v>8298</v>
      </c>
      <c r="B2519" s="84" t="s">
        <v>7909</v>
      </c>
      <c r="C2519" s="103" t="s">
        <v>1041</v>
      </c>
      <c r="D2519" s="103" t="s">
        <v>7910</v>
      </c>
      <c r="E2519" s="103" t="s">
        <v>1041</v>
      </c>
      <c r="F2519" s="103" t="s">
        <v>7911</v>
      </c>
      <c r="G2519" s="85"/>
      <c r="H2519" s="103" t="s">
        <v>1151</v>
      </c>
      <c r="I2519" s="86"/>
      <c r="J2519" s="86"/>
      <c r="K2519" s="103" t="s">
        <v>1441</v>
      </c>
      <c r="L2519" s="87"/>
      <c r="M2519" s="84" t="s">
        <v>4028</v>
      </c>
      <c r="N2519" s="84" t="s">
        <v>7909</v>
      </c>
    </row>
    <row r="2520" spans="1:14">
      <c r="A2520" s="2" t="s">
        <v>8299</v>
      </c>
      <c r="B2520" s="84" t="s">
        <v>7912</v>
      </c>
      <c r="C2520" s="103" t="s">
        <v>1041</v>
      </c>
      <c r="D2520" s="103" t="s">
        <v>7913</v>
      </c>
      <c r="E2520" s="103" t="s">
        <v>1041</v>
      </c>
      <c r="F2520" s="103" t="s">
        <v>7914</v>
      </c>
      <c r="G2520" s="85"/>
      <c r="H2520" s="103" t="s">
        <v>1151</v>
      </c>
      <c r="I2520" s="86"/>
      <c r="J2520" s="86"/>
      <c r="K2520" s="103" t="s">
        <v>1441</v>
      </c>
      <c r="L2520" s="87"/>
      <c r="M2520" s="84" t="s">
        <v>4029</v>
      </c>
      <c r="N2520" s="84" t="s">
        <v>7912</v>
      </c>
    </row>
    <row r="2521" spans="1:14">
      <c r="A2521" s="2" t="s">
        <v>8300</v>
      </c>
      <c r="B2521" s="84" t="s">
        <v>7915</v>
      </c>
      <c r="C2521" s="103" t="s">
        <v>1041</v>
      </c>
      <c r="D2521" s="103" t="s">
        <v>7916</v>
      </c>
      <c r="E2521" s="103" t="s">
        <v>1041</v>
      </c>
      <c r="F2521" s="103" t="s">
        <v>7917</v>
      </c>
      <c r="G2521" s="85"/>
      <c r="H2521" s="103" t="s">
        <v>1151</v>
      </c>
      <c r="I2521" s="86"/>
      <c r="J2521" s="86"/>
      <c r="K2521" s="103" t="s">
        <v>1441</v>
      </c>
      <c r="L2521" s="87"/>
      <c r="M2521" s="84" t="s">
        <v>4030</v>
      </c>
      <c r="N2521" s="84" t="s">
        <v>7915</v>
      </c>
    </row>
    <row r="2522" spans="1:14">
      <c r="A2522" s="2" t="s">
        <v>8301</v>
      </c>
      <c r="B2522" s="84" t="s">
        <v>7918</v>
      </c>
      <c r="C2522" s="84" t="s">
        <v>7919</v>
      </c>
      <c r="D2522" s="84"/>
      <c r="E2522" s="84"/>
      <c r="F2522" s="84"/>
      <c r="G2522" s="85"/>
      <c r="H2522" s="84"/>
      <c r="I2522" s="86"/>
      <c r="J2522" s="86"/>
      <c r="K2522" s="104" t="s">
        <v>1715</v>
      </c>
      <c r="L2522" s="87"/>
      <c r="M2522" s="84" t="s">
        <v>4031</v>
      </c>
      <c r="N2522" s="84" t="s">
        <v>7918</v>
      </c>
    </row>
    <row r="2523" spans="1:14">
      <c r="A2523" s="2" t="s">
        <v>8302</v>
      </c>
      <c r="B2523" s="84" t="s">
        <v>7920</v>
      </c>
      <c r="C2523" s="84" t="s">
        <v>7921</v>
      </c>
      <c r="D2523" s="84"/>
      <c r="E2523" s="84"/>
      <c r="F2523" s="84"/>
      <c r="G2523" s="85"/>
      <c r="H2523" s="84"/>
      <c r="I2523" s="86"/>
      <c r="J2523" s="86"/>
      <c r="K2523" s="104" t="s">
        <v>7922</v>
      </c>
      <c r="L2523" s="87"/>
      <c r="M2523" s="84" t="s">
        <v>4032</v>
      </c>
      <c r="N2523" s="84" t="s">
        <v>7920</v>
      </c>
    </row>
    <row r="2524" spans="1:14">
      <c r="A2524" s="2" t="s">
        <v>8303</v>
      </c>
      <c r="B2524" s="84" t="s">
        <v>7923</v>
      </c>
      <c r="C2524" s="84" t="s">
        <v>1103</v>
      </c>
      <c r="D2524" s="84"/>
      <c r="E2524" s="84"/>
      <c r="F2524" s="84"/>
      <c r="G2524" s="85"/>
      <c r="H2524" s="84"/>
      <c r="I2524" s="86"/>
      <c r="J2524" s="86"/>
      <c r="K2524" s="104" t="s">
        <v>7922</v>
      </c>
      <c r="L2524" s="87"/>
      <c r="M2524" s="84" t="s">
        <v>4033</v>
      </c>
      <c r="N2524" s="84" t="s">
        <v>7923</v>
      </c>
    </row>
    <row r="2525" spans="1:14">
      <c r="A2525" s="2" t="s">
        <v>8304</v>
      </c>
      <c r="B2525" s="84" t="s">
        <v>7924</v>
      </c>
      <c r="C2525" s="85" t="s">
        <v>7925</v>
      </c>
      <c r="D2525" s="84"/>
      <c r="E2525" s="84"/>
      <c r="F2525" s="84"/>
      <c r="G2525" s="85"/>
      <c r="H2525" s="84"/>
      <c r="I2525" s="86"/>
      <c r="J2525" s="86"/>
      <c r="K2525" s="104" t="s">
        <v>7922</v>
      </c>
      <c r="L2525" s="87"/>
      <c r="M2525" s="84" t="s">
        <v>4034</v>
      </c>
      <c r="N2525" s="84" t="s">
        <v>7924</v>
      </c>
    </row>
    <row r="2526" spans="1:14">
      <c r="A2526" s="2" t="s">
        <v>8305</v>
      </c>
      <c r="B2526" s="84" t="s">
        <v>7926</v>
      </c>
      <c r="C2526" s="85" t="s">
        <v>7921</v>
      </c>
      <c r="D2526" s="84"/>
      <c r="E2526" s="84"/>
      <c r="F2526" s="84"/>
      <c r="G2526" s="85"/>
      <c r="H2526" s="84"/>
      <c r="I2526" s="86"/>
      <c r="J2526" s="86"/>
      <c r="K2526" s="104" t="s">
        <v>7922</v>
      </c>
      <c r="L2526" s="87"/>
      <c r="M2526" s="84" t="s">
        <v>4035</v>
      </c>
      <c r="N2526" s="84" t="s">
        <v>7926</v>
      </c>
    </row>
    <row r="2527" spans="1:14">
      <c r="A2527" s="2" t="s">
        <v>8306</v>
      </c>
      <c r="B2527" s="84" t="s">
        <v>7927</v>
      </c>
      <c r="C2527" s="85" t="s">
        <v>7925</v>
      </c>
      <c r="D2527" s="84"/>
      <c r="E2527" s="84"/>
      <c r="F2527" s="84"/>
      <c r="G2527" s="85"/>
      <c r="H2527" s="84"/>
      <c r="I2527" s="86"/>
      <c r="J2527" s="86"/>
      <c r="K2527" s="104" t="s">
        <v>7922</v>
      </c>
      <c r="L2527" s="87"/>
      <c r="M2527" s="84" t="s">
        <v>4036</v>
      </c>
      <c r="N2527" s="84" t="s">
        <v>7927</v>
      </c>
    </row>
    <row r="2528" spans="1:14">
      <c r="A2528" s="2" t="s">
        <v>8307</v>
      </c>
      <c r="B2528" s="84" t="s">
        <v>7928</v>
      </c>
      <c r="C2528" s="84" t="s">
        <v>7929</v>
      </c>
      <c r="D2528" s="84"/>
      <c r="E2528" s="84"/>
      <c r="F2528" s="84"/>
      <c r="G2528" s="85"/>
      <c r="H2528" s="84"/>
      <c r="I2528" s="86"/>
      <c r="J2528" s="86"/>
      <c r="K2528" s="104" t="s">
        <v>7922</v>
      </c>
      <c r="L2528" s="87"/>
      <c r="M2528" s="84" t="s">
        <v>4037</v>
      </c>
      <c r="N2528" s="84" t="s">
        <v>7928</v>
      </c>
    </row>
    <row r="2529" spans="1:14">
      <c r="A2529" s="2" t="s">
        <v>8308</v>
      </c>
      <c r="B2529" s="103" t="s">
        <v>7930</v>
      </c>
      <c r="C2529" s="103" t="s">
        <v>7931</v>
      </c>
      <c r="D2529" s="84"/>
      <c r="E2529" s="103" t="s">
        <v>1729</v>
      </c>
      <c r="F2529" s="103" t="s">
        <v>1730</v>
      </c>
      <c r="G2529" s="85"/>
      <c r="H2529" s="103" t="s">
        <v>1151</v>
      </c>
      <c r="I2529" s="86"/>
      <c r="J2529" s="86"/>
      <c r="K2529" s="103" t="s">
        <v>1318</v>
      </c>
      <c r="L2529" s="87"/>
      <c r="M2529" s="84" t="s">
        <v>4038</v>
      </c>
      <c r="N2529" s="103" t="s">
        <v>7930</v>
      </c>
    </row>
    <row r="2530" spans="1:14">
      <c r="A2530" s="2" t="s">
        <v>8309</v>
      </c>
      <c r="B2530" s="84" t="s">
        <v>7932</v>
      </c>
      <c r="C2530" s="84" t="s">
        <v>7933</v>
      </c>
      <c r="D2530" s="84"/>
      <c r="E2530" s="84"/>
      <c r="F2530" s="84"/>
      <c r="G2530" s="85"/>
      <c r="H2530" s="84"/>
      <c r="I2530" s="86"/>
      <c r="J2530" s="86"/>
      <c r="K2530" s="103" t="s">
        <v>1318</v>
      </c>
      <c r="L2530" s="87"/>
      <c r="M2530" s="84" t="s">
        <v>4039</v>
      </c>
      <c r="N2530" s="84" t="s">
        <v>7932</v>
      </c>
    </row>
    <row r="2531" spans="1:14">
      <c r="A2531" s="2" t="s">
        <v>8310</v>
      </c>
      <c r="B2531" s="84" t="s">
        <v>697</v>
      </c>
      <c r="C2531" s="84" t="s">
        <v>7934</v>
      </c>
      <c r="D2531" s="84"/>
      <c r="E2531" s="84"/>
      <c r="F2531" s="84"/>
      <c r="G2531" s="85"/>
      <c r="H2531" s="84"/>
      <c r="I2531" s="86"/>
      <c r="J2531" s="86"/>
      <c r="K2531" s="103" t="s">
        <v>1318</v>
      </c>
      <c r="L2531" s="87"/>
      <c r="M2531" s="84" t="s">
        <v>4040</v>
      </c>
      <c r="N2531" s="84" t="s">
        <v>697</v>
      </c>
    </row>
    <row r="2532" spans="1:14">
      <c r="A2532" s="2" t="s">
        <v>8311</v>
      </c>
      <c r="B2532" s="85" t="s">
        <v>7935</v>
      </c>
      <c r="C2532" s="85" t="s">
        <v>921</v>
      </c>
      <c r="D2532" s="85"/>
      <c r="E2532" s="85"/>
      <c r="F2532" s="85"/>
      <c r="G2532" s="85"/>
      <c r="H2532" s="85"/>
      <c r="I2532" s="85"/>
      <c r="J2532" s="85"/>
      <c r="K2532" s="105" t="s">
        <v>1308</v>
      </c>
      <c r="L2532" s="87"/>
      <c r="M2532" s="85" t="s">
        <v>4041</v>
      </c>
      <c r="N2532" s="85" t="s">
        <v>7935</v>
      </c>
    </row>
    <row r="2533" spans="1:14">
      <c r="A2533" s="2" t="s">
        <v>8312</v>
      </c>
      <c r="B2533" s="85" t="s">
        <v>7936</v>
      </c>
      <c r="C2533" s="85" t="s">
        <v>921</v>
      </c>
      <c r="D2533" s="85"/>
      <c r="E2533" s="85"/>
      <c r="F2533" s="85"/>
      <c r="G2533" s="85"/>
      <c r="H2533" s="85"/>
      <c r="I2533" s="85"/>
      <c r="J2533" s="85"/>
      <c r="K2533" s="105" t="s">
        <v>1308</v>
      </c>
      <c r="L2533" s="87"/>
      <c r="M2533" s="85" t="s">
        <v>4042</v>
      </c>
      <c r="N2533" s="85" t="s">
        <v>7936</v>
      </c>
    </row>
    <row r="2534" spans="1:14">
      <c r="A2534" s="2" t="s">
        <v>8313</v>
      </c>
      <c r="B2534" s="85" t="s">
        <v>7937</v>
      </c>
      <c r="C2534" s="85" t="s">
        <v>921</v>
      </c>
      <c r="D2534" s="85"/>
      <c r="E2534" s="85"/>
      <c r="F2534" s="85"/>
      <c r="G2534" s="85"/>
      <c r="H2534" s="85"/>
      <c r="I2534" s="85"/>
      <c r="J2534" s="85"/>
      <c r="K2534" s="105" t="s">
        <v>1308</v>
      </c>
      <c r="L2534" s="87"/>
      <c r="M2534" s="85" t="s">
        <v>4043</v>
      </c>
      <c r="N2534" s="85" t="s">
        <v>7937</v>
      </c>
    </row>
    <row r="2535" spans="1:14">
      <c r="A2535" s="2" t="s">
        <v>8314</v>
      </c>
      <c r="B2535" s="85" t="s">
        <v>7938</v>
      </c>
      <c r="C2535" s="85" t="s">
        <v>921</v>
      </c>
      <c r="D2535" s="85"/>
      <c r="E2535" s="85"/>
      <c r="F2535" s="85"/>
      <c r="G2535" s="85"/>
      <c r="H2535" s="85"/>
      <c r="I2535" s="85"/>
      <c r="J2535" s="85"/>
      <c r="K2535" s="105" t="s">
        <v>1308</v>
      </c>
      <c r="L2535" s="87"/>
      <c r="M2535" s="85" t="s">
        <v>4044</v>
      </c>
      <c r="N2535" s="85" t="s">
        <v>7938</v>
      </c>
    </row>
    <row r="2536" spans="1:14">
      <c r="A2536" s="2" t="s">
        <v>8315</v>
      </c>
      <c r="B2536" s="85" t="s">
        <v>7939</v>
      </c>
      <c r="C2536" s="85" t="s">
        <v>921</v>
      </c>
      <c r="D2536" s="85"/>
      <c r="E2536" s="85"/>
      <c r="F2536" s="85"/>
      <c r="G2536" s="85"/>
      <c r="H2536" s="85"/>
      <c r="I2536" s="85"/>
      <c r="J2536" s="85"/>
      <c r="K2536" s="105" t="s">
        <v>1308</v>
      </c>
      <c r="L2536" s="87"/>
      <c r="M2536" s="85" t="s">
        <v>4045</v>
      </c>
      <c r="N2536" s="85" t="s">
        <v>7939</v>
      </c>
    </row>
    <row r="2537" spans="1:14">
      <c r="A2537" s="2" t="s">
        <v>8316</v>
      </c>
      <c r="B2537" s="85" t="s">
        <v>7940</v>
      </c>
      <c r="C2537" s="85" t="s">
        <v>921</v>
      </c>
      <c r="D2537" s="85"/>
      <c r="E2537" s="85"/>
      <c r="F2537" s="85"/>
      <c r="G2537" s="85"/>
      <c r="H2537" s="85"/>
      <c r="I2537" s="85"/>
      <c r="J2537" s="85"/>
      <c r="K2537" s="105" t="s">
        <v>1300</v>
      </c>
      <c r="L2537" s="87"/>
      <c r="M2537" s="85" t="s">
        <v>4046</v>
      </c>
      <c r="N2537" s="85" t="s">
        <v>7940</v>
      </c>
    </row>
    <row r="2538" spans="1:14">
      <c r="A2538" s="2" t="s">
        <v>8317</v>
      </c>
      <c r="B2538" s="85" t="s">
        <v>7941</v>
      </c>
      <c r="C2538" s="85" t="s">
        <v>921</v>
      </c>
      <c r="D2538" s="85"/>
      <c r="E2538" s="85"/>
      <c r="F2538" s="85"/>
      <c r="G2538" s="85"/>
      <c r="H2538" s="85"/>
      <c r="I2538" s="85"/>
      <c r="J2538" s="85"/>
      <c r="K2538" s="105" t="s">
        <v>1300</v>
      </c>
      <c r="L2538" s="87"/>
      <c r="M2538" s="85" t="s">
        <v>4047</v>
      </c>
      <c r="N2538" s="85" t="s">
        <v>7941</v>
      </c>
    </row>
    <row r="2539" spans="1:14">
      <c r="A2539" s="2" t="s">
        <v>8318</v>
      </c>
      <c r="B2539" s="85" t="s">
        <v>7942</v>
      </c>
      <c r="C2539" s="85" t="s">
        <v>921</v>
      </c>
      <c r="D2539" s="85"/>
      <c r="E2539" s="85"/>
      <c r="F2539" s="85"/>
      <c r="G2539" s="85"/>
      <c r="H2539" s="85"/>
      <c r="I2539" s="85"/>
      <c r="J2539" s="85"/>
      <c r="K2539" s="105" t="s">
        <v>1300</v>
      </c>
      <c r="L2539" s="87"/>
      <c r="M2539" s="85" t="s">
        <v>4048</v>
      </c>
      <c r="N2539" s="85" t="s">
        <v>7942</v>
      </c>
    </row>
    <row r="2540" spans="1:14">
      <c r="A2540" s="2" t="s">
        <v>8319</v>
      </c>
      <c r="B2540" s="85" t="s">
        <v>7943</v>
      </c>
      <c r="C2540" s="85" t="s">
        <v>921</v>
      </c>
      <c r="D2540" s="85"/>
      <c r="E2540" s="85"/>
      <c r="F2540" s="85"/>
      <c r="G2540" s="85"/>
      <c r="H2540" s="85"/>
      <c r="I2540" s="85"/>
      <c r="J2540" s="85"/>
      <c r="K2540" s="105" t="s">
        <v>1300</v>
      </c>
      <c r="L2540" s="87"/>
      <c r="M2540" s="85" t="s">
        <v>4049</v>
      </c>
      <c r="N2540" s="85" t="s">
        <v>7943</v>
      </c>
    </row>
    <row r="2541" spans="1:14">
      <c r="A2541" s="2" t="s">
        <v>8320</v>
      </c>
      <c r="B2541" s="85" t="s">
        <v>7944</v>
      </c>
      <c r="C2541" s="85" t="s">
        <v>921</v>
      </c>
      <c r="D2541" s="85"/>
      <c r="E2541" s="85"/>
      <c r="F2541" s="85"/>
      <c r="G2541" s="85"/>
      <c r="H2541" s="85"/>
      <c r="I2541" s="85"/>
      <c r="J2541" s="85"/>
      <c r="K2541" s="105" t="s">
        <v>1300</v>
      </c>
      <c r="L2541" s="87"/>
      <c r="M2541" s="85" t="s">
        <v>4050</v>
      </c>
      <c r="N2541" s="85" t="s">
        <v>7944</v>
      </c>
    </row>
    <row r="2542" spans="1:14">
      <c r="A2542" s="2" t="s">
        <v>8321</v>
      </c>
      <c r="B2542" s="85" t="s">
        <v>7945</v>
      </c>
      <c r="C2542" s="85" t="s">
        <v>921</v>
      </c>
      <c r="D2542" s="85"/>
      <c r="E2542" s="85"/>
      <c r="F2542" s="85"/>
      <c r="G2542" s="85"/>
      <c r="H2542" s="85"/>
      <c r="I2542" s="85"/>
      <c r="J2542" s="85"/>
      <c r="K2542" s="105" t="s">
        <v>1308</v>
      </c>
      <c r="L2542" s="87"/>
      <c r="M2542" s="85" t="s">
        <v>4051</v>
      </c>
      <c r="N2542" s="85" t="s">
        <v>7945</v>
      </c>
    </row>
    <row r="2543" spans="1:14">
      <c r="A2543" s="2" t="s">
        <v>8322</v>
      </c>
      <c r="B2543" s="85" t="s">
        <v>7946</v>
      </c>
      <c r="C2543" s="85" t="s">
        <v>921</v>
      </c>
      <c r="D2543" s="85"/>
      <c r="E2543" s="85"/>
      <c r="F2543" s="85"/>
      <c r="G2543" s="85"/>
      <c r="H2543" s="85"/>
      <c r="I2543" s="85"/>
      <c r="J2543" s="85"/>
      <c r="K2543" s="105" t="s">
        <v>1308</v>
      </c>
      <c r="L2543" s="87"/>
      <c r="M2543" s="85" t="s">
        <v>4052</v>
      </c>
      <c r="N2543" s="85" t="s">
        <v>7946</v>
      </c>
    </row>
    <row r="2544" spans="1:14">
      <c r="A2544" s="2" t="s">
        <v>8323</v>
      </c>
      <c r="B2544" s="85" t="s">
        <v>7947</v>
      </c>
      <c r="C2544" s="85" t="s">
        <v>7883</v>
      </c>
      <c r="D2544" s="85"/>
      <c r="E2544" s="85"/>
      <c r="F2544" s="85"/>
      <c r="G2544" s="85"/>
      <c r="H2544" s="85"/>
      <c r="I2544" s="85"/>
      <c r="J2544" s="85"/>
      <c r="K2544" s="105" t="s">
        <v>1318</v>
      </c>
      <c r="L2544" s="87"/>
      <c r="M2544" s="85" t="s">
        <v>4053</v>
      </c>
      <c r="N2544" s="85" t="s">
        <v>7947</v>
      </c>
    </row>
    <row r="2545" spans="1:14">
      <c r="A2545" s="2" t="s">
        <v>8324</v>
      </c>
      <c r="B2545" s="85" t="s">
        <v>7948</v>
      </c>
      <c r="C2545" s="85" t="s">
        <v>2109</v>
      </c>
      <c r="D2545" s="85"/>
      <c r="E2545" s="85"/>
      <c r="F2545" s="85"/>
      <c r="G2545" s="85"/>
      <c r="H2545" s="85"/>
      <c r="I2545" s="85"/>
      <c r="J2545" s="85"/>
      <c r="K2545" s="105" t="s">
        <v>1318</v>
      </c>
      <c r="L2545" s="87"/>
      <c r="M2545" s="85" t="s">
        <v>4054</v>
      </c>
      <c r="N2545" s="85" t="s">
        <v>7948</v>
      </c>
    </row>
    <row r="2546" spans="1:14">
      <c r="A2546" s="2" t="s">
        <v>8325</v>
      </c>
      <c r="B2546" s="85" t="s">
        <v>7949</v>
      </c>
      <c r="C2546" s="85"/>
      <c r="D2546" s="85"/>
      <c r="E2546" s="85"/>
      <c r="F2546" s="85"/>
      <c r="G2546" s="85"/>
      <c r="H2546" s="85"/>
      <c r="I2546" s="85"/>
      <c r="J2546" s="85"/>
      <c r="K2546" s="105" t="s">
        <v>7842</v>
      </c>
      <c r="L2546" s="87"/>
      <c r="M2546" s="85" t="s">
        <v>4055</v>
      </c>
      <c r="N2546" s="85" t="s">
        <v>7949</v>
      </c>
    </row>
    <row r="2547" spans="1:14">
      <c r="A2547" s="2" t="s">
        <v>8326</v>
      </c>
      <c r="B2547" s="85" t="s">
        <v>7950</v>
      </c>
      <c r="C2547" s="85" t="s">
        <v>921</v>
      </c>
      <c r="D2547" s="85"/>
      <c r="E2547" s="85"/>
      <c r="F2547" s="85"/>
      <c r="G2547" s="85"/>
      <c r="H2547" s="85"/>
      <c r="I2547" s="85"/>
      <c r="J2547" s="85"/>
      <c r="K2547" s="105" t="s">
        <v>1308</v>
      </c>
      <c r="L2547" s="87"/>
      <c r="M2547" s="85" t="s">
        <v>4056</v>
      </c>
      <c r="N2547" s="85" t="s">
        <v>7950</v>
      </c>
    </row>
    <row r="2548" spans="1:14">
      <c r="A2548" s="2" t="s">
        <v>8327</v>
      </c>
      <c r="B2548" s="85" t="s">
        <v>7951</v>
      </c>
      <c r="C2548" s="85" t="s">
        <v>921</v>
      </c>
      <c r="D2548" s="85"/>
      <c r="E2548" s="85"/>
      <c r="F2548" s="85"/>
      <c r="G2548" s="85"/>
      <c r="H2548" s="85"/>
      <c r="I2548" s="85"/>
      <c r="J2548" s="85"/>
      <c r="K2548" s="105" t="s">
        <v>1308</v>
      </c>
      <c r="L2548" s="87"/>
      <c r="M2548" s="85" t="s">
        <v>4057</v>
      </c>
      <c r="N2548" s="85" t="s">
        <v>7951</v>
      </c>
    </row>
    <row r="2549" spans="1:14">
      <c r="A2549" s="2" t="s">
        <v>8328</v>
      </c>
      <c r="B2549" s="85" t="s">
        <v>7952</v>
      </c>
      <c r="C2549" s="85" t="s">
        <v>921</v>
      </c>
      <c r="D2549" s="85"/>
      <c r="E2549" s="85"/>
      <c r="F2549" s="85"/>
      <c r="G2549" s="85"/>
      <c r="H2549" s="85"/>
      <c r="I2549" s="85"/>
      <c r="J2549" s="85"/>
      <c r="K2549" s="105" t="s">
        <v>1300</v>
      </c>
      <c r="L2549" s="87"/>
      <c r="M2549" s="85" t="s">
        <v>4058</v>
      </c>
      <c r="N2549" s="85" t="s">
        <v>7952</v>
      </c>
    </row>
    <row r="2550" spans="1:14">
      <c r="A2550" s="2" t="s">
        <v>8329</v>
      </c>
      <c r="B2550" s="85" t="s">
        <v>7953</v>
      </c>
      <c r="C2550" s="85" t="s">
        <v>921</v>
      </c>
      <c r="D2550" s="85"/>
      <c r="E2550" s="85"/>
      <c r="F2550" s="85"/>
      <c r="G2550" s="85"/>
      <c r="H2550" s="85"/>
      <c r="I2550" s="85"/>
      <c r="J2550" s="85"/>
      <c r="K2550" s="105" t="s">
        <v>1308</v>
      </c>
      <c r="L2550" s="87"/>
      <c r="M2550" s="85" t="s">
        <v>4059</v>
      </c>
      <c r="N2550" s="85" t="s">
        <v>7953</v>
      </c>
    </row>
    <row r="2551" spans="1:14">
      <c r="A2551" s="2" t="s">
        <v>8330</v>
      </c>
      <c r="B2551" s="85" t="s">
        <v>7954</v>
      </c>
      <c r="C2551" s="85" t="s">
        <v>7669</v>
      </c>
      <c r="D2551" s="85" t="s">
        <v>7669</v>
      </c>
      <c r="E2551" s="85" t="s">
        <v>7669</v>
      </c>
      <c r="F2551" s="85"/>
      <c r="G2551" s="85" t="s">
        <v>1151</v>
      </c>
      <c r="H2551" s="85"/>
      <c r="I2551" s="85"/>
      <c r="J2551" s="86"/>
      <c r="K2551" s="105" t="s">
        <v>1300</v>
      </c>
      <c r="L2551" s="87"/>
      <c r="M2551" s="85" t="s">
        <v>4060</v>
      </c>
      <c r="N2551" s="85" t="s">
        <v>7954</v>
      </c>
    </row>
    <row r="2552" spans="1:14">
      <c r="A2552" s="2" t="s">
        <v>8331</v>
      </c>
      <c r="B2552" s="85" t="s">
        <v>7955</v>
      </c>
      <c r="C2552" s="85" t="s">
        <v>7669</v>
      </c>
      <c r="D2552" s="85" t="s">
        <v>7669</v>
      </c>
      <c r="E2552" s="85" t="s">
        <v>7669</v>
      </c>
      <c r="F2552" s="85"/>
      <c r="G2552" s="85" t="s">
        <v>1151</v>
      </c>
      <c r="H2552" s="85"/>
      <c r="I2552" s="85"/>
      <c r="J2552" s="86"/>
      <c r="K2552" s="105" t="s">
        <v>1300</v>
      </c>
      <c r="L2552" s="87"/>
      <c r="M2552" s="85" t="s">
        <v>4061</v>
      </c>
      <c r="N2552" s="85" t="s">
        <v>7955</v>
      </c>
    </row>
    <row r="2553" spans="1:14">
      <c r="A2553" s="2" t="s">
        <v>8332</v>
      </c>
      <c r="B2553" s="85" t="s">
        <v>7956</v>
      </c>
      <c r="C2553" s="85" t="s">
        <v>7669</v>
      </c>
      <c r="D2553" s="85" t="s">
        <v>7669</v>
      </c>
      <c r="E2553" s="85" t="s">
        <v>7669</v>
      </c>
      <c r="F2553" s="85"/>
      <c r="G2553" s="85" t="s">
        <v>1151</v>
      </c>
      <c r="H2553" s="85"/>
      <c r="I2553" s="85"/>
      <c r="J2553" s="86"/>
      <c r="K2553" s="105" t="s">
        <v>1300</v>
      </c>
      <c r="L2553" s="87"/>
      <c r="M2553" s="85" t="s">
        <v>4062</v>
      </c>
      <c r="N2553" s="85" t="s">
        <v>7956</v>
      </c>
    </row>
    <row r="2554" spans="1:14">
      <c r="A2554" s="2" t="s">
        <v>8333</v>
      </c>
      <c r="B2554" s="85" t="s">
        <v>7957</v>
      </c>
      <c r="C2554" s="85" t="s">
        <v>7669</v>
      </c>
      <c r="D2554" s="85" t="s">
        <v>7669</v>
      </c>
      <c r="E2554" s="85" t="s">
        <v>7669</v>
      </c>
      <c r="F2554" s="85"/>
      <c r="G2554" s="85" t="s">
        <v>1151</v>
      </c>
      <c r="H2554" s="85"/>
      <c r="I2554" s="85"/>
      <c r="J2554" s="86"/>
      <c r="K2554" s="105" t="s">
        <v>1300</v>
      </c>
      <c r="L2554" s="87"/>
      <c r="M2554" s="85" t="s">
        <v>4063</v>
      </c>
      <c r="N2554" s="85" t="s">
        <v>7957</v>
      </c>
    </row>
    <row r="2555" spans="1:14">
      <c r="A2555" s="2" t="s">
        <v>8334</v>
      </c>
      <c r="B2555" s="85" t="s">
        <v>7958</v>
      </c>
      <c r="C2555" s="85" t="s">
        <v>7669</v>
      </c>
      <c r="D2555" s="85" t="s">
        <v>7669</v>
      </c>
      <c r="E2555" s="85" t="s">
        <v>7669</v>
      </c>
      <c r="F2555" s="85"/>
      <c r="G2555" s="85" t="s">
        <v>1151</v>
      </c>
      <c r="H2555" s="85"/>
      <c r="I2555" s="85"/>
      <c r="J2555" s="86"/>
      <c r="K2555" s="105" t="s">
        <v>1300</v>
      </c>
      <c r="L2555" s="87"/>
      <c r="M2555" s="85" t="s">
        <v>4064</v>
      </c>
      <c r="N2555" s="85" t="s">
        <v>7958</v>
      </c>
    </row>
    <row r="2556" spans="1:14">
      <c r="A2556" s="2" t="s">
        <v>8335</v>
      </c>
      <c r="B2556" s="85" t="s">
        <v>7959</v>
      </c>
      <c r="C2556" s="85" t="s">
        <v>921</v>
      </c>
      <c r="D2556" s="85" t="s">
        <v>921</v>
      </c>
      <c r="E2556" s="85" t="s">
        <v>921</v>
      </c>
      <c r="F2556" s="85" t="s">
        <v>1977</v>
      </c>
      <c r="G2556" s="85" t="s">
        <v>1151</v>
      </c>
      <c r="H2556" s="85"/>
      <c r="I2556" s="85"/>
      <c r="J2556" s="86"/>
      <c r="K2556" s="105" t="s">
        <v>1300</v>
      </c>
      <c r="L2556" s="87"/>
      <c r="M2556" s="85" t="s">
        <v>4065</v>
      </c>
      <c r="N2556" s="85" t="s">
        <v>7959</v>
      </c>
    </row>
    <row r="2557" spans="1:14">
      <c r="A2557" s="2" t="s">
        <v>8336</v>
      </c>
      <c r="B2557" s="85" t="s">
        <v>7960</v>
      </c>
      <c r="C2557" s="85" t="s">
        <v>921</v>
      </c>
      <c r="D2557" s="85"/>
      <c r="E2557" s="85"/>
      <c r="F2557" s="85"/>
      <c r="G2557" s="85"/>
      <c r="H2557" s="85"/>
      <c r="I2557" s="85"/>
      <c r="J2557" s="85"/>
      <c r="K2557" s="105" t="s">
        <v>1308</v>
      </c>
      <c r="L2557" s="87"/>
      <c r="M2557" s="85" t="s">
        <v>4066</v>
      </c>
      <c r="N2557" s="85" t="s">
        <v>7960</v>
      </c>
    </row>
    <row r="2558" spans="1:14">
      <c r="A2558" s="2" t="s">
        <v>8337</v>
      </c>
      <c r="B2558" s="85" t="s">
        <v>7961</v>
      </c>
      <c r="C2558" s="85" t="s">
        <v>921</v>
      </c>
      <c r="D2558" s="85"/>
      <c r="E2558" s="85"/>
      <c r="F2558" s="85"/>
      <c r="G2558" s="85"/>
      <c r="H2558" s="85"/>
      <c r="I2558" s="85"/>
      <c r="J2558" s="85"/>
      <c r="K2558" s="105" t="s">
        <v>1300</v>
      </c>
      <c r="L2558" s="87"/>
      <c r="M2558" s="85" t="s">
        <v>4067</v>
      </c>
      <c r="N2558" s="85" t="s">
        <v>7961</v>
      </c>
    </row>
    <row r="2559" spans="1:14">
      <c r="A2559" s="2" t="s">
        <v>8338</v>
      </c>
      <c r="B2559" s="85" t="s">
        <v>7962</v>
      </c>
      <c r="C2559" s="85" t="s">
        <v>921</v>
      </c>
      <c r="D2559" s="85" t="s">
        <v>921</v>
      </c>
      <c r="E2559" s="85" t="s">
        <v>921</v>
      </c>
      <c r="F2559" s="85" t="s">
        <v>1979</v>
      </c>
      <c r="G2559" s="85"/>
      <c r="H2559" s="85" t="s">
        <v>1151</v>
      </c>
      <c r="I2559" s="85"/>
      <c r="J2559" s="85"/>
      <c r="K2559" s="105" t="s">
        <v>1300</v>
      </c>
      <c r="L2559" s="87"/>
      <c r="M2559" s="85" t="s">
        <v>4068</v>
      </c>
      <c r="N2559" s="85" t="s">
        <v>7962</v>
      </c>
    </row>
    <row r="2560" spans="1:14">
      <c r="A2560" s="2" t="s">
        <v>8339</v>
      </c>
      <c r="B2560" s="85" t="s">
        <v>7963</v>
      </c>
      <c r="C2560" s="85" t="s">
        <v>921</v>
      </c>
      <c r="D2560" s="85" t="s">
        <v>921</v>
      </c>
      <c r="E2560" s="85" t="s">
        <v>921</v>
      </c>
      <c r="F2560" s="85" t="s">
        <v>1978</v>
      </c>
      <c r="G2560" s="85"/>
      <c r="H2560" s="85" t="s">
        <v>1151</v>
      </c>
      <c r="I2560" s="85"/>
      <c r="J2560" s="85"/>
      <c r="K2560" s="105" t="s">
        <v>1300</v>
      </c>
      <c r="L2560" s="87"/>
      <c r="M2560" s="85" t="s">
        <v>4069</v>
      </c>
      <c r="N2560" s="85" t="s">
        <v>7963</v>
      </c>
    </row>
    <row r="2561" spans="1:14">
      <c r="A2561" s="2" t="s">
        <v>8340</v>
      </c>
      <c r="B2561" s="85" t="s">
        <v>7964</v>
      </c>
      <c r="C2561" s="85" t="s">
        <v>921</v>
      </c>
      <c r="D2561" s="85"/>
      <c r="E2561" s="85"/>
      <c r="F2561" s="85"/>
      <c r="G2561" s="85"/>
      <c r="H2561" s="85"/>
      <c r="I2561" s="85"/>
      <c r="J2561" s="85"/>
      <c r="K2561" s="105" t="s">
        <v>1300</v>
      </c>
      <c r="L2561" s="87"/>
      <c r="M2561" s="85" t="s">
        <v>4070</v>
      </c>
      <c r="N2561" s="85" t="s">
        <v>7964</v>
      </c>
    </row>
    <row r="2562" spans="1:14">
      <c r="A2562" s="2" t="s">
        <v>8341</v>
      </c>
      <c r="B2562" s="85" t="s">
        <v>7965</v>
      </c>
      <c r="C2562" s="85" t="s">
        <v>921</v>
      </c>
      <c r="D2562" s="85"/>
      <c r="E2562" s="85"/>
      <c r="F2562" s="85"/>
      <c r="G2562" s="85"/>
      <c r="H2562" s="85"/>
      <c r="I2562" s="85"/>
      <c r="J2562" s="85"/>
      <c r="K2562" s="105" t="s">
        <v>1300</v>
      </c>
      <c r="L2562" s="87"/>
      <c r="M2562" s="85" t="s">
        <v>4071</v>
      </c>
      <c r="N2562" s="85" t="s">
        <v>7965</v>
      </c>
    </row>
    <row r="2563" spans="1:14">
      <c r="A2563" s="2" t="s">
        <v>8342</v>
      </c>
      <c r="B2563" s="85" t="s">
        <v>7966</v>
      </c>
      <c r="C2563" s="85" t="s">
        <v>921</v>
      </c>
      <c r="D2563" s="85" t="s">
        <v>921</v>
      </c>
      <c r="E2563" s="85" t="s">
        <v>921</v>
      </c>
      <c r="F2563" s="85" t="s">
        <v>1981</v>
      </c>
      <c r="G2563" s="85"/>
      <c r="H2563" s="85" t="s">
        <v>1151</v>
      </c>
      <c r="I2563" s="85"/>
      <c r="J2563" s="85"/>
      <c r="K2563" s="105" t="s">
        <v>1300</v>
      </c>
      <c r="L2563" s="87"/>
      <c r="M2563" s="85" t="s">
        <v>4072</v>
      </c>
      <c r="N2563" s="85" t="s">
        <v>7966</v>
      </c>
    </row>
    <row r="2564" spans="1:14">
      <c r="A2564" s="2" t="s">
        <v>8343</v>
      </c>
      <c r="B2564" s="85" t="s">
        <v>7967</v>
      </c>
      <c r="C2564" s="85" t="s">
        <v>921</v>
      </c>
      <c r="D2564" s="85" t="s">
        <v>1741</v>
      </c>
      <c r="E2564" s="85" t="s">
        <v>921</v>
      </c>
      <c r="F2564" s="85" t="s">
        <v>7968</v>
      </c>
      <c r="G2564" s="85" t="s">
        <v>1151</v>
      </c>
      <c r="H2564" s="85"/>
      <c r="I2564" s="85"/>
      <c r="J2564" s="86"/>
      <c r="K2564" s="105" t="s">
        <v>1308</v>
      </c>
      <c r="L2564" s="87"/>
      <c r="M2564" s="85" t="s">
        <v>4073</v>
      </c>
      <c r="N2564" s="85" t="s">
        <v>7967</v>
      </c>
    </row>
    <row r="2565" spans="1:14">
      <c r="A2565" s="2" t="s">
        <v>8344</v>
      </c>
      <c r="B2565" s="85" t="s">
        <v>7969</v>
      </c>
      <c r="C2565" s="85" t="s">
        <v>7970</v>
      </c>
      <c r="D2565" s="85"/>
      <c r="E2565" s="85"/>
      <c r="F2565" s="85"/>
      <c r="G2565" s="85"/>
      <c r="H2565" s="85"/>
      <c r="I2565" s="85"/>
      <c r="J2565" s="85"/>
      <c r="K2565" s="105" t="s">
        <v>1300</v>
      </c>
      <c r="L2565" s="87"/>
      <c r="M2565" s="85" t="s">
        <v>4074</v>
      </c>
      <c r="N2565" s="85" t="s">
        <v>7969</v>
      </c>
    </row>
    <row r="2566" spans="1:14">
      <c r="A2566" s="2" t="s">
        <v>8345</v>
      </c>
      <c r="B2566" s="85" t="s">
        <v>7971</v>
      </c>
      <c r="C2566" s="85" t="s">
        <v>7972</v>
      </c>
      <c r="D2566" s="85"/>
      <c r="E2566" s="85"/>
      <c r="F2566" s="85"/>
      <c r="G2566" s="85"/>
      <c r="H2566" s="85"/>
      <c r="I2566" s="85"/>
      <c r="J2566" s="85"/>
      <c r="K2566" s="105" t="s">
        <v>7842</v>
      </c>
      <c r="L2566" s="87"/>
      <c r="M2566" s="85" t="s">
        <v>4075</v>
      </c>
      <c r="N2566" s="85" t="s">
        <v>7971</v>
      </c>
    </row>
    <row r="2567" spans="1:14">
      <c r="A2567" s="2" t="s">
        <v>8346</v>
      </c>
      <c r="B2567" s="85" t="s">
        <v>7973</v>
      </c>
      <c r="C2567" s="85" t="s">
        <v>2109</v>
      </c>
      <c r="D2567" s="85" t="s">
        <v>7974</v>
      </c>
      <c r="E2567" s="85"/>
      <c r="F2567" s="85"/>
      <c r="G2567" s="85"/>
      <c r="H2567" s="84"/>
      <c r="I2567" s="85"/>
      <c r="J2567" s="85"/>
      <c r="K2567" s="105" t="s">
        <v>1308</v>
      </c>
      <c r="L2567" s="87"/>
      <c r="M2567" s="85" t="s">
        <v>4076</v>
      </c>
      <c r="N2567" s="85" t="s">
        <v>7973</v>
      </c>
    </row>
    <row r="2568" spans="1:14">
      <c r="A2568" s="2" t="s">
        <v>8347</v>
      </c>
      <c r="B2568" s="85" t="s">
        <v>7975</v>
      </c>
      <c r="C2568" s="85" t="s">
        <v>7976</v>
      </c>
      <c r="D2568" s="85"/>
      <c r="E2568" s="85" t="s">
        <v>7976</v>
      </c>
      <c r="F2568" s="85"/>
      <c r="G2568" s="85"/>
      <c r="H2568" s="85"/>
      <c r="I2568" s="85"/>
      <c r="J2568" s="86"/>
      <c r="K2568" s="105" t="s">
        <v>1326</v>
      </c>
      <c r="L2568" s="87"/>
      <c r="M2568" s="85" t="s">
        <v>4077</v>
      </c>
      <c r="N2568" s="85" t="s">
        <v>7975</v>
      </c>
    </row>
    <row r="2569" spans="1:14">
      <c r="A2569" s="2" t="s">
        <v>8348</v>
      </c>
      <c r="B2569" s="85" t="s">
        <v>7977</v>
      </c>
      <c r="C2569" s="85" t="s">
        <v>7978</v>
      </c>
      <c r="D2569" s="85" t="s">
        <v>7978</v>
      </c>
      <c r="E2569" s="85" t="s">
        <v>7978</v>
      </c>
      <c r="F2569" s="85"/>
      <c r="G2569" s="85" t="s">
        <v>1151</v>
      </c>
      <c r="H2569" s="85"/>
      <c r="I2569" s="85"/>
      <c r="J2569" s="86"/>
      <c r="K2569" s="105" t="s">
        <v>1300</v>
      </c>
      <c r="L2569" s="87"/>
      <c r="M2569" s="85" t="s">
        <v>4078</v>
      </c>
      <c r="N2569" s="85" t="s">
        <v>7977</v>
      </c>
    </row>
    <row r="2570" spans="1:14">
      <c r="A2570" s="2" t="s">
        <v>8349</v>
      </c>
      <c r="B2570" s="85" t="s">
        <v>7979</v>
      </c>
      <c r="C2570" s="85" t="s">
        <v>921</v>
      </c>
      <c r="D2570" s="85"/>
      <c r="E2570" s="85"/>
      <c r="F2570" s="85"/>
      <c r="G2570" s="85"/>
      <c r="H2570" s="85"/>
      <c r="I2570" s="85"/>
      <c r="J2570" s="85"/>
      <c r="K2570" s="105" t="s">
        <v>1300</v>
      </c>
      <c r="L2570" s="87"/>
      <c r="M2570" s="85" t="s">
        <v>4079</v>
      </c>
      <c r="N2570" s="85" t="s">
        <v>7979</v>
      </c>
    </row>
    <row r="2571" spans="1:14">
      <c r="A2571" s="2" t="s">
        <v>8350</v>
      </c>
      <c r="B2571" s="85" t="s">
        <v>7980</v>
      </c>
      <c r="C2571" s="85" t="s">
        <v>7978</v>
      </c>
      <c r="D2571" s="85"/>
      <c r="E2571" s="85"/>
      <c r="F2571" s="85"/>
      <c r="G2571" s="85"/>
      <c r="H2571" s="85"/>
      <c r="I2571" s="85"/>
      <c r="J2571" s="85"/>
      <c r="K2571" s="105" t="s">
        <v>1300</v>
      </c>
      <c r="L2571" s="87"/>
      <c r="M2571" s="85" t="s">
        <v>4080</v>
      </c>
      <c r="N2571" s="85" t="s">
        <v>7980</v>
      </c>
    </row>
    <row r="2572" spans="1:14">
      <c r="A2572" s="2" t="s">
        <v>8351</v>
      </c>
      <c r="B2572" s="85" t="s">
        <v>7981</v>
      </c>
      <c r="C2572" s="85" t="s">
        <v>7978</v>
      </c>
      <c r="D2572" s="85" t="s">
        <v>7978</v>
      </c>
      <c r="E2572" s="85" t="s">
        <v>7978</v>
      </c>
      <c r="F2572" s="85"/>
      <c r="G2572" s="85" t="s">
        <v>1151</v>
      </c>
      <c r="H2572" s="85"/>
      <c r="I2572" s="85"/>
      <c r="J2572" s="86"/>
      <c r="K2572" s="105" t="s">
        <v>1300</v>
      </c>
      <c r="L2572" s="87"/>
      <c r="M2572" s="85" t="s">
        <v>4081</v>
      </c>
      <c r="N2572" s="85" t="s">
        <v>7981</v>
      </c>
    </row>
    <row r="2573" spans="1:14">
      <c r="A2573" s="2" t="s">
        <v>8352</v>
      </c>
      <c r="B2573" s="85" t="s">
        <v>7982</v>
      </c>
      <c r="C2573" s="85" t="s">
        <v>7978</v>
      </c>
      <c r="D2573" s="85" t="s">
        <v>7978</v>
      </c>
      <c r="E2573" s="85" t="s">
        <v>7978</v>
      </c>
      <c r="F2573" s="85"/>
      <c r="G2573" s="85" t="s">
        <v>1151</v>
      </c>
      <c r="H2573" s="85"/>
      <c r="I2573" s="85"/>
      <c r="J2573" s="86"/>
      <c r="K2573" s="105" t="s">
        <v>1300</v>
      </c>
      <c r="L2573" s="87"/>
      <c r="M2573" s="85" t="s">
        <v>4082</v>
      </c>
      <c r="N2573" s="85" t="s">
        <v>7982</v>
      </c>
    </row>
    <row r="2574" spans="1:14">
      <c r="A2574" s="2" t="s">
        <v>8353</v>
      </c>
      <c r="B2574" s="85" t="s">
        <v>7983</v>
      </c>
      <c r="C2574" s="85" t="s">
        <v>7978</v>
      </c>
      <c r="D2574" s="85" t="s">
        <v>7978</v>
      </c>
      <c r="E2574" s="85" t="s">
        <v>7978</v>
      </c>
      <c r="F2574" s="85"/>
      <c r="G2574" s="85" t="s">
        <v>1151</v>
      </c>
      <c r="H2574" s="85"/>
      <c r="I2574" s="85"/>
      <c r="J2574" s="86"/>
      <c r="K2574" s="105" t="s">
        <v>1300</v>
      </c>
      <c r="L2574" s="87"/>
      <c r="M2574" s="85" t="s">
        <v>4083</v>
      </c>
      <c r="N2574" s="85" t="s">
        <v>7983</v>
      </c>
    </row>
    <row r="2575" spans="1:14">
      <c r="A2575" s="2" t="s">
        <v>8354</v>
      </c>
      <c r="B2575" s="85" t="s">
        <v>7984</v>
      </c>
      <c r="C2575" s="85" t="s">
        <v>7978</v>
      </c>
      <c r="D2575" s="85" t="s">
        <v>7978</v>
      </c>
      <c r="E2575" s="85" t="s">
        <v>7978</v>
      </c>
      <c r="F2575" s="85" t="s">
        <v>1977</v>
      </c>
      <c r="G2575" s="85" t="s">
        <v>1151</v>
      </c>
      <c r="H2575" s="85"/>
      <c r="I2575" s="85"/>
      <c r="J2575" s="86"/>
      <c r="K2575" s="105" t="s">
        <v>1300</v>
      </c>
      <c r="L2575" s="87"/>
      <c r="M2575" s="85" t="s">
        <v>4084</v>
      </c>
      <c r="N2575" s="85" t="s">
        <v>7984</v>
      </c>
    </row>
    <row r="2576" spans="1:14">
      <c r="A2576" s="2" t="s">
        <v>8355</v>
      </c>
      <c r="B2576" s="85" t="s">
        <v>7985</v>
      </c>
      <c r="C2576" s="85" t="s">
        <v>7978</v>
      </c>
      <c r="D2576" s="85" t="s">
        <v>7978</v>
      </c>
      <c r="E2576" s="85" t="s">
        <v>7978</v>
      </c>
      <c r="F2576" s="85"/>
      <c r="G2576" s="85" t="s">
        <v>1151</v>
      </c>
      <c r="H2576" s="85"/>
      <c r="I2576" s="85"/>
      <c r="J2576" s="86"/>
      <c r="K2576" s="105" t="s">
        <v>1300</v>
      </c>
      <c r="L2576" s="87"/>
      <c r="M2576" s="85" t="s">
        <v>4085</v>
      </c>
      <c r="N2576" s="85" t="s">
        <v>7985</v>
      </c>
    </row>
    <row r="2577" spans="1:14">
      <c r="A2577" s="2" t="s">
        <v>8356</v>
      </c>
      <c r="B2577" s="85" t="s">
        <v>7986</v>
      </c>
      <c r="C2577" s="85" t="s">
        <v>7978</v>
      </c>
      <c r="D2577" s="85" t="s">
        <v>7978</v>
      </c>
      <c r="E2577" s="85" t="s">
        <v>7978</v>
      </c>
      <c r="F2577" s="85"/>
      <c r="G2577" s="85" t="s">
        <v>1151</v>
      </c>
      <c r="H2577" s="85"/>
      <c r="I2577" s="85"/>
      <c r="J2577" s="86"/>
      <c r="K2577" s="105" t="s">
        <v>1300</v>
      </c>
      <c r="L2577" s="87"/>
      <c r="M2577" s="85" t="s">
        <v>4086</v>
      </c>
      <c r="N2577" s="85" t="s">
        <v>7986</v>
      </c>
    </row>
    <row r="2578" spans="1:14">
      <c r="A2578" s="2" t="s">
        <v>8357</v>
      </c>
      <c r="B2578" s="85" t="s">
        <v>7987</v>
      </c>
      <c r="C2578" s="85" t="s">
        <v>7978</v>
      </c>
      <c r="D2578" s="85"/>
      <c r="E2578" s="85"/>
      <c r="F2578" s="85"/>
      <c r="G2578" s="85"/>
      <c r="H2578" s="85"/>
      <c r="I2578" s="85"/>
      <c r="J2578" s="85"/>
      <c r="K2578" s="105" t="s">
        <v>1308</v>
      </c>
      <c r="L2578" s="87"/>
      <c r="M2578" s="85" t="s">
        <v>4087</v>
      </c>
      <c r="N2578" s="85" t="s">
        <v>7987</v>
      </c>
    </row>
    <row r="2579" spans="1:14">
      <c r="A2579" s="2" t="s">
        <v>8358</v>
      </c>
      <c r="B2579" s="85" t="s">
        <v>7988</v>
      </c>
      <c r="C2579" s="85" t="s">
        <v>7978</v>
      </c>
      <c r="D2579" s="85" t="s">
        <v>7978</v>
      </c>
      <c r="E2579" s="85" t="s">
        <v>7978</v>
      </c>
      <c r="F2579" s="85"/>
      <c r="G2579" s="85" t="s">
        <v>1151</v>
      </c>
      <c r="H2579" s="85"/>
      <c r="I2579" s="85"/>
      <c r="J2579" s="86"/>
      <c r="K2579" s="105" t="s">
        <v>1300</v>
      </c>
      <c r="L2579" s="87"/>
      <c r="M2579" s="85" t="s">
        <v>4088</v>
      </c>
      <c r="N2579" s="85" t="s">
        <v>7988</v>
      </c>
    </row>
    <row r="2580" spans="1:14">
      <c r="A2580" s="2" t="s">
        <v>8359</v>
      </c>
      <c r="B2580" s="85" t="s">
        <v>7989</v>
      </c>
      <c r="C2580" s="85" t="s">
        <v>7978</v>
      </c>
      <c r="D2580" s="85"/>
      <c r="E2580" s="85"/>
      <c r="F2580" s="85"/>
      <c r="G2580" s="85"/>
      <c r="H2580" s="85"/>
      <c r="I2580" s="85"/>
      <c r="J2580" s="85"/>
      <c r="K2580" s="105" t="s">
        <v>1300</v>
      </c>
      <c r="L2580" s="87"/>
      <c r="M2580" s="85" t="s">
        <v>4089</v>
      </c>
      <c r="N2580" s="85" t="s">
        <v>7989</v>
      </c>
    </row>
    <row r="2581" spans="1:14">
      <c r="A2581" s="2" t="s">
        <v>8360</v>
      </c>
      <c r="B2581" s="85" t="s">
        <v>7990</v>
      </c>
      <c r="C2581" s="85" t="s">
        <v>7978</v>
      </c>
      <c r="D2581" s="85" t="s">
        <v>7978</v>
      </c>
      <c r="E2581" s="85" t="s">
        <v>7978</v>
      </c>
      <c r="F2581" s="85" t="s">
        <v>1979</v>
      </c>
      <c r="G2581" s="85"/>
      <c r="H2581" s="85" t="s">
        <v>1151</v>
      </c>
      <c r="I2581" s="85"/>
      <c r="J2581" s="85"/>
      <c r="K2581" s="105" t="s">
        <v>1300</v>
      </c>
      <c r="L2581" s="87"/>
      <c r="M2581" s="85" t="s">
        <v>4090</v>
      </c>
      <c r="N2581" s="85" t="s">
        <v>7990</v>
      </c>
    </row>
    <row r="2582" spans="1:14">
      <c r="A2582" s="2" t="s">
        <v>8361</v>
      </c>
      <c r="B2582" s="85" t="s">
        <v>7991</v>
      </c>
      <c r="C2582" s="85" t="s">
        <v>7978</v>
      </c>
      <c r="D2582" s="85" t="s">
        <v>7978</v>
      </c>
      <c r="E2582" s="85" t="s">
        <v>7978</v>
      </c>
      <c r="F2582" s="85" t="s">
        <v>1978</v>
      </c>
      <c r="G2582" s="85"/>
      <c r="H2582" s="85" t="s">
        <v>1151</v>
      </c>
      <c r="I2582" s="85"/>
      <c r="J2582" s="85"/>
      <c r="K2582" s="105" t="s">
        <v>1300</v>
      </c>
      <c r="L2582" s="87"/>
      <c r="M2582" s="85" t="s">
        <v>4091</v>
      </c>
      <c r="N2582" s="85" t="s">
        <v>7991</v>
      </c>
    </row>
    <row r="2583" spans="1:14">
      <c r="A2583" s="2" t="s">
        <v>8362</v>
      </c>
      <c r="B2583" s="85" t="s">
        <v>7992</v>
      </c>
      <c r="C2583" s="85" t="s">
        <v>7978</v>
      </c>
      <c r="D2583" s="85"/>
      <c r="E2583" s="85"/>
      <c r="F2583" s="85"/>
      <c r="G2583" s="85"/>
      <c r="H2583" s="85"/>
      <c r="I2583" s="85"/>
      <c r="J2583" s="85"/>
      <c r="K2583" s="105" t="s">
        <v>1300</v>
      </c>
      <c r="L2583" s="87"/>
      <c r="M2583" s="85" t="s">
        <v>4092</v>
      </c>
      <c r="N2583" s="85" t="s">
        <v>7992</v>
      </c>
    </row>
    <row r="2584" spans="1:14">
      <c r="A2584" s="2" t="s">
        <v>8363</v>
      </c>
      <c r="B2584" s="85" t="s">
        <v>7993</v>
      </c>
      <c r="C2584" s="85" t="s">
        <v>921</v>
      </c>
      <c r="D2584" s="85"/>
      <c r="E2584" s="85"/>
      <c r="F2584" s="85"/>
      <c r="G2584" s="85"/>
      <c r="H2584" s="85"/>
      <c r="I2584" s="85"/>
      <c r="J2584" s="85"/>
      <c r="K2584" s="105" t="s">
        <v>1300</v>
      </c>
      <c r="L2584" s="87"/>
      <c r="M2584" s="85" t="s">
        <v>4093</v>
      </c>
      <c r="N2584" s="85" t="s">
        <v>7993</v>
      </c>
    </row>
    <row r="2585" spans="1:14">
      <c r="A2585" s="2" t="s">
        <v>8364</v>
      </c>
      <c r="B2585" s="85" t="s">
        <v>7994</v>
      </c>
      <c r="C2585" s="85" t="s">
        <v>7978</v>
      </c>
      <c r="D2585" s="85"/>
      <c r="E2585" s="85"/>
      <c r="F2585" s="85"/>
      <c r="G2585" s="85"/>
      <c r="H2585" s="85"/>
      <c r="I2585" s="85"/>
      <c r="J2585" s="85"/>
      <c r="K2585" s="105" t="s">
        <v>1300</v>
      </c>
      <c r="L2585" s="87"/>
      <c r="M2585" s="85" t="s">
        <v>4094</v>
      </c>
      <c r="N2585" s="85" t="s">
        <v>7994</v>
      </c>
    </row>
    <row r="2586" spans="1:14">
      <c r="A2586" s="2" t="s">
        <v>8365</v>
      </c>
      <c r="B2586" s="85" t="s">
        <v>7995</v>
      </c>
      <c r="C2586" s="85" t="s">
        <v>921</v>
      </c>
      <c r="D2586" s="85"/>
      <c r="E2586" s="85"/>
      <c r="F2586" s="85"/>
      <c r="G2586" s="85"/>
      <c r="H2586" s="85"/>
      <c r="I2586" s="85"/>
      <c r="J2586" s="85"/>
      <c r="K2586" s="105" t="s">
        <v>1300</v>
      </c>
      <c r="L2586" s="87"/>
      <c r="M2586" s="85" t="s">
        <v>4095</v>
      </c>
      <c r="N2586" s="85" t="s">
        <v>7995</v>
      </c>
    </row>
    <row r="2587" spans="1:14">
      <c r="A2587" s="2" t="s">
        <v>8366</v>
      </c>
      <c r="B2587" s="85" t="s">
        <v>7996</v>
      </c>
      <c r="C2587" s="85" t="s">
        <v>7978</v>
      </c>
      <c r="D2587" s="85" t="s">
        <v>7978</v>
      </c>
      <c r="E2587" s="85" t="s">
        <v>7978</v>
      </c>
      <c r="F2587" s="85" t="s">
        <v>1981</v>
      </c>
      <c r="G2587" s="85"/>
      <c r="H2587" s="85" t="s">
        <v>1151</v>
      </c>
      <c r="I2587" s="85"/>
      <c r="J2587" s="85"/>
      <c r="K2587" s="105" t="s">
        <v>1300</v>
      </c>
      <c r="L2587" s="87"/>
      <c r="M2587" s="85" t="s">
        <v>4096</v>
      </c>
      <c r="N2587" s="85" t="s">
        <v>7996</v>
      </c>
    </row>
    <row r="2588" spans="1:14">
      <c r="A2588" s="2" t="s">
        <v>8367</v>
      </c>
      <c r="B2588" s="85" t="s">
        <v>7997</v>
      </c>
      <c r="C2588" s="85" t="s">
        <v>2109</v>
      </c>
      <c r="D2588" s="85"/>
      <c r="E2588" s="85"/>
      <c r="F2588" s="85"/>
      <c r="G2588" s="85"/>
      <c r="H2588" s="85"/>
      <c r="I2588" s="85"/>
      <c r="J2588" s="85"/>
      <c r="K2588" s="105" t="s">
        <v>1300</v>
      </c>
      <c r="L2588" s="87"/>
      <c r="M2588" s="85" t="s">
        <v>4097</v>
      </c>
      <c r="N2588" s="85" t="s">
        <v>7997</v>
      </c>
    </row>
    <row r="2589" spans="1:14">
      <c r="A2589" s="2" t="s">
        <v>8368</v>
      </c>
      <c r="B2589" s="85" t="s">
        <v>7998</v>
      </c>
      <c r="C2589" s="85" t="s">
        <v>2109</v>
      </c>
      <c r="D2589" s="85"/>
      <c r="E2589" s="85"/>
      <c r="F2589" s="85"/>
      <c r="G2589" s="85"/>
      <c r="H2589" s="85"/>
      <c r="I2589" s="85"/>
      <c r="J2589" s="85"/>
      <c r="K2589" s="105" t="s">
        <v>1300</v>
      </c>
      <c r="L2589" s="87"/>
      <c r="M2589" s="85" t="s">
        <v>4098</v>
      </c>
      <c r="N2589" s="85" t="s">
        <v>7998</v>
      </c>
    </row>
    <row r="2590" spans="1:14">
      <c r="A2590" s="2" t="s">
        <v>8369</v>
      </c>
      <c r="B2590" s="85" t="s">
        <v>7999</v>
      </c>
      <c r="C2590" s="85" t="s">
        <v>2109</v>
      </c>
      <c r="D2590" s="85"/>
      <c r="E2590" s="85"/>
      <c r="F2590" s="85"/>
      <c r="G2590" s="85"/>
      <c r="H2590" s="85"/>
      <c r="I2590" s="85"/>
      <c r="J2590" s="85"/>
      <c r="K2590" s="105" t="s">
        <v>1300</v>
      </c>
      <c r="L2590" s="87"/>
      <c r="M2590" s="85" t="s">
        <v>4099</v>
      </c>
      <c r="N2590" s="85" t="s">
        <v>7999</v>
      </c>
    </row>
    <row r="2591" spans="1:14">
      <c r="A2591" s="2" t="s">
        <v>8370</v>
      </c>
      <c r="B2591" s="85" t="s">
        <v>8000</v>
      </c>
      <c r="C2591" s="85" t="s">
        <v>2109</v>
      </c>
      <c r="D2591" s="85"/>
      <c r="E2591" s="85"/>
      <c r="F2591" s="85"/>
      <c r="G2591" s="85"/>
      <c r="H2591" s="85"/>
      <c r="I2591" s="85"/>
      <c r="J2591" s="85"/>
      <c r="K2591" s="105" t="s">
        <v>1300</v>
      </c>
      <c r="L2591" s="87"/>
      <c r="M2591" s="85" t="s">
        <v>4100</v>
      </c>
      <c r="N2591" s="85" t="s">
        <v>8000</v>
      </c>
    </row>
    <row r="2592" spans="1:14">
      <c r="A2592" s="2" t="s">
        <v>8371</v>
      </c>
      <c r="B2592" s="85" t="s">
        <v>8001</v>
      </c>
      <c r="C2592" s="85" t="s">
        <v>2109</v>
      </c>
      <c r="D2592" s="85"/>
      <c r="E2592" s="85"/>
      <c r="F2592" s="85"/>
      <c r="G2592" s="85"/>
      <c r="H2592" s="85"/>
      <c r="I2592" s="85"/>
      <c r="J2592" s="85"/>
      <c r="K2592" s="105" t="s">
        <v>1300</v>
      </c>
      <c r="L2592" s="87"/>
      <c r="M2592" s="85" t="s">
        <v>4101</v>
      </c>
      <c r="N2592" s="85" t="s">
        <v>8001</v>
      </c>
    </row>
    <row r="2593" spans="1:14">
      <c r="A2593" s="2" t="s">
        <v>8372</v>
      </c>
      <c r="B2593" s="85" t="s">
        <v>8002</v>
      </c>
      <c r="C2593" s="85" t="s">
        <v>2109</v>
      </c>
      <c r="D2593" s="85"/>
      <c r="E2593" s="85"/>
      <c r="F2593" s="85"/>
      <c r="G2593" s="85"/>
      <c r="H2593" s="85"/>
      <c r="I2593" s="85"/>
      <c r="J2593" s="85"/>
      <c r="K2593" s="105" t="s">
        <v>1300</v>
      </c>
      <c r="L2593" s="87"/>
      <c r="M2593" s="85" t="s">
        <v>4102</v>
      </c>
      <c r="N2593" s="85" t="s">
        <v>8002</v>
      </c>
    </row>
    <row r="2594" spans="1:14">
      <c r="A2594" s="2" t="s">
        <v>8373</v>
      </c>
      <c r="B2594" s="85" t="s">
        <v>8003</v>
      </c>
      <c r="C2594" s="85" t="s">
        <v>2109</v>
      </c>
      <c r="D2594" s="85"/>
      <c r="E2594" s="85"/>
      <c r="F2594" s="85"/>
      <c r="G2594" s="85"/>
      <c r="H2594" s="85"/>
      <c r="I2594" s="85"/>
      <c r="J2594" s="85"/>
      <c r="K2594" s="105" t="s">
        <v>1300</v>
      </c>
      <c r="L2594" s="87"/>
      <c r="M2594" s="85" t="s">
        <v>4103</v>
      </c>
      <c r="N2594" s="85" t="s">
        <v>8003</v>
      </c>
    </row>
    <row r="2595" spans="1:14">
      <c r="A2595" s="2" t="s">
        <v>8374</v>
      </c>
      <c r="B2595" s="85" t="s">
        <v>8004</v>
      </c>
      <c r="C2595" s="85" t="s">
        <v>2109</v>
      </c>
      <c r="D2595" s="85"/>
      <c r="E2595" s="85"/>
      <c r="F2595" s="85"/>
      <c r="G2595" s="85"/>
      <c r="H2595" s="85"/>
      <c r="I2595" s="85"/>
      <c r="J2595" s="85"/>
      <c r="K2595" s="105" t="s">
        <v>1300</v>
      </c>
      <c r="L2595" s="87"/>
      <c r="M2595" s="85" t="s">
        <v>4104</v>
      </c>
      <c r="N2595" s="85" t="s">
        <v>8004</v>
      </c>
    </row>
    <row r="2596" spans="1:14">
      <c r="A2596" s="2" t="s">
        <v>8375</v>
      </c>
      <c r="B2596" s="85" t="s">
        <v>8005</v>
      </c>
      <c r="C2596" s="85" t="s">
        <v>2109</v>
      </c>
      <c r="D2596" s="85"/>
      <c r="E2596" s="85"/>
      <c r="F2596" s="85"/>
      <c r="G2596" s="85"/>
      <c r="H2596" s="85"/>
      <c r="I2596" s="85"/>
      <c r="J2596" s="85"/>
      <c r="K2596" s="105" t="s">
        <v>1300</v>
      </c>
      <c r="L2596" s="87"/>
      <c r="M2596" s="85" t="s">
        <v>4105</v>
      </c>
      <c r="N2596" s="85" t="s">
        <v>8005</v>
      </c>
    </row>
    <row r="2597" spans="1:14">
      <c r="A2597" s="2" t="s">
        <v>8376</v>
      </c>
      <c r="B2597" s="85" t="s">
        <v>8006</v>
      </c>
      <c r="C2597" s="85" t="s">
        <v>2109</v>
      </c>
      <c r="D2597" s="85"/>
      <c r="E2597" s="85"/>
      <c r="F2597" s="85"/>
      <c r="G2597" s="85"/>
      <c r="H2597" s="85"/>
      <c r="I2597" s="85"/>
      <c r="J2597" s="85"/>
      <c r="K2597" s="105" t="s">
        <v>1300</v>
      </c>
      <c r="L2597" s="87"/>
      <c r="M2597" s="85" t="s">
        <v>4106</v>
      </c>
      <c r="N2597" s="85" t="s">
        <v>8006</v>
      </c>
    </row>
    <row r="2598" spans="1:14">
      <c r="A2598" s="2" t="s">
        <v>8377</v>
      </c>
      <c r="B2598" s="85" t="s">
        <v>8007</v>
      </c>
      <c r="C2598" s="85" t="s">
        <v>2109</v>
      </c>
      <c r="D2598" s="85"/>
      <c r="E2598" s="85"/>
      <c r="F2598" s="85"/>
      <c r="G2598" s="85"/>
      <c r="H2598" s="85"/>
      <c r="I2598" s="85"/>
      <c r="J2598" s="85"/>
      <c r="K2598" s="105" t="s">
        <v>1300</v>
      </c>
      <c r="L2598" s="87"/>
      <c r="M2598" s="85" t="s">
        <v>4107</v>
      </c>
      <c r="N2598" s="85" t="s">
        <v>8007</v>
      </c>
    </row>
    <row r="2599" spans="1:14">
      <c r="A2599" s="2" t="s">
        <v>8378</v>
      </c>
      <c r="B2599" s="85" t="s">
        <v>8008</v>
      </c>
      <c r="C2599" s="85" t="s">
        <v>2109</v>
      </c>
      <c r="D2599" s="85"/>
      <c r="E2599" s="85"/>
      <c r="F2599" s="85"/>
      <c r="G2599" s="85"/>
      <c r="H2599" s="85"/>
      <c r="I2599" s="85"/>
      <c r="J2599" s="85"/>
      <c r="K2599" s="105" t="s">
        <v>1300</v>
      </c>
      <c r="L2599" s="87"/>
      <c r="M2599" s="85" t="s">
        <v>4108</v>
      </c>
      <c r="N2599" s="85" t="s">
        <v>8008</v>
      </c>
    </row>
    <row r="2600" spans="1:14">
      <c r="A2600" s="2" t="s">
        <v>8379</v>
      </c>
      <c r="B2600" s="85" t="s">
        <v>8009</v>
      </c>
      <c r="C2600" s="85" t="s">
        <v>2109</v>
      </c>
      <c r="D2600" s="85"/>
      <c r="E2600" s="85"/>
      <c r="F2600" s="85"/>
      <c r="G2600" s="85"/>
      <c r="H2600" s="85"/>
      <c r="I2600" s="85"/>
      <c r="J2600" s="85"/>
      <c r="K2600" s="105" t="s">
        <v>1300</v>
      </c>
      <c r="L2600" s="87"/>
      <c r="M2600" s="85" t="s">
        <v>4109</v>
      </c>
      <c r="N2600" s="85" t="s">
        <v>8009</v>
      </c>
    </row>
    <row r="2601" spans="1:14">
      <c r="A2601" s="2" t="s">
        <v>8380</v>
      </c>
      <c r="B2601" s="85" t="s">
        <v>8010</v>
      </c>
      <c r="C2601" s="85" t="s">
        <v>2109</v>
      </c>
      <c r="D2601" s="85"/>
      <c r="E2601" s="85"/>
      <c r="F2601" s="85"/>
      <c r="G2601" s="85"/>
      <c r="H2601" s="85"/>
      <c r="I2601" s="85"/>
      <c r="J2601" s="85"/>
      <c r="K2601" s="105" t="s">
        <v>1300</v>
      </c>
      <c r="L2601" s="87"/>
      <c r="M2601" s="85" t="s">
        <v>4110</v>
      </c>
      <c r="N2601" s="85" t="s">
        <v>8010</v>
      </c>
    </row>
    <row r="2602" spans="1:14">
      <c r="A2602" s="2" t="s">
        <v>8381</v>
      </c>
      <c r="B2602" s="85" t="s">
        <v>8011</v>
      </c>
      <c r="C2602" s="85" t="s">
        <v>2109</v>
      </c>
      <c r="D2602" s="85"/>
      <c r="E2602" s="85"/>
      <c r="F2602" s="85"/>
      <c r="G2602" s="85"/>
      <c r="H2602" s="85"/>
      <c r="I2602" s="85"/>
      <c r="J2602" s="85"/>
      <c r="K2602" s="105" t="s">
        <v>1300</v>
      </c>
      <c r="L2602" s="87"/>
      <c r="M2602" s="85" t="s">
        <v>4111</v>
      </c>
      <c r="N2602" s="85" t="s">
        <v>8011</v>
      </c>
    </row>
    <row r="2603" spans="1:14">
      <c r="A2603" s="2" t="s">
        <v>8382</v>
      </c>
      <c r="B2603" s="85" t="s">
        <v>8012</v>
      </c>
      <c r="C2603" s="85" t="s">
        <v>2109</v>
      </c>
      <c r="D2603" s="85"/>
      <c r="E2603" s="85"/>
      <c r="F2603" s="85"/>
      <c r="G2603" s="85"/>
      <c r="H2603" s="85"/>
      <c r="I2603" s="85"/>
      <c r="J2603" s="85"/>
      <c r="K2603" s="105" t="s">
        <v>1300</v>
      </c>
      <c r="L2603" s="87"/>
      <c r="M2603" s="85" t="s">
        <v>4112</v>
      </c>
      <c r="N2603" s="85" t="s">
        <v>8012</v>
      </c>
    </row>
    <row r="2604" spans="1:14">
      <c r="A2604" s="2" t="s">
        <v>8383</v>
      </c>
      <c r="B2604" s="85" t="s">
        <v>8013</v>
      </c>
      <c r="C2604" s="85" t="s">
        <v>2109</v>
      </c>
      <c r="D2604" s="85"/>
      <c r="E2604" s="85"/>
      <c r="F2604" s="85"/>
      <c r="G2604" s="85"/>
      <c r="H2604" s="85"/>
      <c r="I2604" s="85"/>
      <c r="J2604" s="85"/>
      <c r="K2604" s="105" t="s">
        <v>1300</v>
      </c>
      <c r="L2604" s="87"/>
      <c r="M2604" s="85" t="s">
        <v>4113</v>
      </c>
      <c r="N2604" s="85" t="s">
        <v>8013</v>
      </c>
    </row>
    <row r="2605" spans="1:14">
      <c r="A2605" s="2" t="s">
        <v>8384</v>
      </c>
      <c r="B2605" s="85" t="s">
        <v>8014</v>
      </c>
      <c r="C2605" s="85" t="s">
        <v>2109</v>
      </c>
      <c r="D2605" s="85"/>
      <c r="E2605" s="85"/>
      <c r="F2605" s="85"/>
      <c r="G2605" s="85"/>
      <c r="H2605" s="85"/>
      <c r="I2605" s="85"/>
      <c r="J2605" s="85"/>
      <c r="K2605" s="105" t="s">
        <v>1300</v>
      </c>
      <c r="L2605" s="87"/>
      <c r="M2605" s="85" t="s">
        <v>4114</v>
      </c>
      <c r="N2605" s="85" t="s">
        <v>8014</v>
      </c>
    </row>
    <row r="2606" spans="1:14">
      <c r="A2606" s="2" t="s">
        <v>8385</v>
      </c>
      <c r="B2606" s="85" t="s">
        <v>8015</v>
      </c>
      <c r="C2606" s="85" t="s">
        <v>2109</v>
      </c>
      <c r="D2606" s="85"/>
      <c r="E2606" s="85"/>
      <c r="F2606" s="85"/>
      <c r="G2606" s="85"/>
      <c r="H2606" s="85"/>
      <c r="I2606" s="85"/>
      <c r="J2606" s="85"/>
      <c r="K2606" s="105" t="s">
        <v>1300</v>
      </c>
      <c r="L2606" s="87"/>
      <c r="M2606" s="85" t="s">
        <v>4115</v>
      </c>
      <c r="N2606" s="85" t="s">
        <v>8015</v>
      </c>
    </row>
    <row r="2607" spans="1:14">
      <c r="A2607" s="2" t="s">
        <v>8386</v>
      </c>
      <c r="B2607" s="85" t="s">
        <v>8016</v>
      </c>
      <c r="C2607" s="85" t="s">
        <v>2109</v>
      </c>
      <c r="D2607" s="85"/>
      <c r="E2607" s="85"/>
      <c r="F2607" s="85"/>
      <c r="G2607" s="85"/>
      <c r="H2607" s="85"/>
      <c r="I2607" s="85"/>
      <c r="J2607" s="85"/>
      <c r="K2607" s="105" t="s">
        <v>1300</v>
      </c>
      <c r="L2607" s="87"/>
      <c r="M2607" s="85" t="s">
        <v>4116</v>
      </c>
      <c r="N2607" s="85" t="s">
        <v>8016</v>
      </c>
    </row>
    <row r="2608" spans="1:14">
      <c r="A2608" s="2" t="s">
        <v>8387</v>
      </c>
      <c r="B2608" s="85" t="s">
        <v>8017</v>
      </c>
      <c r="C2608" s="85" t="s">
        <v>2109</v>
      </c>
      <c r="D2608" s="85"/>
      <c r="E2608" s="85"/>
      <c r="F2608" s="85"/>
      <c r="G2608" s="85"/>
      <c r="H2608" s="85"/>
      <c r="I2608" s="85"/>
      <c r="J2608" s="85"/>
      <c r="K2608" s="105" t="s">
        <v>1300</v>
      </c>
      <c r="L2608" s="87"/>
      <c r="M2608" s="85" t="s">
        <v>4117</v>
      </c>
      <c r="N2608" s="85" t="s">
        <v>8017</v>
      </c>
    </row>
    <row r="2609" spans="1:14">
      <c r="A2609" s="2" t="s">
        <v>8388</v>
      </c>
      <c r="B2609" s="85" t="s">
        <v>8018</v>
      </c>
      <c r="C2609" s="85" t="s">
        <v>2109</v>
      </c>
      <c r="D2609" s="85"/>
      <c r="E2609" s="85"/>
      <c r="F2609" s="85"/>
      <c r="G2609" s="85"/>
      <c r="H2609" s="85"/>
      <c r="I2609" s="85"/>
      <c r="J2609" s="85"/>
      <c r="K2609" s="105" t="s">
        <v>1300</v>
      </c>
      <c r="L2609" s="87"/>
      <c r="M2609" s="85" t="s">
        <v>4118</v>
      </c>
      <c r="N2609" s="85" t="s">
        <v>8018</v>
      </c>
    </row>
    <row r="2610" spans="1:14">
      <c r="A2610" s="2" t="s">
        <v>8389</v>
      </c>
      <c r="B2610" s="85" t="s">
        <v>8019</v>
      </c>
      <c r="C2610" s="85" t="s">
        <v>2109</v>
      </c>
      <c r="D2610" s="85"/>
      <c r="E2610" s="85"/>
      <c r="F2610" s="85"/>
      <c r="G2610" s="85"/>
      <c r="H2610" s="85"/>
      <c r="I2610" s="85"/>
      <c r="J2610" s="85"/>
      <c r="K2610" s="105" t="s">
        <v>1300</v>
      </c>
      <c r="L2610" s="87"/>
      <c r="M2610" s="85" t="s">
        <v>4119</v>
      </c>
      <c r="N2610" s="85" t="s">
        <v>8019</v>
      </c>
    </row>
    <row r="2611" spans="1:14">
      <c r="A2611" s="2" t="s">
        <v>8390</v>
      </c>
      <c r="B2611" s="85" t="s">
        <v>8020</v>
      </c>
      <c r="C2611" s="85" t="s">
        <v>2109</v>
      </c>
      <c r="D2611" s="85"/>
      <c r="E2611" s="85"/>
      <c r="F2611" s="85"/>
      <c r="G2611" s="85"/>
      <c r="H2611" s="85"/>
      <c r="I2611" s="85"/>
      <c r="J2611" s="85"/>
      <c r="K2611" s="105" t="s">
        <v>1300</v>
      </c>
      <c r="L2611" s="87"/>
      <c r="M2611" s="85" t="s">
        <v>4120</v>
      </c>
      <c r="N2611" s="85" t="s">
        <v>8020</v>
      </c>
    </row>
    <row r="2612" spans="1:14">
      <c r="A2612" s="2" t="s">
        <v>8391</v>
      </c>
      <c r="B2612" s="85" t="s">
        <v>8021</v>
      </c>
      <c r="C2612" s="85" t="s">
        <v>2109</v>
      </c>
      <c r="D2612" s="85"/>
      <c r="E2612" s="85"/>
      <c r="F2612" s="85"/>
      <c r="G2612" s="85"/>
      <c r="H2612" s="85"/>
      <c r="I2612" s="85"/>
      <c r="J2612" s="85"/>
      <c r="K2612" s="105" t="s">
        <v>1300</v>
      </c>
      <c r="L2612" s="87"/>
      <c r="M2612" s="85" t="s">
        <v>4121</v>
      </c>
      <c r="N2612" s="85" t="s">
        <v>8021</v>
      </c>
    </row>
    <row r="2613" spans="1:14">
      <c r="A2613" s="2" t="s">
        <v>8392</v>
      </c>
      <c r="B2613" s="85" t="s">
        <v>8022</v>
      </c>
      <c r="C2613" s="85" t="s">
        <v>2109</v>
      </c>
      <c r="D2613" s="85"/>
      <c r="E2613" s="85"/>
      <c r="F2613" s="85"/>
      <c r="G2613" s="85"/>
      <c r="H2613" s="85"/>
      <c r="I2613" s="85"/>
      <c r="J2613" s="85"/>
      <c r="K2613" s="105" t="s">
        <v>1300</v>
      </c>
      <c r="L2613" s="87"/>
      <c r="M2613" s="85" t="s">
        <v>4122</v>
      </c>
      <c r="N2613" s="85" t="s">
        <v>8022</v>
      </c>
    </row>
    <row r="2614" spans="1:14">
      <c r="A2614" s="2" t="s">
        <v>8393</v>
      </c>
      <c r="B2614" s="85" t="s">
        <v>8023</v>
      </c>
      <c r="C2614" s="85" t="s">
        <v>1103</v>
      </c>
      <c r="D2614" s="85"/>
      <c r="E2614" s="85"/>
      <c r="F2614" s="85"/>
      <c r="G2614" s="85"/>
      <c r="H2614" s="85"/>
      <c r="I2614" s="85"/>
      <c r="J2614" s="85"/>
      <c r="K2614" s="105" t="s">
        <v>1300</v>
      </c>
      <c r="L2614" s="87"/>
      <c r="M2614" s="85" t="s">
        <v>4123</v>
      </c>
      <c r="N2614" s="85" t="s">
        <v>8023</v>
      </c>
    </row>
    <row r="2615" spans="1:14">
      <c r="A2615" s="2" t="s">
        <v>8394</v>
      </c>
      <c r="B2615" s="85" t="s">
        <v>8024</v>
      </c>
      <c r="C2615" s="85" t="s">
        <v>1103</v>
      </c>
      <c r="D2615" s="85"/>
      <c r="E2615" s="85"/>
      <c r="F2615" s="85"/>
      <c r="G2615" s="85"/>
      <c r="H2615" s="85"/>
      <c r="I2615" s="85"/>
      <c r="J2615" s="85"/>
      <c r="K2615" s="105" t="s">
        <v>1300</v>
      </c>
      <c r="L2615" s="87"/>
      <c r="M2615" s="85" t="s">
        <v>4124</v>
      </c>
      <c r="N2615" s="85" t="s">
        <v>8024</v>
      </c>
    </row>
    <row r="2616" spans="1:14">
      <c r="A2616" s="2" t="s">
        <v>8395</v>
      </c>
      <c r="B2616" s="85" t="s">
        <v>8025</v>
      </c>
      <c r="C2616" s="85" t="s">
        <v>921</v>
      </c>
      <c r="D2616" s="85" t="s">
        <v>921</v>
      </c>
      <c r="E2616" s="85" t="s">
        <v>921</v>
      </c>
      <c r="F2616" s="85" t="s">
        <v>1980</v>
      </c>
      <c r="G2616" s="85"/>
      <c r="H2616" s="85" t="s">
        <v>1151</v>
      </c>
      <c r="I2616" s="85"/>
      <c r="J2616" s="85"/>
      <c r="K2616" s="105" t="s">
        <v>1300</v>
      </c>
      <c r="L2616" s="87"/>
      <c r="M2616" s="85" t="s">
        <v>4125</v>
      </c>
      <c r="N2616" s="85" t="s">
        <v>8025</v>
      </c>
    </row>
    <row r="2617" spans="1:14">
      <c r="A2617" s="2" t="s">
        <v>8396</v>
      </c>
      <c r="B2617" s="85" t="s">
        <v>8026</v>
      </c>
      <c r="C2617" s="85" t="s">
        <v>2109</v>
      </c>
      <c r="D2617" s="85"/>
      <c r="E2617" s="85"/>
      <c r="F2617" s="85"/>
      <c r="G2617" s="85"/>
      <c r="H2617" s="85"/>
      <c r="I2617" s="85"/>
      <c r="J2617" s="85"/>
      <c r="K2617" s="105" t="s">
        <v>1318</v>
      </c>
      <c r="L2617" s="87"/>
      <c r="M2617" s="85" t="s">
        <v>4126</v>
      </c>
      <c r="N2617" s="85" t="s">
        <v>8026</v>
      </c>
    </row>
    <row r="2618" spans="1:14">
      <c r="A2618" s="2" t="s">
        <v>8397</v>
      </c>
      <c r="B2618" s="85" t="s">
        <v>8027</v>
      </c>
      <c r="C2618" s="85" t="s">
        <v>921</v>
      </c>
      <c r="D2618" s="85"/>
      <c r="E2618" s="85"/>
      <c r="F2618" s="85"/>
      <c r="G2618" s="85"/>
      <c r="H2618" s="85"/>
      <c r="I2618" s="85"/>
      <c r="J2618" s="85"/>
      <c r="K2618" s="105" t="s">
        <v>1318</v>
      </c>
      <c r="L2618" s="87"/>
      <c r="M2618" s="85" t="s">
        <v>4127</v>
      </c>
      <c r="N2618" s="85" t="s">
        <v>8027</v>
      </c>
    </row>
    <row r="2619" spans="1:14">
      <c r="A2619" s="2" t="s">
        <v>8398</v>
      </c>
      <c r="B2619" s="85" t="s">
        <v>8028</v>
      </c>
      <c r="C2619" s="85" t="s">
        <v>921</v>
      </c>
      <c r="D2619" s="85"/>
      <c r="E2619" s="85"/>
      <c r="F2619" s="85"/>
      <c r="G2619" s="85"/>
      <c r="H2619" s="85"/>
      <c r="I2619" s="85"/>
      <c r="J2619" s="85"/>
      <c r="K2619" s="105" t="s">
        <v>1308</v>
      </c>
      <c r="L2619" s="87"/>
      <c r="M2619" s="85" t="s">
        <v>4128</v>
      </c>
      <c r="N2619" s="85" t="s">
        <v>8028</v>
      </c>
    </row>
    <row r="2620" spans="1:14">
      <c r="A2620" s="2" t="s">
        <v>8399</v>
      </c>
      <c r="B2620" s="85" t="s">
        <v>8029</v>
      </c>
      <c r="C2620" s="85" t="s">
        <v>2109</v>
      </c>
      <c r="D2620" s="85"/>
      <c r="E2620" s="85"/>
      <c r="F2620" s="85"/>
      <c r="G2620" s="85"/>
      <c r="H2620" s="85"/>
      <c r="I2620" s="85"/>
      <c r="J2620" s="85"/>
      <c r="K2620" s="105" t="s">
        <v>1300</v>
      </c>
      <c r="L2620" s="87"/>
      <c r="M2620" s="85" t="s">
        <v>4129</v>
      </c>
      <c r="N2620" s="85" t="s">
        <v>8029</v>
      </c>
    </row>
    <row r="2621" spans="1:14">
      <c r="A2621" s="2" t="s">
        <v>8400</v>
      </c>
      <c r="B2621" s="85" t="s">
        <v>8030</v>
      </c>
      <c r="C2621" s="85" t="s">
        <v>2109</v>
      </c>
      <c r="D2621" s="85"/>
      <c r="E2621" s="85"/>
      <c r="F2621" s="85"/>
      <c r="G2621" s="85"/>
      <c r="H2621" s="85"/>
      <c r="I2621" s="85"/>
      <c r="J2621" s="85"/>
      <c r="K2621" s="105" t="s">
        <v>1300</v>
      </c>
      <c r="L2621" s="87"/>
      <c r="M2621" s="85" t="s">
        <v>4130</v>
      </c>
      <c r="N2621" s="85" t="s">
        <v>8030</v>
      </c>
    </row>
    <row r="2622" spans="1:14">
      <c r="A2622" s="2" t="s">
        <v>8401</v>
      </c>
      <c r="B2622" s="85" t="s">
        <v>8031</v>
      </c>
      <c r="C2622" s="85" t="s">
        <v>921</v>
      </c>
      <c r="D2622" s="85"/>
      <c r="E2622" s="85"/>
      <c r="F2622" s="85"/>
      <c r="G2622" s="85"/>
      <c r="H2622" s="85"/>
      <c r="I2622" s="85"/>
      <c r="J2622" s="85"/>
      <c r="K2622" s="105" t="s">
        <v>1300</v>
      </c>
      <c r="L2622" s="87"/>
      <c r="M2622" s="85" t="s">
        <v>4131</v>
      </c>
      <c r="N2622" s="85" t="s">
        <v>8031</v>
      </c>
    </row>
    <row r="2623" spans="1:14">
      <c r="A2623" s="2" t="s">
        <v>8402</v>
      </c>
      <c r="B2623" s="85" t="s">
        <v>8032</v>
      </c>
      <c r="C2623" s="85" t="s">
        <v>2109</v>
      </c>
      <c r="D2623" s="85"/>
      <c r="E2623" s="85"/>
      <c r="F2623" s="85"/>
      <c r="G2623" s="85"/>
      <c r="H2623" s="85"/>
      <c r="I2623" s="85"/>
      <c r="J2623" s="85"/>
      <c r="K2623" s="105" t="s">
        <v>1300</v>
      </c>
      <c r="L2623" s="87"/>
      <c r="M2623" s="85" t="s">
        <v>4132</v>
      </c>
      <c r="N2623" s="85" t="s">
        <v>8032</v>
      </c>
    </row>
    <row r="2624" spans="1:14">
      <c r="A2624" s="2" t="s">
        <v>8403</v>
      </c>
      <c r="B2624" s="85" t="s">
        <v>8033</v>
      </c>
      <c r="C2624" s="85" t="s">
        <v>2109</v>
      </c>
      <c r="D2624" s="85"/>
      <c r="E2624" s="85"/>
      <c r="F2624" s="85"/>
      <c r="G2624" s="85"/>
      <c r="H2624" s="85"/>
      <c r="I2624" s="85"/>
      <c r="J2624" s="85"/>
      <c r="K2624" s="105" t="s">
        <v>1300</v>
      </c>
      <c r="L2624" s="87"/>
      <c r="M2624" s="85" t="s">
        <v>4133</v>
      </c>
      <c r="N2624" s="85" t="s">
        <v>8033</v>
      </c>
    </row>
    <row r="2625" spans="1:14">
      <c r="A2625" s="2" t="s">
        <v>8404</v>
      </c>
      <c r="B2625" s="85" t="s">
        <v>8034</v>
      </c>
      <c r="C2625" s="85" t="s">
        <v>2109</v>
      </c>
      <c r="D2625" s="85"/>
      <c r="E2625" s="85"/>
      <c r="F2625" s="85"/>
      <c r="G2625" s="85"/>
      <c r="H2625" s="85"/>
      <c r="I2625" s="85"/>
      <c r="J2625" s="85"/>
      <c r="K2625" s="105" t="s">
        <v>1300</v>
      </c>
      <c r="L2625" s="87"/>
      <c r="M2625" s="85" t="s">
        <v>4134</v>
      </c>
      <c r="N2625" s="85" t="s">
        <v>8034</v>
      </c>
    </row>
    <row r="2626" spans="1:14">
      <c r="A2626" s="2" t="s">
        <v>8405</v>
      </c>
      <c r="B2626" s="85" t="s">
        <v>8035</v>
      </c>
      <c r="C2626" s="85" t="s">
        <v>1103</v>
      </c>
      <c r="D2626" s="85"/>
      <c r="E2626" s="85"/>
      <c r="F2626" s="85"/>
      <c r="G2626" s="85"/>
      <c r="H2626" s="85"/>
      <c r="I2626" s="85"/>
      <c r="J2626" s="85"/>
      <c r="K2626" s="105" t="s">
        <v>1318</v>
      </c>
      <c r="L2626" s="87"/>
      <c r="M2626" s="85" t="s">
        <v>4135</v>
      </c>
      <c r="N2626" s="85" t="s">
        <v>8035</v>
      </c>
    </row>
    <row r="2627" spans="1:14">
      <c r="A2627" s="2" t="s">
        <v>8406</v>
      </c>
      <c r="B2627" s="85" t="s">
        <v>8036</v>
      </c>
      <c r="C2627" s="85" t="s">
        <v>1103</v>
      </c>
      <c r="D2627" s="85"/>
      <c r="E2627" s="85"/>
      <c r="F2627" s="85"/>
      <c r="G2627" s="85"/>
      <c r="H2627" s="85"/>
      <c r="I2627" s="85"/>
      <c r="J2627" s="85"/>
      <c r="K2627" s="105" t="s">
        <v>1318</v>
      </c>
      <c r="L2627" s="87"/>
      <c r="M2627" s="85" t="s">
        <v>4136</v>
      </c>
      <c r="N2627" s="85" t="s">
        <v>8036</v>
      </c>
    </row>
    <row r="2628" spans="1:14">
      <c r="A2628" s="2" t="s">
        <v>8407</v>
      </c>
      <c r="B2628" s="85" t="s">
        <v>8037</v>
      </c>
      <c r="C2628" s="85" t="s">
        <v>7978</v>
      </c>
      <c r="D2628" s="85" t="s">
        <v>739</v>
      </c>
      <c r="E2628" s="85" t="s">
        <v>7978</v>
      </c>
      <c r="F2628" s="85" t="s">
        <v>1331</v>
      </c>
      <c r="G2628" s="85" t="s">
        <v>1332</v>
      </c>
      <c r="H2628" s="85" t="s">
        <v>1151</v>
      </c>
      <c r="I2628" s="85"/>
      <c r="J2628" s="85"/>
      <c r="K2628" s="105" t="s">
        <v>1308</v>
      </c>
      <c r="L2628" s="87"/>
      <c r="M2628" s="85" t="s">
        <v>4137</v>
      </c>
      <c r="N2628" s="85" t="s">
        <v>8037</v>
      </c>
    </row>
    <row r="2629" spans="1:14">
      <c r="A2629" s="2" t="s">
        <v>8408</v>
      </c>
      <c r="B2629" s="85" t="s">
        <v>8038</v>
      </c>
      <c r="C2629" s="85" t="s">
        <v>7978</v>
      </c>
      <c r="D2629" s="85"/>
      <c r="E2629" s="85"/>
      <c r="F2629" s="85"/>
      <c r="G2629" s="85"/>
      <c r="H2629" s="85"/>
      <c r="I2629" s="85"/>
      <c r="J2629" s="85"/>
      <c r="K2629" s="105" t="s">
        <v>1300</v>
      </c>
      <c r="L2629" s="87"/>
      <c r="M2629" s="85" t="s">
        <v>4138</v>
      </c>
      <c r="N2629" s="85" t="s">
        <v>8038</v>
      </c>
    </row>
    <row r="2630" spans="1:14">
      <c r="A2630" s="2" t="s">
        <v>8409</v>
      </c>
      <c r="B2630" s="85" t="s">
        <v>8039</v>
      </c>
      <c r="C2630" s="85" t="s">
        <v>8040</v>
      </c>
      <c r="D2630" s="85"/>
      <c r="E2630" s="85"/>
      <c r="F2630" s="85"/>
      <c r="G2630" s="85"/>
      <c r="H2630" s="85"/>
      <c r="I2630" s="85"/>
      <c r="J2630" s="85"/>
      <c r="K2630" s="105" t="s">
        <v>1300</v>
      </c>
      <c r="L2630" s="87"/>
      <c r="M2630" s="85" t="s">
        <v>4139</v>
      </c>
      <c r="N2630" s="85" t="s">
        <v>8039</v>
      </c>
    </row>
    <row r="2631" spans="1:14">
      <c r="A2631" s="2" t="s">
        <v>8410</v>
      </c>
      <c r="B2631" s="85" t="s">
        <v>8041</v>
      </c>
      <c r="C2631" s="85" t="s">
        <v>8042</v>
      </c>
      <c r="D2631" s="85"/>
      <c r="E2631" s="85"/>
      <c r="F2631" s="85"/>
      <c r="G2631" s="85"/>
      <c r="H2631" s="85"/>
      <c r="I2631" s="85"/>
      <c r="J2631" s="85"/>
      <c r="K2631" s="105" t="s">
        <v>1318</v>
      </c>
      <c r="L2631" s="87"/>
      <c r="M2631" s="85" t="s">
        <v>4140</v>
      </c>
      <c r="N2631" s="85" t="s">
        <v>8041</v>
      </c>
    </row>
    <row r="2632" spans="1:14">
      <c r="A2632" s="2" t="s">
        <v>8411</v>
      </c>
      <c r="B2632" s="85" t="s">
        <v>8043</v>
      </c>
      <c r="C2632" s="85" t="s">
        <v>8042</v>
      </c>
      <c r="D2632" s="85"/>
      <c r="E2632" s="85"/>
      <c r="F2632" s="85"/>
      <c r="G2632" s="85"/>
      <c r="H2632" s="85"/>
      <c r="I2632" s="85"/>
      <c r="J2632" s="85"/>
      <c r="K2632" s="105" t="s">
        <v>1318</v>
      </c>
      <c r="L2632" s="87"/>
      <c r="M2632" s="85" t="s">
        <v>4141</v>
      </c>
      <c r="N2632" s="85" t="s">
        <v>8043</v>
      </c>
    </row>
    <row r="2633" spans="1:14">
      <c r="A2633" s="2" t="s">
        <v>8412</v>
      </c>
      <c r="B2633" s="85" t="s">
        <v>8044</v>
      </c>
      <c r="C2633" s="85" t="s">
        <v>8042</v>
      </c>
      <c r="D2633" s="85"/>
      <c r="E2633" s="85"/>
      <c r="F2633" s="85"/>
      <c r="G2633" s="85"/>
      <c r="H2633" s="85"/>
      <c r="I2633" s="85"/>
      <c r="J2633" s="85"/>
      <c r="K2633" s="105" t="s">
        <v>1318</v>
      </c>
      <c r="L2633" s="87"/>
      <c r="M2633" s="85" t="s">
        <v>4142</v>
      </c>
      <c r="N2633" s="85" t="s">
        <v>8044</v>
      </c>
    </row>
    <row r="2634" spans="1:14">
      <c r="A2634" s="2" t="s">
        <v>8413</v>
      </c>
      <c r="B2634" s="85" t="s">
        <v>8045</v>
      </c>
      <c r="C2634" s="85" t="s">
        <v>921</v>
      </c>
      <c r="D2634" s="85" t="s">
        <v>1335</v>
      </c>
      <c r="E2634" s="85" t="s">
        <v>1103</v>
      </c>
      <c r="F2634" s="85" t="s">
        <v>1336</v>
      </c>
      <c r="G2634" s="85" t="s">
        <v>1151</v>
      </c>
      <c r="H2634" s="85"/>
      <c r="I2634" s="85"/>
      <c r="J2634" s="86"/>
      <c r="K2634" s="105" t="s">
        <v>1308</v>
      </c>
      <c r="L2634" s="87"/>
      <c r="M2634" s="85" t="s">
        <v>4143</v>
      </c>
      <c r="N2634" s="85" t="s">
        <v>8045</v>
      </c>
    </row>
    <row r="2635" spans="1:14">
      <c r="A2635" s="2" t="s">
        <v>8414</v>
      </c>
      <c r="B2635" s="85" t="s">
        <v>8046</v>
      </c>
      <c r="C2635" s="85" t="s">
        <v>7970</v>
      </c>
      <c r="D2635" s="85"/>
      <c r="E2635" s="85"/>
      <c r="F2635" s="85"/>
      <c r="G2635" s="85"/>
      <c r="H2635" s="85"/>
      <c r="I2635" s="85"/>
      <c r="J2635" s="85"/>
      <c r="K2635" s="105" t="s">
        <v>1300</v>
      </c>
      <c r="L2635" s="87"/>
      <c r="M2635" s="85" t="s">
        <v>4144</v>
      </c>
      <c r="N2635" s="85" t="s">
        <v>8046</v>
      </c>
    </row>
    <row r="2636" spans="1:14">
      <c r="A2636" s="2" t="s">
        <v>8415</v>
      </c>
      <c r="B2636" s="85" t="s">
        <v>8047</v>
      </c>
      <c r="C2636" s="85" t="s">
        <v>7978</v>
      </c>
      <c r="D2636" s="85" t="s">
        <v>735</v>
      </c>
      <c r="E2636" s="85" t="s">
        <v>7978</v>
      </c>
      <c r="F2636" s="85" t="s">
        <v>1328</v>
      </c>
      <c r="G2636" s="85" t="s">
        <v>1329</v>
      </c>
      <c r="H2636" s="85" t="s">
        <v>1151</v>
      </c>
      <c r="I2636" s="85"/>
      <c r="J2636" s="85"/>
      <c r="K2636" s="105" t="s">
        <v>1308</v>
      </c>
      <c r="L2636" s="87"/>
      <c r="M2636" s="85" t="s">
        <v>4145</v>
      </c>
      <c r="N2636" s="85" t="s">
        <v>8047</v>
      </c>
    </row>
    <row r="2637" spans="1:14">
      <c r="A2637" s="2" t="s">
        <v>8416</v>
      </c>
      <c r="B2637" s="85" t="s">
        <v>8048</v>
      </c>
      <c r="C2637" s="85" t="s">
        <v>921</v>
      </c>
      <c r="D2637" s="85"/>
      <c r="E2637" s="85"/>
      <c r="F2637" s="85"/>
      <c r="G2637" s="85"/>
      <c r="H2637" s="85"/>
      <c r="I2637" s="85"/>
      <c r="J2637" s="85"/>
      <c r="K2637" s="105" t="s">
        <v>1308</v>
      </c>
      <c r="L2637" s="87"/>
      <c r="M2637" s="85" t="s">
        <v>4146</v>
      </c>
      <c r="N2637" s="85" t="s">
        <v>8048</v>
      </c>
    </row>
    <row r="2638" spans="1:14">
      <c r="A2638" s="2" t="s">
        <v>8417</v>
      </c>
      <c r="B2638" s="85" t="s">
        <v>8049</v>
      </c>
      <c r="C2638" s="85" t="s">
        <v>921</v>
      </c>
      <c r="D2638" s="85"/>
      <c r="E2638" s="85"/>
      <c r="F2638" s="85"/>
      <c r="G2638" s="85"/>
      <c r="H2638" s="85"/>
      <c r="I2638" s="85"/>
      <c r="J2638" s="85"/>
      <c r="K2638" s="105" t="s">
        <v>1308</v>
      </c>
      <c r="L2638" s="87"/>
      <c r="M2638" s="85" t="s">
        <v>4147</v>
      </c>
      <c r="N2638" s="85" t="s">
        <v>8049</v>
      </c>
    </row>
    <row r="2639" spans="1:14">
      <c r="A2639" s="2" t="s">
        <v>8418</v>
      </c>
      <c r="B2639" s="85" t="s">
        <v>8050</v>
      </c>
      <c r="C2639" s="85" t="s">
        <v>921</v>
      </c>
      <c r="D2639" s="85"/>
      <c r="E2639" s="85"/>
      <c r="F2639" s="85"/>
      <c r="G2639" s="85"/>
      <c r="H2639" s="85"/>
      <c r="I2639" s="85"/>
      <c r="J2639" s="85"/>
      <c r="K2639" s="105" t="s">
        <v>1308</v>
      </c>
      <c r="L2639" s="87"/>
      <c r="M2639" s="85" t="s">
        <v>4148</v>
      </c>
      <c r="N2639" s="85" t="s">
        <v>8050</v>
      </c>
    </row>
    <row r="2640" spans="1:14">
      <c r="A2640" s="2" t="s">
        <v>8419</v>
      </c>
      <c r="B2640" s="85" t="s">
        <v>8051</v>
      </c>
      <c r="C2640" s="85" t="s">
        <v>1103</v>
      </c>
      <c r="D2640" s="85"/>
      <c r="E2640" s="85"/>
      <c r="F2640" s="85"/>
      <c r="G2640" s="85"/>
      <c r="H2640" s="85"/>
      <c r="I2640" s="85"/>
      <c r="J2640" s="85"/>
      <c r="K2640" s="105" t="s">
        <v>7842</v>
      </c>
      <c r="L2640" s="87"/>
      <c r="M2640" s="85" t="s">
        <v>4149</v>
      </c>
      <c r="N2640" s="85" t="s">
        <v>8051</v>
      </c>
    </row>
    <row r="2641" spans="1:14">
      <c r="A2641" s="2" t="s">
        <v>8420</v>
      </c>
      <c r="B2641" s="85" t="s">
        <v>8052</v>
      </c>
      <c r="C2641" s="85" t="s">
        <v>921</v>
      </c>
      <c r="D2641" s="85"/>
      <c r="E2641" s="85"/>
      <c r="F2641" s="85"/>
      <c r="G2641" s="85"/>
      <c r="H2641" s="85"/>
      <c r="I2641" s="85"/>
      <c r="J2641" s="85"/>
      <c r="K2641" s="105" t="s">
        <v>1300</v>
      </c>
      <c r="L2641" s="87"/>
      <c r="M2641" s="85" t="s">
        <v>4150</v>
      </c>
      <c r="N2641" s="85" t="s">
        <v>8052</v>
      </c>
    </row>
    <row r="2642" spans="1:14">
      <c r="A2642" s="2" t="s">
        <v>8421</v>
      </c>
      <c r="B2642" s="85" t="s">
        <v>8053</v>
      </c>
      <c r="C2642" s="85" t="s">
        <v>921</v>
      </c>
      <c r="D2642" s="85"/>
      <c r="E2642" s="85"/>
      <c r="F2642" s="85"/>
      <c r="G2642" s="85"/>
      <c r="H2642" s="85"/>
      <c r="I2642" s="85"/>
      <c r="J2642" s="85"/>
      <c r="K2642" s="105" t="s">
        <v>1300</v>
      </c>
      <c r="L2642" s="87"/>
      <c r="M2642" s="85" t="s">
        <v>4151</v>
      </c>
      <c r="N2642" s="85" t="s">
        <v>8053</v>
      </c>
    </row>
    <row r="2643" spans="1:14">
      <c r="A2643" s="2" t="s">
        <v>8422</v>
      </c>
      <c r="B2643" s="85" t="s">
        <v>8054</v>
      </c>
      <c r="C2643" s="85" t="s">
        <v>921</v>
      </c>
      <c r="D2643" s="85"/>
      <c r="E2643" s="85"/>
      <c r="F2643" s="85"/>
      <c r="G2643" s="85"/>
      <c r="H2643" s="85"/>
      <c r="I2643" s="85"/>
      <c r="J2643" s="85"/>
      <c r="K2643" s="105" t="s">
        <v>1300</v>
      </c>
      <c r="L2643" s="87"/>
      <c r="M2643" s="85" t="s">
        <v>4152</v>
      </c>
      <c r="N2643" s="85" t="s">
        <v>8054</v>
      </c>
    </row>
    <row r="2644" spans="1:14">
      <c r="A2644" s="2" t="s">
        <v>8423</v>
      </c>
      <c r="B2644" s="85" t="s">
        <v>8055</v>
      </c>
      <c r="C2644" s="85" t="s">
        <v>921</v>
      </c>
      <c r="D2644" s="85"/>
      <c r="E2644" s="85"/>
      <c r="F2644" s="85"/>
      <c r="G2644" s="85"/>
      <c r="H2644" s="85"/>
      <c r="I2644" s="85"/>
      <c r="J2644" s="85"/>
      <c r="K2644" s="105" t="s">
        <v>1300</v>
      </c>
      <c r="L2644" s="87"/>
      <c r="M2644" s="85" t="s">
        <v>4153</v>
      </c>
      <c r="N2644" s="85" t="s">
        <v>8055</v>
      </c>
    </row>
    <row r="2645" spans="1:14">
      <c r="A2645" s="2" t="s">
        <v>8424</v>
      </c>
      <c r="B2645" s="85" t="s">
        <v>8056</v>
      </c>
      <c r="C2645" s="85" t="s">
        <v>921</v>
      </c>
      <c r="D2645" s="85"/>
      <c r="E2645" s="85"/>
      <c r="F2645" s="85"/>
      <c r="G2645" s="85"/>
      <c r="H2645" s="85"/>
      <c r="I2645" s="85"/>
      <c r="J2645" s="85"/>
      <c r="K2645" s="105" t="s">
        <v>1300</v>
      </c>
      <c r="L2645" s="87"/>
      <c r="M2645" s="85" t="s">
        <v>4154</v>
      </c>
      <c r="N2645" s="85" t="s">
        <v>8056</v>
      </c>
    </row>
    <row r="2646" spans="1:14">
      <c r="A2646" s="2" t="s">
        <v>8425</v>
      </c>
      <c r="B2646" s="85" t="s">
        <v>8057</v>
      </c>
      <c r="C2646" s="85" t="s">
        <v>921</v>
      </c>
      <c r="D2646" s="85"/>
      <c r="E2646" s="85"/>
      <c r="F2646" s="85"/>
      <c r="G2646" s="85"/>
      <c r="H2646" s="85"/>
      <c r="I2646" s="85"/>
      <c r="J2646" s="85"/>
      <c r="K2646" s="105" t="s">
        <v>1300</v>
      </c>
      <c r="L2646" s="87"/>
      <c r="M2646" s="85" t="s">
        <v>4155</v>
      </c>
      <c r="N2646" s="85" t="s">
        <v>8057</v>
      </c>
    </row>
    <row r="2647" spans="1:14">
      <c r="A2647" s="2" t="s">
        <v>8426</v>
      </c>
      <c r="B2647" s="85" t="s">
        <v>8058</v>
      </c>
      <c r="C2647" s="85" t="s">
        <v>921</v>
      </c>
      <c r="D2647" s="85"/>
      <c r="E2647" s="85"/>
      <c r="F2647" s="85"/>
      <c r="G2647" s="85"/>
      <c r="H2647" s="85"/>
      <c r="I2647" s="85"/>
      <c r="J2647" s="85"/>
      <c r="K2647" s="105" t="s">
        <v>1300</v>
      </c>
      <c r="L2647" s="87"/>
      <c r="M2647" s="85" t="s">
        <v>4156</v>
      </c>
      <c r="N2647" s="85" t="s">
        <v>8058</v>
      </c>
    </row>
    <row r="2648" spans="1:14">
      <c r="A2648" s="2" t="s">
        <v>8427</v>
      </c>
      <c r="B2648" s="85" t="s">
        <v>8059</v>
      </c>
      <c r="C2648" s="85" t="s">
        <v>921</v>
      </c>
      <c r="D2648" s="85"/>
      <c r="E2648" s="85"/>
      <c r="F2648" s="85"/>
      <c r="G2648" s="85"/>
      <c r="H2648" s="85"/>
      <c r="I2648" s="85"/>
      <c r="J2648" s="85"/>
      <c r="K2648" s="105" t="s">
        <v>1300</v>
      </c>
      <c r="L2648" s="87"/>
      <c r="M2648" s="85" t="s">
        <v>4157</v>
      </c>
      <c r="N2648" s="85" t="s">
        <v>8059</v>
      </c>
    </row>
    <row r="2649" spans="1:14">
      <c r="A2649" s="2" t="s">
        <v>8428</v>
      </c>
      <c r="B2649" s="85" t="s">
        <v>8060</v>
      </c>
      <c r="C2649" s="85" t="s">
        <v>7669</v>
      </c>
      <c r="D2649" s="85" t="s">
        <v>7669</v>
      </c>
      <c r="E2649" s="85" t="s">
        <v>7669</v>
      </c>
      <c r="F2649" s="85"/>
      <c r="G2649" s="85" t="s">
        <v>1151</v>
      </c>
      <c r="H2649" s="85"/>
      <c r="I2649" s="85"/>
      <c r="J2649" s="86"/>
      <c r="K2649" s="105" t="s">
        <v>1318</v>
      </c>
      <c r="L2649" s="87"/>
      <c r="M2649" s="85" t="s">
        <v>4158</v>
      </c>
      <c r="N2649" s="85" t="s">
        <v>8060</v>
      </c>
    </row>
    <row r="2650" spans="1:14">
      <c r="A2650" s="2" t="s">
        <v>8429</v>
      </c>
      <c r="B2650" s="85" t="s">
        <v>8061</v>
      </c>
      <c r="C2650" s="85" t="s">
        <v>7669</v>
      </c>
      <c r="D2650" s="85" t="s">
        <v>7669</v>
      </c>
      <c r="E2650" s="85" t="s">
        <v>7669</v>
      </c>
      <c r="F2650" s="85"/>
      <c r="G2650" s="85" t="s">
        <v>1151</v>
      </c>
      <c r="H2650" s="85"/>
      <c r="I2650" s="85"/>
      <c r="J2650" s="86"/>
      <c r="K2650" s="105" t="s">
        <v>1318</v>
      </c>
      <c r="L2650" s="87"/>
      <c r="M2650" s="85" t="s">
        <v>4159</v>
      </c>
      <c r="N2650" s="85" t="s">
        <v>8061</v>
      </c>
    </row>
    <row r="2651" spans="1:14">
      <c r="A2651" s="2" t="s">
        <v>8430</v>
      </c>
      <c r="B2651" s="85" t="s">
        <v>8062</v>
      </c>
      <c r="C2651" s="85" t="s">
        <v>8063</v>
      </c>
      <c r="D2651" s="85"/>
      <c r="E2651" s="85"/>
      <c r="F2651" s="85"/>
      <c r="G2651" s="85"/>
      <c r="H2651" s="85"/>
      <c r="I2651" s="85"/>
      <c r="J2651" s="85"/>
      <c r="K2651" s="105" t="s">
        <v>1318</v>
      </c>
      <c r="L2651" s="87"/>
      <c r="M2651" s="85" t="s">
        <v>4160</v>
      </c>
      <c r="N2651" s="85" t="s">
        <v>8062</v>
      </c>
    </row>
    <row r="2652" spans="1:14">
      <c r="A2652" s="2" t="s">
        <v>8431</v>
      </c>
      <c r="B2652" s="85" t="s">
        <v>8064</v>
      </c>
      <c r="C2652" s="85" t="s">
        <v>921</v>
      </c>
      <c r="D2652" s="85"/>
      <c r="E2652" s="85"/>
      <c r="F2652" s="85"/>
      <c r="G2652" s="85"/>
      <c r="H2652" s="85"/>
      <c r="I2652" s="85"/>
      <c r="J2652" s="85"/>
      <c r="K2652" s="105" t="s">
        <v>1308</v>
      </c>
      <c r="L2652" s="87"/>
      <c r="M2652" s="85" t="s">
        <v>4161</v>
      </c>
      <c r="N2652" s="85" t="s">
        <v>8064</v>
      </c>
    </row>
    <row r="2653" spans="1:14">
      <c r="A2653" s="2" t="s">
        <v>8432</v>
      </c>
      <c r="B2653" s="85" t="s">
        <v>8065</v>
      </c>
      <c r="C2653" s="85" t="s">
        <v>921</v>
      </c>
      <c r="D2653" s="85"/>
      <c r="E2653" s="85"/>
      <c r="F2653" s="85"/>
      <c r="G2653" s="85"/>
      <c r="H2653" s="85"/>
      <c r="I2653" s="85"/>
      <c r="J2653" s="85"/>
      <c r="K2653" s="105" t="s">
        <v>1300</v>
      </c>
      <c r="L2653" s="87"/>
      <c r="M2653" s="85" t="s">
        <v>4162</v>
      </c>
      <c r="N2653" s="85" t="s">
        <v>8065</v>
      </c>
    </row>
    <row r="2654" spans="1:14">
      <c r="A2654" s="2" t="s">
        <v>8433</v>
      </c>
      <c r="B2654" s="85" t="s">
        <v>8066</v>
      </c>
      <c r="C2654" s="85" t="s">
        <v>921</v>
      </c>
      <c r="D2654" s="85"/>
      <c r="E2654" s="85"/>
      <c r="F2654" s="85"/>
      <c r="G2654" s="85"/>
      <c r="H2654" s="85"/>
      <c r="I2654" s="85"/>
      <c r="J2654" s="85"/>
      <c r="K2654" s="105" t="s">
        <v>1300</v>
      </c>
      <c r="L2654" s="87"/>
      <c r="M2654" s="85" t="s">
        <v>4163</v>
      </c>
      <c r="N2654" s="85" t="s">
        <v>8066</v>
      </c>
    </row>
    <row r="2655" spans="1:14">
      <c r="A2655" s="2" t="s">
        <v>8434</v>
      </c>
      <c r="B2655" s="85" t="s">
        <v>8067</v>
      </c>
      <c r="C2655" s="85" t="s">
        <v>921</v>
      </c>
      <c r="D2655" s="85"/>
      <c r="E2655" s="85"/>
      <c r="F2655" s="85"/>
      <c r="G2655" s="85"/>
      <c r="H2655" s="85"/>
      <c r="I2655" s="85"/>
      <c r="J2655" s="85"/>
      <c r="K2655" s="105" t="s">
        <v>1300</v>
      </c>
      <c r="L2655" s="87"/>
      <c r="M2655" s="85" t="s">
        <v>4164</v>
      </c>
      <c r="N2655" s="85" t="s">
        <v>8067</v>
      </c>
    </row>
    <row r="2656" spans="1:14">
      <c r="A2656" s="2" t="s">
        <v>8435</v>
      </c>
      <c r="B2656" s="85" t="s">
        <v>8068</v>
      </c>
      <c r="C2656" s="85" t="s">
        <v>2109</v>
      </c>
      <c r="D2656" s="85"/>
      <c r="E2656" s="85"/>
      <c r="F2656" s="85"/>
      <c r="G2656" s="85"/>
      <c r="H2656" s="85"/>
      <c r="I2656" s="85"/>
      <c r="J2656" s="85"/>
      <c r="K2656" s="105" t="s">
        <v>1300</v>
      </c>
      <c r="L2656" s="87"/>
      <c r="M2656" s="85" t="s">
        <v>4165</v>
      </c>
      <c r="N2656" s="85" t="s">
        <v>8068</v>
      </c>
    </row>
    <row r="2657" spans="1:14">
      <c r="A2657" s="2" t="s">
        <v>8436</v>
      </c>
      <c r="B2657" s="85" t="s">
        <v>8069</v>
      </c>
      <c r="C2657" s="85" t="s">
        <v>7978</v>
      </c>
      <c r="D2657" s="85" t="s">
        <v>1335</v>
      </c>
      <c r="E2657" s="85"/>
      <c r="F2657" s="85"/>
      <c r="G2657" s="85"/>
      <c r="H2657" s="85"/>
      <c r="I2657" s="85"/>
      <c r="J2657" s="85"/>
      <c r="K2657" s="105" t="s">
        <v>1308</v>
      </c>
      <c r="L2657" s="87"/>
      <c r="M2657" s="85" t="s">
        <v>4166</v>
      </c>
      <c r="N2657" s="85" t="s">
        <v>8069</v>
      </c>
    </row>
    <row r="2658" spans="1:14">
      <c r="A2658" s="2" t="s">
        <v>8437</v>
      </c>
      <c r="B2658" s="84" t="s">
        <v>8070</v>
      </c>
      <c r="C2658" s="84" t="s">
        <v>8071</v>
      </c>
      <c r="D2658" s="84"/>
      <c r="E2658" s="84"/>
      <c r="F2658" s="84"/>
      <c r="G2658" s="85"/>
      <c r="H2658" s="84"/>
      <c r="I2658" s="86"/>
      <c r="J2658" s="86"/>
      <c r="K2658" s="104" t="s">
        <v>1300</v>
      </c>
      <c r="L2658" s="87"/>
      <c r="M2658" s="84" t="s">
        <v>4167</v>
      </c>
      <c r="N2658" s="84" t="s">
        <v>8070</v>
      </c>
    </row>
    <row r="2659" spans="1:14">
      <c r="A2659" s="2" t="s">
        <v>8438</v>
      </c>
      <c r="B2659" s="84" t="s">
        <v>8072</v>
      </c>
      <c r="C2659" s="84" t="s">
        <v>8071</v>
      </c>
      <c r="D2659" s="84"/>
      <c r="E2659" s="84"/>
      <c r="F2659" s="84"/>
      <c r="G2659" s="85"/>
      <c r="H2659" s="84"/>
      <c r="I2659" s="86"/>
      <c r="J2659" s="86"/>
      <c r="K2659" s="104" t="s">
        <v>1300</v>
      </c>
      <c r="L2659" s="87"/>
      <c r="M2659" s="84" t="s">
        <v>4168</v>
      </c>
      <c r="N2659" s="84" t="s">
        <v>8072</v>
      </c>
    </row>
    <row r="2660" spans="1:14">
      <c r="A2660" s="2" t="s">
        <v>8439</v>
      </c>
      <c r="B2660" s="103" t="s">
        <v>8073</v>
      </c>
      <c r="C2660" s="103" t="s">
        <v>8074</v>
      </c>
      <c r="D2660" s="103"/>
      <c r="E2660" s="103"/>
      <c r="F2660" s="103"/>
      <c r="G2660" s="103"/>
      <c r="H2660" s="103"/>
      <c r="I2660" s="106"/>
      <c r="J2660" s="106"/>
      <c r="K2660" s="103" t="s">
        <v>1733</v>
      </c>
      <c r="L2660" s="87"/>
      <c r="M2660" s="103" t="s">
        <v>4169</v>
      </c>
      <c r="N2660" s="103" t="s">
        <v>8073</v>
      </c>
    </row>
    <row r="2661" spans="1:14">
      <c r="A2661" s="2" t="s">
        <v>8440</v>
      </c>
      <c r="B2661" s="107" t="s">
        <v>8075</v>
      </c>
      <c r="C2661" s="107" t="s">
        <v>2109</v>
      </c>
      <c r="D2661" s="108"/>
      <c r="E2661" s="107"/>
      <c r="F2661" s="107"/>
      <c r="G2661" s="109"/>
      <c r="H2661" s="108"/>
      <c r="I2661" s="110"/>
      <c r="J2661" s="110"/>
      <c r="K2661" s="107" t="s">
        <v>1308</v>
      </c>
      <c r="L2661" s="111"/>
      <c r="M2661" s="107" t="s">
        <v>4170</v>
      </c>
      <c r="N2661" s="107" t="s">
        <v>8075</v>
      </c>
    </row>
    <row r="2662" spans="1:14">
      <c r="A2662" s="2" t="s">
        <v>8441</v>
      </c>
      <c r="B2662" s="103" t="s">
        <v>8076</v>
      </c>
      <c r="C2662" s="103" t="s">
        <v>8077</v>
      </c>
      <c r="D2662" s="103"/>
      <c r="E2662" s="103"/>
      <c r="F2662" s="103"/>
      <c r="G2662" s="103"/>
      <c r="H2662" s="103"/>
      <c r="I2662" s="86"/>
      <c r="J2662" s="86"/>
      <c r="K2662" s="103" t="s">
        <v>1308</v>
      </c>
      <c r="L2662" s="87"/>
      <c r="M2662" s="103" t="s">
        <v>4171</v>
      </c>
      <c r="N2662" s="103" t="s">
        <v>8076</v>
      </c>
    </row>
    <row r="2663" spans="1:14">
      <c r="A2663" s="2" t="s">
        <v>8442</v>
      </c>
      <c r="B2663" s="84" t="s">
        <v>8078</v>
      </c>
      <c r="C2663" s="84" t="s">
        <v>2109</v>
      </c>
      <c r="D2663" s="84"/>
      <c r="E2663" s="84"/>
      <c r="F2663" s="84"/>
      <c r="G2663" s="85"/>
      <c r="H2663" s="84"/>
      <c r="I2663" s="86"/>
      <c r="J2663" s="86"/>
      <c r="K2663" s="104" t="s">
        <v>1308</v>
      </c>
      <c r="L2663" s="87"/>
      <c r="M2663" s="84" t="s">
        <v>4172</v>
      </c>
      <c r="N2663" s="84" t="s">
        <v>8078</v>
      </c>
    </row>
    <row r="2664" spans="1:14">
      <c r="A2664" s="2" t="s">
        <v>8443</v>
      </c>
      <c r="B2664" s="103" t="s">
        <v>8079</v>
      </c>
      <c r="C2664" s="103" t="s">
        <v>7931</v>
      </c>
      <c r="D2664" s="84"/>
      <c r="E2664" s="103" t="s">
        <v>1729</v>
      </c>
      <c r="F2664" s="103" t="s">
        <v>1730</v>
      </c>
      <c r="G2664" s="85"/>
      <c r="H2664" s="103" t="s">
        <v>1151</v>
      </c>
      <c r="I2664" s="86"/>
      <c r="J2664" s="86"/>
      <c r="K2664" s="103" t="s">
        <v>1318</v>
      </c>
      <c r="L2664" s="87"/>
      <c r="M2664" s="103" t="s">
        <v>4173</v>
      </c>
      <c r="N2664" s="103" t="s">
        <v>8079</v>
      </c>
    </row>
    <row r="2665" spans="1:14">
      <c r="A2665" s="2" t="s">
        <v>8444</v>
      </c>
      <c r="B2665" s="84" t="s">
        <v>8080</v>
      </c>
      <c r="C2665" s="84" t="s">
        <v>8077</v>
      </c>
      <c r="D2665" s="84"/>
      <c r="E2665" s="84"/>
      <c r="F2665" s="84"/>
      <c r="G2665" s="85"/>
      <c r="H2665" s="84"/>
      <c r="I2665" s="86"/>
      <c r="J2665" s="86"/>
      <c r="K2665" s="104" t="s">
        <v>1308</v>
      </c>
      <c r="L2665" s="87"/>
      <c r="M2665" s="84" t="s">
        <v>4174</v>
      </c>
      <c r="N2665" s="84" t="s">
        <v>8080</v>
      </c>
    </row>
    <row r="2666" spans="1:14">
      <c r="A2666" s="2" t="s">
        <v>8445</v>
      </c>
      <c r="B2666" s="84" t="s">
        <v>8081</v>
      </c>
      <c r="C2666" s="84" t="s">
        <v>8082</v>
      </c>
      <c r="D2666" s="84"/>
      <c r="E2666" s="84"/>
      <c r="F2666" s="84"/>
      <c r="G2666" s="85"/>
      <c r="H2666" s="84"/>
      <c r="I2666" s="86"/>
      <c r="J2666" s="86"/>
      <c r="K2666" s="104" t="s">
        <v>7842</v>
      </c>
      <c r="L2666" s="87"/>
      <c r="M2666" s="84" t="s">
        <v>4175</v>
      </c>
      <c r="N2666" s="84" t="s">
        <v>8081</v>
      </c>
    </row>
    <row r="2667" spans="1:14">
      <c r="A2667" s="2" t="s">
        <v>8446</v>
      </c>
      <c r="B2667" s="103" t="s">
        <v>8083</v>
      </c>
      <c r="C2667" s="103" t="s">
        <v>7883</v>
      </c>
      <c r="D2667" s="103" t="s">
        <v>1737</v>
      </c>
      <c r="E2667" s="84"/>
      <c r="F2667" s="103" t="s">
        <v>1738</v>
      </c>
      <c r="G2667" s="85"/>
      <c r="H2667" s="103" t="s">
        <v>1151</v>
      </c>
      <c r="I2667" s="86"/>
      <c r="J2667" s="86"/>
      <c r="K2667" s="103" t="s">
        <v>1318</v>
      </c>
      <c r="L2667" s="87"/>
      <c r="M2667" s="103" t="s">
        <v>4176</v>
      </c>
      <c r="N2667" s="103" t="s">
        <v>8083</v>
      </c>
    </row>
    <row r="2668" spans="1:14">
      <c r="A2668" s="2" t="s">
        <v>8447</v>
      </c>
      <c r="B2668" s="84" t="s">
        <v>8084</v>
      </c>
      <c r="C2668" s="84" t="s">
        <v>1007</v>
      </c>
      <c r="D2668" s="84"/>
      <c r="E2668" s="84"/>
      <c r="F2668" s="84"/>
      <c r="G2668" s="85"/>
      <c r="H2668" s="84"/>
      <c r="I2668" s="86"/>
      <c r="J2668" s="86"/>
      <c r="K2668" s="104" t="s">
        <v>7842</v>
      </c>
      <c r="L2668" s="87"/>
      <c r="M2668" s="84" t="s">
        <v>4177</v>
      </c>
      <c r="N2668" s="84" t="s">
        <v>8084</v>
      </c>
    </row>
    <row r="2669" spans="1:14">
      <c r="A2669" s="2" t="s">
        <v>8448</v>
      </c>
      <c r="B2669" s="84" t="s">
        <v>8085</v>
      </c>
      <c r="C2669" s="112" t="s">
        <v>1264</v>
      </c>
      <c r="D2669" s="84"/>
      <c r="E2669" s="84"/>
      <c r="F2669" s="84"/>
      <c r="G2669" s="85"/>
      <c r="H2669" s="84"/>
      <c r="I2669" s="86"/>
      <c r="J2669" s="86"/>
      <c r="K2669" s="104" t="s">
        <v>7842</v>
      </c>
      <c r="L2669" s="87"/>
      <c r="M2669" s="84" t="s">
        <v>4178</v>
      </c>
      <c r="N2669" s="84" t="s">
        <v>8085</v>
      </c>
    </row>
    <row r="2670" spans="1:14">
      <c r="A2670" s="2" t="s">
        <v>8449</v>
      </c>
      <c r="B2670" s="84" t="s">
        <v>8086</v>
      </c>
      <c r="C2670" s="84" t="s">
        <v>1264</v>
      </c>
      <c r="D2670" s="84"/>
      <c r="E2670" s="84"/>
      <c r="F2670" s="84"/>
      <c r="G2670" s="85"/>
      <c r="H2670" s="84"/>
      <c r="I2670" s="86"/>
      <c r="J2670" s="86"/>
      <c r="K2670" s="104" t="s">
        <v>7842</v>
      </c>
      <c r="L2670" s="87"/>
      <c r="M2670" s="84" t="s">
        <v>4179</v>
      </c>
      <c r="N2670" s="84" t="s">
        <v>8086</v>
      </c>
    </row>
    <row r="2671" spans="1:14">
      <c r="A2671" s="2" t="s">
        <v>8450</v>
      </c>
      <c r="B2671" s="84" t="s">
        <v>8087</v>
      </c>
      <c r="C2671" s="84" t="s">
        <v>8088</v>
      </c>
      <c r="D2671" s="84"/>
      <c r="E2671" s="84"/>
      <c r="F2671" s="84"/>
      <c r="G2671" s="85"/>
      <c r="H2671" s="84"/>
      <c r="I2671" s="86"/>
      <c r="J2671" s="86"/>
      <c r="K2671" s="104" t="s">
        <v>1326</v>
      </c>
      <c r="L2671" s="87"/>
      <c r="M2671" s="84" t="s">
        <v>4180</v>
      </c>
      <c r="N2671" s="84" t="s">
        <v>8087</v>
      </c>
    </row>
    <row r="2672" spans="1:14">
      <c r="A2672" s="2" t="s">
        <v>8451</v>
      </c>
      <c r="B2672" s="84" t="s">
        <v>8089</v>
      </c>
      <c r="C2672" s="84" t="s">
        <v>8090</v>
      </c>
      <c r="D2672" s="84"/>
      <c r="E2672" s="84"/>
      <c r="F2672" s="84"/>
      <c r="G2672" s="85"/>
      <c r="H2672" s="84"/>
      <c r="I2672" s="86"/>
      <c r="J2672" s="86"/>
      <c r="K2672" s="104" t="s">
        <v>1308</v>
      </c>
      <c r="L2672" s="87"/>
      <c r="M2672" s="84" t="s">
        <v>4181</v>
      </c>
      <c r="N2672" s="84" t="s">
        <v>8089</v>
      </c>
    </row>
    <row r="2673" spans="1:14">
      <c r="A2673" s="2" t="s">
        <v>8452</v>
      </c>
      <c r="B2673" s="84" t="s">
        <v>8091</v>
      </c>
      <c r="C2673" s="84" t="s">
        <v>921</v>
      </c>
      <c r="D2673" s="84"/>
      <c r="E2673" s="84"/>
      <c r="F2673" s="84"/>
      <c r="G2673" s="85"/>
      <c r="H2673" s="84"/>
      <c r="I2673" s="86"/>
      <c r="J2673" s="86"/>
      <c r="K2673" s="104" t="s">
        <v>1308</v>
      </c>
      <c r="L2673" s="87"/>
      <c r="M2673" s="84" t="s">
        <v>4182</v>
      </c>
      <c r="N2673" s="84" t="s">
        <v>8091</v>
      </c>
    </row>
    <row r="2674" spans="1:14">
      <c r="A2674" s="2" t="s">
        <v>8453</v>
      </c>
      <c r="B2674" s="84" t="s">
        <v>8092</v>
      </c>
      <c r="C2674" s="84" t="s">
        <v>8093</v>
      </c>
      <c r="D2674" s="84"/>
      <c r="E2674" s="84"/>
      <c r="F2674" s="84"/>
      <c r="G2674" s="85"/>
      <c r="H2674" s="84"/>
      <c r="I2674" s="86"/>
      <c r="J2674" s="86"/>
      <c r="K2674" s="104" t="s">
        <v>1733</v>
      </c>
      <c r="L2674" s="87"/>
      <c r="M2674" s="84" t="s">
        <v>4183</v>
      </c>
      <c r="N2674" s="84" t="s">
        <v>8092</v>
      </c>
    </row>
    <row r="2675" spans="1:14">
      <c r="A2675" s="2" t="s">
        <v>8454</v>
      </c>
      <c r="B2675" s="84" t="s">
        <v>8094</v>
      </c>
      <c r="C2675" s="84" t="s">
        <v>8095</v>
      </c>
      <c r="D2675" s="84"/>
      <c r="E2675" s="84"/>
      <c r="F2675" s="84"/>
      <c r="G2675" s="85"/>
      <c r="H2675" s="84"/>
      <c r="I2675" s="86"/>
      <c r="J2675" s="86"/>
      <c r="K2675" s="104" t="s">
        <v>7922</v>
      </c>
      <c r="L2675" s="87"/>
      <c r="M2675" s="84" t="s">
        <v>4184</v>
      </c>
      <c r="N2675" s="84" t="s">
        <v>8094</v>
      </c>
    </row>
    <row r="2676" spans="1:14">
      <c r="A2676" s="2" t="s">
        <v>8455</v>
      </c>
      <c r="B2676" s="84" t="s">
        <v>8096</v>
      </c>
      <c r="C2676" s="84" t="s">
        <v>8095</v>
      </c>
      <c r="D2676" s="84"/>
      <c r="E2676" s="84"/>
      <c r="F2676" s="84"/>
      <c r="G2676" s="85"/>
      <c r="H2676" s="84"/>
      <c r="I2676" s="86"/>
      <c r="J2676" s="86"/>
      <c r="K2676" s="104" t="s">
        <v>7922</v>
      </c>
      <c r="L2676" s="87"/>
      <c r="M2676" s="84" t="s">
        <v>4185</v>
      </c>
      <c r="N2676" s="84" t="s">
        <v>8096</v>
      </c>
    </row>
    <row r="2677" spans="1:14">
      <c r="A2677" s="2" t="s">
        <v>8456</v>
      </c>
      <c r="B2677" s="84" t="s">
        <v>8097</v>
      </c>
      <c r="C2677" s="84" t="s">
        <v>1103</v>
      </c>
      <c r="D2677" s="84"/>
      <c r="E2677" s="84"/>
      <c r="F2677" s="84"/>
      <c r="G2677" s="85"/>
      <c r="H2677" s="84"/>
      <c r="I2677" s="86"/>
      <c r="J2677" s="86"/>
      <c r="K2677" s="104" t="s">
        <v>7922</v>
      </c>
      <c r="L2677" s="87"/>
      <c r="M2677" s="84" t="s">
        <v>4186</v>
      </c>
      <c r="N2677" s="84" t="s">
        <v>8097</v>
      </c>
    </row>
    <row r="2678" spans="1:14">
      <c r="A2678" s="2" t="s">
        <v>8457</v>
      </c>
      <c r="B2678" s="84" t="s">
        <v>8098</v>
      </c>
      <c r="C2678" s="84"/>
      <c r="D2678" s="84"/>
      <c r="E2678" s="84"/>
      <c r="F2678" s="84"/>
      <c r="G2678" s="85"/>
      <c r="H2678" s="84"/>
      <c r="I2678" s="86"/>
      <c r="J2678" s="86"/>
      <c r="K2678" s="104" t="s">
        <v>8099</v>
      </c>
      <c r="L2678" s="111"/>
      <c r="M2678" s="108" t="s">
        <v>4187</v>
      </c>
      <c r="N2678" s="84" t="s">
        <v>8098</v>
      </c>
    </row>
    <row r="2679" spans="1:14">
      <c r="A2679" s="2" t="s">
        <v>8458</v>
      </c>
      <c r="B2679" s="84" t="s">
        <v>8100</v>
      </c>
      <c r="C2679" s="84" t="s">
        <v>1103</v>
      </c>
      <c r="D2679" s="84"/>
      <c r="E2679" s="84"/>
      <c r="F2679" s="84"/>
      <c r="G2679" s="85"/>
      <c r="H2679" s="84"/>
      <c r="I2679" s="86"/>
      <c r="J2679" s="86"/>
      <c r="K2679" s="104" t="s">
        <v>7922</v>
      </c>
      <c r="L2679" s="87"/>
      <c r="M2679" s="84" t="s">
        <v>4188</v>
      </c>
      <c r="N2679" s="84" t="s">
        <v>8100</v>
      </c>
    </row>
    <row r="2680" spans="1:14">
      <c r="A2680" s="2" t="s">
        <v>8459</v>
      </c>
      <c r="B2680" s="113" t="s">
        <v>8101</v>
      </c>
      <c r="C2680" s="113" t="s">
        <v>1278</v>
      </c>
      <c r="D2680" s="113"/>
      <c r="E2680" s="113"/>
      <c r="F2680" s="113"/>
      <c r="G2680" s="113"/>
      <c r="H2680" s="113"/>
      <c r="I2680" s="86"/>
      <c r="J2680" s="86"/>
      <c r="K2680" s="103" t="s">
        <v>1308</v>
      </c>
      <c r="L2680" s="87"/>
      <c r="M2680" s="84" t="s">
        <v>4189</v>
      </c>
      <c r="N2680" s="113" t="s">
        <v>8101</v>
      </c>
    </row>
    <row r="2681" spans="1:14">
      <c r="A2681" s="2" t="s">
        <v>8460</v>
      </c>
      <c r="B2681" s="113" t="s">
        <v>8102</v>
      </c>
      <c r="C2681" s="113" t="s">
        <v>1278</v>
      </c>
      <c r="D2681" s="113"/>
      <c r="E2681" s="113"/>
      <c r="F2681" s="113"/>
      <c r="G2681" s="113"/>
      <c r="H2681" s="113"/>
      <c r="I2681" s="86"/>
      <c r="J2681" s="86"/>
      <c r="K2681" s="103" t="s">
        <v>1308</v>
      </c>
      <c r="L2681" s="87"/>
      <c r="M2681" s="84" t="s">
        <v>4190</v>
      </c>
      <c r="N2681" s="113" t="s">
        <v>8102</v>
      </c>
    </row>
    <row r="2682" spans="1:14">
      <c r="A2682" s="2" t="s">
        <v>8461</v>
      </c>
      <c r="B2682" s="113" t="s">
        <v>8103</v>
      </c>
      <c r="C2682" s="113" t="s">
        <v>1278</v>
      </c>
      <c r="D2682" s="113"/>
      <c r="E2682" s="113"/>
      <c r="F2682" s="113"/>
      <c r="G2682" s="113"/>
      <c r="H2682" s="113"/>
      <c r="I2682" s="86"/>
      <c r="J2682" s="86"/>
      <c r="K2682" s="103" t="s">
        <v>1308</v>
      </c>
      <c r="L2682" s="87"/>
      <c r="M2682" s="84" t="s">
        <v>4191</v>
      </c>
      <c r="N2682" s="113" t="s">
        <v>8103</v>
      </c>
    </row>
    <row r="2683" spans="1:14">
      <c r="A2683" s="2" t="s">
        <v>8462</v>
      </c>
      <c r="B2683" s="113" t="s">
        <v>8104</v>
      </c>
      <c r="C2683" s="113" t="s">
        <v>1278</v>
      </c>
      <c r="D2683" s="113"/>
      <c r="E2683" s="113"/>
      <c r="F2683" s="113"/>
      <c r="G2683" s="113"/>
      <c r="H2683" s="113"/>
      <c r="I2683" s="86"/>
      <c r="J2683" s="86"/>
      <c r="K2683" s="103" t="s">
        <v>1308</v>
      </c>
      <c r="L2683" s="87"/>
      <c r="M2683" s="84" t="s">
        <v>4192</v>
      </c>
      <c r="N2683" s="113" t="s">
        <v>8104</v>
      </c>
    </row>
    <row r="2684" spans="1:14">
      <c r="A2684" s="2" t="s">
        <v>8463</v>
      </c>
      <c r="B2684" s="84" t="s">
        <v>8105</v>
      </c>
      <c r="C2684" s="84"/>
      <c r="D2684" s="84"/>
      <c r="E2684" s="84"/>
      <c r="F2684" s="84"/>
      <c r="G2684" s="85"/>
      <c r="H2684" s="84"/>
      <c r="I2684" s="86"/>
      <c r="J2684" s="86"/>
      <c r="K2684" s="104" t="s">
        <v>8099</v>
      </c>
      <c r="L2684" s="87"/>
      <c r="M2684" s="84" t="s">
        <v>4193</v>
      </c>
      <c r="N2684" s="84" t="s">
        <v>8105</v>
      </c>
    </row>
    <row r="2685" spans="1:14">
      <c r="A2685" s="2" t="s">
        <v>8464</v>
      </c>
      <c r="B2685" s="84" t="s">
        <v>8106</v>
      </c>
      <c r="C2685" s="84"/>
      <c r="D2685" s="84"/>
      <c r="E2685" s="84"/>
      <c r="F2685" s="84"/>
      <c r="G2685" s="85"/>
      <c r="H2685" s="84"/>
      <c r="I2685" s="86"/>
      <c r="J2685" s="86"/>
      <c r="K2685" s="104" t="s">
        <v>8099</v>
      </c>
      <c r="L2685" s="87"/>
      <c r="M2685" s="84" t="s">
        <v>4194</v>
      </c>
      <c r="N2685" s="84" t="s">
        <v>8106</v>
      </c>
    </row>
    <row r="2686" spans="1:14">
      <c r="A2686" s="2" t="s">
        <v>8465</v>
      </c>
      <c r="B2686" s="84" t="s">
        <v>8107</v>
      </c>
      <c r="C2686" s="84"/>
      <c r="D2686" s="84"/>
      <c r="E2686" s="84"/>
      <c r="F2686" s="84"/>
      <c r="G2686" s="85"/>
      <c r="H2686" s="84"/>
      <c r="I2686" s="86"/>
      <c r="J2686" s="86"/>
      <c r="K2686" s="104" t="s">
        <v>8099</v>
      </c>
      <c r="L2686" s="87"/>
      <c r="M2686" s="84" t="s">
        <v>4195</v>
      </c>
      <c r="N2686" s="84" t="s">
        <v>8107</v>
      </c>
    </row>
    <row r="2687" spans="1:14">
      <c r="A2687" s="2" t="s">
        <v>8466</v>
      </c>
      <c r="B2687" s="84" t="s">
        <v>8108</v>
      </c>
      <c r="C2687" s="84"/>
      <c r="D2687" s="84"/>
      <c r="E2687" s="84"/>
      <c r="F2687" s="84"/>
      <c r="G2687" s="85"/>
      <c r="H2687" s="84"/>
      <c r="I2687" s="86"/>
      <c r="J2687" s="86"/>
      <c r="K2687" s="104" t="s">
        <v>8099</v>
      </c>
      <c r="L2687" s="87"/>
      <c r="M2687" s="84" t="s">
        <v>4196</v>
      </c>
      <c r="N2687" s="84" t="s">
        <v>8108</v>
      </c>
    </row>
    <row r="2688" spans="1:14">
      <c r="A2688" s="2" t="s">
        <v>8467</v>
      </c>
      <c r="B2688" s="85" t="s">
        <v>8109</v>
      </c>
      <c r="C2688" s="84" t="s">
        <v>1129</v>
      </c>
      <c r="D2688" s="84"/>
      <c r="E2688" s="84"/>
      <c r="F2688" s="84"/>
      <c r="G2688" s="85"/>
      <c r="H2688" s="84"/>
      <c r="I2688" s="86"/>
      <c r="J2688" s="86"/>
      <c r="K2688" s="105" t="s">
        <v>697</v>
      </c>
      <c r="L2688" s="87"/>
      <c r="M2688" s="84" t="s">
        <v>4197</v>
      </c>
      <c r="N2688" s="85" t="s">
        <v>8109</v>
      </c>
    </row>
    <row r="2689" spans="1:14">
      <c r="A2689" s="2" t="s">
        <v>8468</v>
      </c>
      <c r="B2689" s="85" t="s">
        <v>8110</v>
      </c>
      <c r="C2689" s="84" t="s">
        <v>1129</v>
      </c>
      <c r="D2689" s="84"/>
      <c r="E2689" s="84"/>
      <c r="F2689" s="84"/>
      <c r="G2689" s="85"/>
      <c r="H2689" s="84"/>
      <c r="I2689" s="86"/>
      <c r="J2689" s="86"/>
      <c r="K2689" s="105" t="s">
        <v>1308</v>
      </c>
      <c r="L2689" s="87"/>
      <c r="M2689" s="84" t="s">
        <v>4198</v>
      </c>
      <c r="N2689" s="85" t="s">
        <v>8110</v>
      </c>
    </row>
    <row r="2690" spans="1:14">
      <c r="A2690" s="2" t="s">
        <v>8469</v>
      </c>
      <c r="B2690" s="85" t="s">
        <v>8111</v>
      </c>
      <c r="C2690" s="103" t="s">
        <v>1861</v>
      </c>
      <c r="D2690" s="84"/>
      <c r="E2690" s="84"/>
      <c r="F2690" s="103"/>
      <c r="G2690" s="85"/>
      <c r="H2690" s="103"/>
      <c r="I2690" s="86"/>
      <c r="J2690" s="86"/>
      <c r="K2690" s="103" t="s">
        <v>1441</v>
      </c>
      <c r="L2690" s="87"/>
      <c r="M2690" s="84" t="s">
        <v>4199</v>
      </c>
      <c r="N2690" s="85" t="s">
        <v>8111</v>
      </c>
    </row>
    <row r="2691" spans="1:14">
      <c r="A2691" s="2" t="s">
        <v>8470</v>
      </c>
      <c r="B2691" s="85" t="s">
        <v>7555</v>
      </c>
      <c r="C2691" s="103" t="s">
        <v>1861</v>
      </c>
      <c r="D2691" s="84"/>
      <c r="E2691" s="84"/>
      <c r="F2691" s="84"/>
      <c r="G2691" s="85"/>
      <c r="H2691" s="84"/>
      <c r="I2691" s="86"/>
      <c r="J2691" s="86"/>
      <c r="K2691" s="103" t="s">
        <v>1441</v>
      </c>
      <c r="L2691" s="87"/>
      <c r="M2691" s="84" t="s">
        <v>4200</v>
      </c>
      <c r="N2691" s="85" t="s">
        <v>7555</v>
      </c>
    </row>
    <row r="2692" spans="1:14">
      <c r="A2692" s="2" t="s">
        <v>8471</v>
      </c>
      <c r="B2692" s="85" t="s">
        <v>8112</v>
      </c>
      <c r="C2692" s="103" t="s">
        <v>1861</v>
      </c>
      <c r="D2692" s="84"/>
      <c r="E2692" s="84"/>
      <c r="F2692" s="84"/>
      <c r="G2692" s="85"/>
      <c r="H2692" s="84"/>
      <c r="I2692" s="86"/>
      <c r="J2692" s="86"/>
      <c r="K2692" s="103" t="s">
        <v>1441</v>
      </c>
      <c r="L2692" s="87"/>
      <c r="M2692" s="84" t="s">
        <v>4201</v>
      </c>
      <c r="N2692" s="85" t="s">
        <v>8112</v>
      </c>
    </row>
    <row r="2693" spans="1:14">
      <c r="A2693" s="2" t="s">
        <v>8472</v>
      </c>
      <c r="B2693" s="85" t="s">
        <v>8113</v>
      </c>
      <c r="C2693" s="103" t="s">
        <v>1861</v>
      </c>
      <c r="D2693" s="84"/>
      <c r="E2693" s="84"/>
      <c r="F2693" s="84"/>
      <c r="G2693" s="85"/>
      <c r="H2693" s="84"/>
      <c r="I2693" s="86"/>
      <c r="J2693" s="86"/>
      <c r="K2693" s="103" t="s">
        <v>1441</v>
      </c>
      <c r="L2693" s="87"/>
      <c r="M2693" s="84" t="s">
        <v>4202</v>
      </c>
      <c r="N2693" s="85" t="s">
        <v>8113</v>
      </c>
    </row>
    <row r="2694" spans="1:14">
      <c r="A2694" s="2" t="s">
        <v>8473</v>
      </c>
      <c r="B2694" s="85" t="s">
        <v>7557</v>
      </c>
      <c r="C2694" s="103" t="s">
        <v>1861</v>
      </c>
      <c r="D2694" s="84"/>
      <c r="E2694" s="84"/>
      <c r="F2694" s="84"/>
      <c r="G2694" s="85"/>
      <c r="H2694" s="84"/>
      <c r="I2694" s="86"/>
      <c r="J2694" s="86"/>
      <c r="K2694" s="103" t="s">
        <v>1441</v>
      </c>
      <c r="L2694" s="87"/>
      <c r="M2694" s="84" t="s">
        <v>4203</v>
      </c>
      <c r="N2694" s="85" t="s">
        <v>7557</v>
      </c>
    </row>
    <row r="2695" spans="1:14">
      <c r="A2695" s="2" t="s">
        <v>8474</v>
      </c>
      <c r="B2695" s="85" t="s">
        <v>1186</v>
      </c>
      <c r="C2695" s="103" t="s">
        <v>1861</v>
      </c>
      <c r="D2695" s="84"/>
      <c r="E2695" s="84"/>
      <c r="F2695" s="84"/>
      <c r="G2695" s="85"/>
      <c r="H2695" s="84"/>
      <c r="I2695" s="86"/>
      <c r="J2695" s="86"/>
      <c r="K2695" s="103" t="s">
        <v>1441</v>
      </c>
      <c r="L2695" s="87"/>
      <c r="M2695" s="84" t="s">
        <v>4204</v>
      </c>
      <c r="N2695" s="85" t="s">
        <v>1186</v>
      </c>
    </row>
    <row r="2696" spans="1:14">
      <c r="A2696" s="2" t="s">
        <v>8475</v>
      </c>
      <c r="B2696" s="85" t="s">
        <v>8114</v>
      </c>
      <c r="C2696" s="103" t="s">
        <v>1861</v>
      </c>
      <c r="D2696" s="84"/>
      <c r="E2696" s="84"/>
      <c r="F2696" s="84"/>
      <c r="G2696" s="85"/>
      <c r="H2696" s="84"/>
      <c r="I2696" s="86"/>
      <c r="J2696" s="86"/>
      <c r="K2696" s="103" t="s">
        <v>1441</v>
      </c>
      <c r="L2696" s="87"/>
      <c r="M2696" s="84" t="s">
        <v>4205</v>
      </c>
      <c r="N2696" s="85" t="s">
        <v>8114</v>
      </c>
    </row>
    <row r="2697" spans="1:14">
      <c r="A2697" s="2" t="s">
        <v>8476</v>
      </c>
      <c r="B2697" s="84" t="s">
        <v>8115</v>
      </c>
      <c r="C2697" s="84" t="s">
        <v>8116</v>
      </c>
      <c r="D2697" s="84"/>
      <c r="E2697" s="84"/>
      <c r="F2697" s="84"/>
      <c r="G2697" s="85"/>
      <c r="H2697" s="84"/>
      <c r="I2697" s="86"/>
      <c r="J2697" s="86"/>
      <c r="K2697" s="104" t="s">
        <v>1458</v>
      </c>
      <c r="L2697" s="87"/>
      <c r="M2697" s="84" t="s">
        <v>4206</v>
      </c>
      <c r="N2697" s="84" t="s">
        <v>8115</v>
      </c>
    </row>
    <row r="2698" spans="1:14">
      <c r="A2698" s="2" t="s">
        <v>8477</v>
      </c>
      <c r="B2698" s="85" t="s">
        <v>8117</v>
      </c>
      <c r="C2698" s="84" t="s">
        <v>8118</v>
      </c>
      <c r="D2698" s="84"/>
      <c r="E2698" s="84"/>
      <c r="F2698" s="84"/>
      <c r="G2698" s="85"/>
      <c r="H2698" s="84"/>
      <c r="I2698" s="86"/>
      <c r="J2698" s="86"/>
      <c r="K2698" s="104" t="s">
        <v>697</v>
      </c>
      <c r="L2698" s="87"/>
      <c r="M2698" s="84" t="s">
        <v>4207</v>
      </c>
      <c r="N2698" s="85" t="s">
        <v>8117</v>
      </c>
    </row>
    <row r="2699" spans="1:14">
      <c r="A2699" s="2" t="s">
        <v>8478</v>
      </c>
      <c r="B2699" s="85" t="s">
        <v>8119</v>
      </c>
      <c r="C2699" s="84" t="s">
        <v>8118</v>
      </c>
      <c r="D2699" s="84"/>
      <c r="E2699" s="84"/>
      <c r="F2699" s="84"/>
      <c r="G2699" s="85"/>
      <c r="H2699" s="84"/>
      <c r="I2699" s="86"/>
      <c r="J2699" s="86"/>
      <c r="K2699" s="104" t="s">
        <v>697</v>
      </c>
      <c r="L2699" s="87"/>
      <c r="M2699" s="84" t="s">
        <v>4208</v>
      </c>
      <c r="N2699" s="85" t="s">
        <v>8119</v>
      </c>
    </row>
    <row r="2700" spans="1:14">
      <c r="A2700" s="2" t="s">
        <v>8479</v>
      </c>
      <c r="B2700" s="114" t="s">
        <v>8120</v>
      </c>
      <c r="C2700" s="84" t="s">
        <v>8118</v>
      </c>
      <c r="D2700" s="84"/>
      <c r="E2700" s="84"/>
      <c r="F2700" s="84"/>
      <c r="G2700" s="85"/>
      <c r="H2700" s="84"/>
      <c r="I2700" s="86"/>
      <c r="J2700" s="86"/>
      <c r="K2700" s="104" t="s">
        <v>697</v>
      </c>
      <c r="L2700" s="87"/>
      <c r="M2700" s="84" t="s">
        <v>4209</v>
      </c>
      <c r="N2700" s="114" t="s">
        <v>8120</v>
      </c>
    </row>
    <row r="2701" spans="1:14">
      <c r="A2701" s="2" t="s">
        <v>8480</v>
      </c>
      <c r="B2701" s="114" t="s">
        <v>8121</v>
      </c>
      <c r="C2701" s="84" t="s">
        <v>8118</v>
      </c>
      <c r="D2701" s="84"/>
      <c r="E2701" s="84"/>
      <c r="F2701" s="84"/>
      <c r="G2701" s="85"/>
      <c r="H2701" s="84"/>
      <c r="I2701" s="86"/>
      <c r="J2701" s="86"/>
      <c r="K2701" s="104" t="s">
        <v>697</v>
      </c>
      <c r="L2701" s="87"/>
      <c r="M2701" s="84" t="s">
        <v>4210</v>
      </c>
      <c r="N2701" s="114" t="s">
        <v>8121</v>
      </c>
    </row>
    <row r="2702" spans="1:14">
      <c r="A2702" s="2" t="s">
        <v>8481</v>
      </c>
      <c r="B2702" s="114" t="s">
        <v>8122</v>
      </c>
      <c r="C2702" s="84" t="s">
        <v>8118</v>
      </c>
      <c r="D2702" s="84"/>
      <c r="E2702" s="84"/>
      <c r="F2702" s="84"/>
      <c r="G2702" s="85"/>
      <c r="H2702" s="84"/>
      <c r="I2702" s="86"/>
      <c r="J2702" s="86"/>
      <c r="K2702" s="104" t="s">
        <v>697</v>
      </c>
      <c r="L2702" s="87"/>
      <c r="M2702" s="84" t="s">
        <v>4211</v>
      </c>
      <c r="N2702" s="114" t="s">
        <v>8122</v>
      </c>
    </row>
    <row r="2703" spans="1:14">
      <c r="A2703" s="2" t="s">
        <v>8482</v>
      </c>
      <c r="B2703" s="85" t="s">
        <v>8123</v>
      </c>
      <c r="C2703" s="84" t="s">
        <v>8124</v>
      </c>
      <c r="D2703" s="84"/>
      <c r="E2703" s="84"/>
      <c r="F2703" s="84"/>
      <c r="G2703" s="85"/>
      <c r="H2703" s="84"/>
      <c r="I2703" s="86"/>
      <c r="J2703" s="86"/>
      <c r="K2703" s="105" t="s">
        <v>1441</v>
      </c>
      <c r="L2703" s="87"/>
      <c r="M2703" s="84" t="s">
        <v>4212</v>
      </c>
      <c r="N2703" s="85" t="s">
        <v>8123</v>
      </c>
    </row>
    <row r="2704" spans="1:14">
      <c r="A2704" s="2" t="s">
        <v>8483</v>
      </c>
      <c r="B2704" s="84" t="s">
        <v>8125</v>
      </c>
      <c r="C2704" s="84" t="s">
        <v>1833</v>
      </c>
      <c r="D2704" s="84"/>
      <c r="E2704" s="84"/>
      <c r="F2704" s="84"/>
      <c r="G2704" s="85"/>
      <c r="H2704" s="84"/>
      <c r="I2704" s="86"/>
      <c r="J2704" s="86"/>
      <c r="K2704" s="104" t="s">
        <v>7922</v>
      </c>
      <c r="L2704" s="87"/>
      <c r="M2704" s="84" t="s">
        <v>4213</v>
      </c>
      <c r="N2704" s="84" t="s">
        <v>8125</v>
      </c>
    </row>
    <row r="2705" spans="1:14">
      <c r="A2705" s="2" t="s">
        <v>8484</v>
      </c>
      <c r="B2705" s="103" t="s">
        <v>8126</v>
      </c>
      <c r="C2705" s="103" t="s">
        <v>1041</v>
      </c>
      <c r="D2705" s="103"/>
      <c r="E2705" s="103"/>
      <c r="F2705" s="103"/>
      <c r="G2705" s="103"/>
      <c r="H2705" s="103"/>
      <c r="I2705" s="86"/>
      <c r="J2705" s="86"/>
      <c r="K2705" s="103" t="s">
        <v>1441</v>
      </c>
      <c r="L2705" s="87"/>
      <c r="M2705" s="84" t="s">
        <v>4214</v>
      </c>
      <c r="N2705" s="103" t="s">
        <v>8126</v>
      </c>
    </row>
    <row r="2706" spans="1:14">
      <c r="A2706" s="2" t="s">
        <v>8485</v>
      </c>
      <c r="B2706" s="84" t="s">
        <v>8127</v>
      </c>
      <c r="C2706" s="84" t="s">
        <v>8116</v>
      </c>
      <c r="D2706" s="84"/>
      <c r="E2706" s="84"/>
      <c r="F2706" s="84"/>
      <c r="G2706" s="85"/>
      <c r="H2706" s="84"/>
      <c r="I2706" s="86"/>
      <c r="J2706" s="86"/>
      <c r="K2706" s="104" t="s">
        <v>1458</v>
      </c>
      <c r="L2706" s="87"/>
      <c r="M2706" s="84" t="s">
        <v>4215</v>
      </c>
      <c r="N2706" s="84" t="s">
        <v>8127</v>
      </c>
    </row>
    <row r="2707" spans="1:14">
      <c r="A2707" s="2" t="s">
        <v>8486</v>
      </c>
      <c r="B2707" s="84" t="s">
        <v>8128</v>
      </c>
      <c r="C2707" s="84" t="s">
        <v>8129</v>
      </c>
      <c r="D2707" s="84"/>
      <c r="E2707" s="84"/>
      <c r="F2707" s="84"/>
      <c r="G2707" s="85"/>
      <c r="H2707" s="84"/>
      <c r="I2707" s="86"/>
      <c r="J2707" s="86"/>
      <c r="K2707" s="104" t="s">
        <v>1441</v>
      </c>
      <c r="L2707" s="87"/>
      <c r="M2707" s="84" t="s">
        <v>4216</v>
      </c>
      <c r="N2707" s="84" t="s">
        <v>8128</v>
      </c>
    </row>
    <row r="2708" spans="1:14">
      <c r="A2708" s="2" t="s">
        <v>8487</v>
      </c>
      <c r="B2708" s="85" t="s">
        <v>8130</v>
      </c>
      <c r="C2708" s="112" t="s">
        <v>1129</v>
      </c>
      <c r="D2708" s="84"/>
      <c r="E2708" s="84"/>
      <c r="F2708" s="84"/>
      <c r="G2708" s="85"/>
      <c r="H2708" s="84"/>
      <c r="I2708" s="86"/>
      <c r="J2708" s="86"/>
      <c r="K2708" s="104" t="s">
        <v>697</v>
      </c>
      <c r="L2708" s="87"/>
      <c r="M2708" s="84" t="s">
        <v>4217</v>
      </c>
      <c r="N2708" s="85" t="s">
        <v>8130</v>
      </c>
    </row>
    <row r="2709" spans="1:14">
      <c r="A2709" s="2" t="s">
        <v>8488</v>
      </c>
      <c r="B2709" s="85" t="s">
        <v>8131</v>
      </c>
      <c r="C2709" s="112" t="s">
        <v>8132</v>
      </c>
      <c r="D2709" s="84"/>
      <c r="E2709" s="84"/>
      <c r="F2709" s="84"/>
      <c r="G2709" s="85"/>
      <c r="H2709" s="84"/>
      <c r="I2709" s="86"/>
      <c r="J2709" s="86"/>
      <c r="K2709" s="104" t="s">
        <v>1308</v>
      </c>
      <c r="L2709" s="87"/>
      <c r="M2709" s="84" t="s">
        <v>4218</v>
      </c>
      <c r="N2709" s="85" t="s">
        <v>8131</v>
      </c>
    </row>
    <row r="2710" spans="1:14">
      <c r="A2710" s="2" t="s">
        <v>8489</v>
      </c>
      <c r="B2710" s="103" t="s">
        <v>8133</v>
      </c>
      <c r="C2710" s="103" t="s">
        <v>921</v>
      </c>
      <c r="D2710" s="103"/>
      <c r="E2710" s="103"/>
      <c r="F2710" s="103"/>
      <c r="G2710" s="85"/>
      <c r="H2710" s="103"/>
      <c r="I2710" s="86"/>
      <c r="J2710" s="86"/>
      <c r="K2710" s="103" t="s">
        <v>1308</v>
      </c>
      <c r="L2710" s="87"/>
      <c r="M2710" s="84" t="s">
        <v>4219</v>
      </c>
      <c r="N2710" s="103" t="s">
        <v>8133</v>
      </c>
    </row>
    <row r="2711" spans="1:14">
      <c r="A2711" s="2" t="s">
        <v>8846</v>
      </c>
      <c r="B2711" s="6" t="s">
        <v>8847</v>
      </c>
      <c r="C2711" s="6" t="s">
        <v>1007</v>
      </c>
      <c r="K2711" s="6" t="s">
        <v>1326</v>
      </c>
    </row>
    <row r="2712" spans="1:14">
      <c r="A2712" s="2" t="s">
        <v>8849</v>
      </c>
      <c r="B2712" s="6" t="s">
        <v>8850</v>
      </c>
      <c r="C2712" s="6" t="s">
        <v>1007</v>
      </c>
      <c r="K2712" s="6" t="s">
        <v>1326</v>
      </c>
    </row>
    <row r="2713" spans="1:14">
      <c r="A2713" s="2" t="s">
        <v>8852</v>
      </c>
      <c r="B2713" t="s">
        <v>8853</v>
      </c>
      <c r="C2713" s="6" t="s">
        <v>1007</v>
      </c>
      <c r="K2713" s="6" t="s">
        <v>1326</v>
      </c>
    </row>
    <row r="2714" spans="1:14">
      <c r="A2714" s="2" t="s">
        <v>8855</v>
      </c>
      <c r="B2714" t="s">
        <v>8856</v>
      </c>
      <c r="C2714" s="6" t="s">
        <v>1007</v>
      </c>
      <c r="K2714" s="6" t="s">
        <v>1326</v>
      </c>
    </row>
    <row r="2715" spans="1:14">
      <c r="A2715" s="2" t="s">
        <v>8858</v>
      </c>
      <c r="B2715" t="s">
        <v>8859</v>
      </c>
      <c r="C2715" s="6" t="s">
        <v>1178</v>
      </c>
      <c r="K2715" s="6" t="s">
        <v>1326</v>
      </c>
    </row>
    <row r="2716" spans="1:14">
      <c r="A2716" s="2" t="s">
        <v>8860</v>
      </c>
      <c r="B2716" t="s">
        <v>8861</v>
      </c>
      <c r="C2716" s="6" t="s">
        <v>1178</v>
      </c>
      <c r="K2716" s="6" t="s">
        <v>1326</v>
      </c>
    </row>
    <row r="2717" spans="1:14">
      <c r="A2717" s="2" t="s">
        <v>8863</v>
      </c>
      <c r="B2717" t="s">
        <v>8864</v>
      </c>
      <c r="C2717" s="6" t="s">
        <v>1178</v>
      </c>
      <c r="K2717" s="6" t="s">
        <v>1326</v>
      </c>
    </row>
    <row r="2718" spans="1:14">
      <c r="A2718" s="2" t="s">
        <v>8866</v>
      </c>
      <c r="B2718" t="s">
        <v>8867</v>
      </c>
      <c r="C2718" s="6" t="s">
        <v>1178</v>
      </c>
      <c r="K2718" s="6" t="s">
        <v>1326</v>
      </c>
    </row>
    <row r="2719" spans="1:14">
      <c r="A2719" s="2" t="s">
        <v>8869</v>
      </c>
      <c r="B2719" t="s">
        <v>8870</v>
      </c>
      <c r="C2719" s="6" t="s">
        <v>1178</v>
      </c>
      <c r="K2719" s="6" t="s">
        <v>1326</v>
      </c>
    </row>
    <row r="2720" spans="1:14">
      <c r="A2720" s="2" t="s">
        <v>8872</v>
      </c>
      <c r="B2720" t="s">
        <v>8873</v>
      </c>
      <c r="C2720" s="6" t="s">
        <v>1178</v>
      </c>
      <c r="K2720" s="6" t="s">
        <v>1326</v>
      </c>
    </row>
    <row r="2721" spans="1:11">
      <c r="A2721" s="2" t="s">
        <v>8875</v>
      </c>
      <c r="B2721" t="s">
        <v>8876</v>
      </c>
      <c r="C2721" s="24" t="s">
        <v>1266</v>
      </c>
      <c r="F2721" s="5"/>
      <c r="H2721"/>
      <c r="I2721"/>
      <c r="J2721"/>
      <c r="K2721" s="6" t="s">
        <v>1318</v>
      </c>
    </row>
    <row r="2722" spans="1:11" ht="16.8">
      <c r="A2722" s="182" t="s">
        <v>8925</v>
      </c>
      <c r="B2722" s="182" t="s">
        <v>8926</v>
      </c>
      <c r="C2722" s="182" t="s">
        <v>921</v>
      </c>
      <c r="D2722" s="183"/>
      <c r="E2722" s="183"/>
      <c r="F2722" s="183"/>
      <c r="G2722" s="183"/>
      <c r="H2722" s="183"/>
      <c r="I2722" s="183"/>
      <c r="J2722" s="183"/>
      <c r="K2722" s="182" t="s">
        <v>1300</v>
      </c>
    </row>
    <row r="2723" spans="1:11" ht="16.8">
      <c r="A2723" s="182" t="s">
        <v>8927</v>
      </c>
      <c r="B2723" s="182" t="s">
        <v>8928</v>
      </c>
      <c r="C2723" s="182" t="s">
        <v>921</v>
      </c>
      <c r="D2723" s="183"/>
      <c r="E2723" s="183"/>
      <c r="F2723" s="183"/>
      <c r="G2723" s="183"/>
      <c r="H2723" s="183"/>
      <c r="I2723" s="183"/>
      <c r="J2723" s="183"/>
      <c r="K2723" s="182" t="s">
        <v>1300</v>
      </c>
    </row>
    <row r="2724" spans="1:11" ht="16.8">
      <c r="A2724" s="182" t="s">
        <v>8929</v>
      </c>
      <c r="B2724" s="182" t="s">
        <v>8930</v>
      </c>
      <c r="C2724" s="182" t="s">
        <v>921</v>
      </c>
      <c r="D2724" s="183"/>
      <c r="E2724" s="183"/>
      <c r="F2724" s="183"/>
      <c r="G2724" s="183"/>
      <c r="H2724" s="183"/>
      <c r="I2724" s="183"/>
      <c r="J2724" s="183"/>
      <c r="K2724" s="182" t="s">
        <v>1300</v>
      </c>
    </row>
    <row r="2725" spans="1:11" ht="16.8">
      <c r="A2725" s="182" t="s">
        <v>8931</v>
      </c>
      <c r="B2725" s="182" t="s">
        <v>8932</v>
      </c>
      <c r="C2725" s="182" t="s">
        <v>921</v>
      </c>
      <c r="D2725" s="183"/>
      <c r="E2725" s="183"/>
      <c r="F2725" s="183"/>
      <c r="G2725" s="183"/>
      <c r="H2725" s="183"/>
      <c r="I2725" s="183"/>
      <c r="J2725" s="183"/>
      <c r="K2725" s="182" t="s">
        <v>1300</v>
      </c>
    </row>
    <row r="2726" spans="1:11" ht="16.8">
      <c r="A2726" s="182" t="s">
        <v>8933</v>
      </c>
      <c r="B2726" s="182" t="s">
        <v>8934</v>
      </c>
      <c r="C2726" s="182" t="s">
        <v>921</v>
      </c>
      <c r="D2726" s="183"/>
      <c r="E2726" s="183"/>
      <c r="F2726" s="183"/>
      <c r="G2726" s="183"/>
      <c r="H2726" s="183"/>
      <c r="I2726" s="183"/>
      <c r="J2726" s="183"/>
      <c r="K2726" s="182" t="s">
        <v>1300</v>
      </c>
    </row>
    <row r="2727" spans="1:11" ht="16.8">
      <c r="A2727" s="182" t="s">
        <v>8935</v>
      </c>
      <c r="B2727" s="182" t="s">
        <v>8936</v>
      </c>
      <c r="C2727" s="182" t="s">
        <v>921</v>
      </c>
      <c r="D2727" s="183"/>
      <c r="E2727" s="183"/>
      <c r="F2727" s="183"/>
      <c r="G2727" s="183"/>
      <c r="H2727" s="183"/>
      <c r="I2727" s="183"/>
      <c r="J2727" s="183"/>
      <c r="K2727" s="182" t="s">
        <v>1300</v>
      </c>
    </row>
    <row r="2728" spans="1:11" ht="16.8">
      <c r="A2728" s="182" t="s">
        <v>8937</v>
      </c>
      <c r="B2728" s="182" t="s">
        <v>8938</v>
      </c>
      <c r="C2728" s="182" t="s">
        <v>921</v>
      </c>
      <c r="D2728" s="183"/>
      <c r="E2728" s="183"/>
      <c r="F2728" s="183"/>
      <c r="G2728" s="183"/>
      <c r="H2728" s="183"/>
      <c r="I2728" s="183"/>
      <c r="J2728" s="183"/>
      <c r="K2728" s="182" t="s">
        <v>1300</v>
      </c>
    </row>
    <row r="2729" spans="1:11" ht="16.8">
      <c r="A2729" s="182" t="s">
        <v>8939</v>
      </c>
      <c r="B2729" s="182" t="s">
        <v>8940</v>
      </c>
      <c r="C2729" s="182" t="s">
        <v>921</v>
      </c>
      <c r="D2729" s="183"/>
      <c r="E2729" s="183"/>
      <c r="F2729" s="183"/>
      <c r="G2729" s="183"/>
      <c r="H2729" s="183"/>
      <c r="I2729" s="183"/>
      <c r="J2729" s="183"/>
      <c r="K2729" s="182" t="s">
        <v>1300</v>
      </c>
    </row>
    <row r="2730" spans="1:11" ht="16.8">
      <c r="A2730" s="182" t="s">
        <v>8941</v>
      </c>
      <c r="B2730" s="182" t="s">
        <v>8942</v>
      </c>
      <c r="C2730" s="182" t="s">
        <v>921</v>
      </c>
      <c r="D2730" s="183"/>
      <c r="E2730" s="183"/>
      <c r="F2730" s="183"/>
      <c r="G2730" s="183"/>
      <c r="H2730" s="183"/>
      <c r="I2730" s="183"/>
      <c r="J2730" s="183"/>
      <c r="K2730" s="182" t="s">
        <v>1300</v>
      </c>
    </row>
    <row r="2731" spans="1:11" ht="16.8">
      <c r="A2731" s="182" t="s">
        <v>8943</v>
      </c>
      <c r="B2731" s="182" t="s">
        <v>8944</v>
      </c>
      <c r="C2731" s="182" t="s">
        <v>921</v>
      </c>
      <c r="D2731" s="183"/>
      <c r="E2731" s="183"/>
      <c r="F2731" s="183"/>
      <c r="G2731" s="183"/>
      <c r="H2731" s="183"/>
      <c r="I2731" s="183"/>
      <c r="J2731" s="183"/>
      <c r="K2731" s="182" t="s">
        <v>1300</v>
      </c>
    </row>
    <row r="2732" spans="1:11" ht="16.8">
      <c r="A2732" s="182" t="s">
        <v>8945</v>
      </c>
      <c r="B2732" s="182" t="s">
        <v>8946</v>
      </c>
      <c r="C2732" s="182" t="s">
        <v>921</v>
      </c>
      <c r="D2732" s="183"/>
      <c r="E2732" s="183"/>
      <c r="F2732" s="183"/>
      <c r="G2732" s="183"/>
      <c r="H2732" s="183"/>
      <c r="I2732" s="183"/>
      <c r="J2732" s="183"/>
      <c r="K2732" s="182" t="s">
        <v>1300</v>
      </c>
    </row>
    <row r="2733" spans="1:11" ht="16.8">
      <c r="A2733" s="182" t="s">
        <v>8947</v>
      </c>
      <c r="B2733" s="182" t="s">
        <v>8948</v>
      </c>
      <c r="C2733" s="182" t="s">
        <v>921</v>
      </c>
      <c r="D2733" s="183"/>
      <c r="E2733" s="183"/>
      <c r="F2733" s="183"/>
      <c r="G2733" s="183"/>
      <c r="H2733" s="183"/>
      <c r="I2733" s="183"/>
      <c r="J2733" s="183"/>
      <c r="K2733" s="182" t="s">
        <v>1300</v>
      </c>
    </row>
    <row r="2734" spans="1:11" ht="16.8">
      <c r="A2734" s="182" t="s">
        <v>8949</v>
      </c>
      <c r="B2734" s="182" t="s">
        <v>8950</v>
      </c>
      <c r="C2734" s="182" t="s">
        <v>921</v>
      </c>
      <c r="D2734" s="183"/>
      <c r="E2734" s="183"/>
      <c r="F2734" s="183"/>
      <c r="G2734" s="183"/>
      <c r="H2734" s="183"/>
      <c r="I2734" s="183"/>
      <c r="J2734" s="183"/>
      <c r="K2734" s="182" t="s">
        <v>1300</v>
      </c>
    </row>
    <row r="2735" spans="1:11" ht="16.8">
      <c r="A2735" s="182" t="s">
        <v>8951</v>
      </c>
      <c r="B2735" s="182" t="s">
        <v>8952</v>
      </c>
      <c r="C2735" s="182" t="s">
        <v>921</v>
      </c>
      <c r="D2735" s="183"/>
      <c r="E2735" s="183"/>
      <c r="F2735" s="183"/>
      <c r="G2735" s="183"/>
      <c r="H2735" s="183"/>
      <c r="I2735" s="183"/>
      <c r="J2735" s="183"/>
      <c r="K2735" s="182" t="s">
        <v>1300</v>
      </c>
    </row>
    <row r="2736" spans="1:11" ht="16.8">
      <c r="A2736" s="182" t="s">
        <v>8953</v>
      </c>
      <c r="B2736" s="182" t="s">
        <v>8954</v>
      </c>
      <c r="C2736" s="182" t="s">
        <v>921</v>
      </c>
      <c r="D2736" s="183"/>
      <c r="E2736" s="183"/>
      <c r="F2736" s="183"/>
      <c r="G2736" s="183"/>
      <c r="H2736" s="183"/>
      <c r="I2736" s="183"/>
      <c r="J2736" s="183"/>
      <c r="K2736" s="182" t="s">
        <v>1300</v>
      </c>
    </row>
    <row r="2737" spans="1:11" ht="16.8">
      <c r="A2737" s="182" t="s">
        <v>8955</v>
      </c>
      <c r="B2737" s="182" t="s">
        <v>8956</v>
      </c>
      <c r="C2737" s="182" t="s">
        <v>921</v>
      </c>
      <c r="D2737" s="183"/>
      <c r="E2737" s="183"/>
      <c r="F2737" s="183"/>
      <c r="G2737" s="183"/>
      <c r="H2737" s="183"/>
      <c r="I2737" s="183"/>
      <c r="J2737" s="183"/>
      <c r="K2737" s="182" t="s">
        <v>1300</v>
      </c>
    </row>
    <row r="2738" spans="1:11" ht="16.8">
      <c r="A2738" s="182" t="s">
        <v>8957</v>
      </c>
      <c r="B2738" s="182" t="s">
        <v>8958</v>
      </c>
      <c r="C2738" s="182" t="s">
        <v>921</v>
      </c>
      <c r="D2738" s="183"/>
      <c r="E2738" s="183"/>
      <c r="F2738" s="183"/>
      <c r="G2738" s="183"/>
      <c r="H2738" s="183"/>
      <c r="I2738" s="183"/>
      <c r="J2738" s="183"/>
      <c r="K2738" s="182" t="s">
        <v>1300</v>
      </c>
    </row>
    <row r="2739" spans="1:11" ht="16.8">
      <c r="A2739" s="182" t="s">
        <v>8919</v>
      </c>
      <c r="B2739" s="182" t="s">
        <v>8959</v>
      </c>
      <c r="C2739" s="182" t="s">
        <v>1129</v>
      </c>
      <c r="D2739" s="183"/>
      <c r="E2739" s="183"/>
      <c r="F2739" s="183"/>
      <c r="G2739" s="183"/>
      <c r="H2739" s="183"/>
      <c r="I2739" s="183"/>
      <c r="J2739" s="183"/>
      <c r="K2739" s="182" t="s">
        <v>697</v>
      </c>
    </row>
    <row r="2740" spans="1:11" ht="16.8">
      <c r="A2740" s="182" t="s">
        <v>8920</v>
      </c>
      <c r="B2740" s="182" t="s">
        <v>8960</v>
      </c>
      <c r="C2740" s="182" t="s">
        <v>921</v>
      </c>
      <c r="D2740" s="183"/>
      <c r="E2740" s="183"/>
      <c r="F2740" s="183"/>
      <c r="G2740" s="183"/>
      <c r="H2740" s="183"/>
      <c r="I2740" s="183"/>
      <c r="J2740" s="183"/>
      <c r="K2740" s="182" t="s">
        <v>1308</v>
      </c>
    </row>
    <row r="2741" spans="1:11" ht="16.8">
      <c r="A2741" s="182" t="s">
        <v>8921</v>
      </c>
      <c r="B2741" s="182" t="s">
        <v>8961</v>
      </c>
      <c r="C2741" s="182" t="s">
        <v>921</v>
      </c>
      <c r="D2741" s="183"/>
      <c r="E2741" s="183"/>
      <c r="F2741" s="183"/>
      <c r="G2741" s="183"/>
      <c r="H2741" s="183"/>
      <c r="I2741" s="183"/>
      <c r="J2741" s="183"/>
      <c r="K2741" s="182" t="s">
        <v>1308</v>
      </c>
    </row>
    <row r="2742" spans="1:11" ht="16.8">
      <c r="A2742" s="182" t="s">
        <v>8922</v>
      </c>
      <c r="B2742" s="182" t="s">
        <v>8962</v>
      </c>
      <c r="C2742" s="182" t="s">
        <v>921</v>
      </c>
      <c r="D2742" s="183"/>
      <c r="E2742" s="183"/>
      <c r="F2742" s="183"/>
      <c r="G2742" s="183"/>
      <c r="H2742" s="183"/>
      <c r="I2742" s="183"/>
      <c r="J2742" s="183"/>
      <c r="K2742" s="182" t="s">
        <v>1308</v>
      </c>
    </row>
    <row r="2743" spans="1:11" ht="16.8">
      <c r="A2743" s="182" t="s">
        <v>8923</v>
      </c>
      <c r="B2743" s="182" t="s">
        <v>8963</v>
      </c>
      <c r="C2743" s="182" t="s">
        <v>921</v>
      </c>
      <c r="D2743" s="183"/>
      <c r="E2743" s="183"/>
      <c r="F2743" s="183"/>
      <c r="G2743" s="183"/>
      <c r="H2743" s="183"/>
      <c r="I2743" s="183"/>
      <c r="J2743" s="183"/>
      <c r="K2743" s="182" t="s">
        <v>1308</v>
      </c>
    </row>
    <row r="2744" spans="1:11" ht="16.8">
      <c r="A2744" s="182" t="s">
        <v>8924</v>
      </c>
      <c r="B2744" s="182" t="s">
        <v>8964</v>
      </c>
      <c r="C2744" s="182" t="s">
        <v>921</v>
      </c>
      <c r="D2744" s="183"/>
      <c r="E2744" s="183"/>
      <c r="F2744" s="183"/>
      <c r="G2744" s="183"/>
      <c r="H2744" s="183"/>
      <c r="I2744" s="183"/>
      <c r="J2744" s="183"/>
      <c r="K2744" s="182" t="s">
        <v>1308</v>
      </c>
    </row>
  </sheetData>
  <autoFilter ref="A1:V2744" xr:uid="{00000000-0001-0000-0100-000000000000}"/>
  <phoneticPr fontId="16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sqref="A1:E2"/>
    </sheetView>
  </sheetViews>
  <sheetFormatPr defaultColWidth="8.77734375" defaultRowHeight="14.4"/>
  <cols>
    <col min="1" max="1" width="12.109375" customWidth="1"/>
    <col min="4" max="4" width="21.109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9" t="s">
        <v>2089</v>
      </c>
      <c r="B2">
        <v>1</v>
      </c>
      <c r="C2" s="6" t="s">
        <v>2057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2"/>
  <sheetViews>
    <sheetView workbookViewId="0">
      <selection activeCell="A7" sqref="A7:XFD7"/>
    </sheetView>
  </sheetViews>
  <sheetFormatPr defaultColWidth="8.77734375" defaultRowHeight="14.4"/>
  <cols>
    <col min="1" max="1" width="29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57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>
      <c r="A3" s="58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>
      <c r="A4" s="58" t="s">
        <v>2088</v>
      </c>
      <c r="B4">
        <v>1</v>
      </c>
      <c r="C4" t="s">
        <v>397</v>
      </c>
      <c r="D4" t="str">
        <f>VLOOKUP(C4,'MASTER KEY'!$A$2:$B1226,2,TRUE)</f>
        <v>O2 Saturation</v>
      </c>
    </row>
    <row r="5" spans="1:5">
      <c r="A5" t="s">
        <v>2087</v>
      </c>
      <c r="B5">
        <v>1</v>
      </c>
      <c r="C5" t="s">
        <v>395</v>
      </c>
      <c r="D5" t="str">
        <f>VLOOKUP(C5,'MASTER KEY'!$A$2:$B1227,2,TRUE)</f>
        <v>Dissolved Oxygen</v>
      </c>
    </row>
    <row r="7" spans="1:5">
      <c r="A7" t="s">
        <v>227</v>
      </c>
      <c r="B7" s="4">
        <v>1</v>
      </c>
      <c r="C7" s="2" t="s">
        <v>228</v>
      </c>
      <c r="D7" t="str">
        <f>VLOOKUP(C7,'MASTER KEY'!$A$2:$B916,2,FALSE)</f>
        <v>Water Surface Height</v>
      </c>
    </row>
    <row r="8" spans="1:5">
      <c r="A8" t="s">
        <v>229</v>
      </c>
      <c r="B8" s="4">
        <v>1</v>
      </c>
      <c r="C8" s="2" t="s">
        <v>230</v>
      </c>
      <c r="D8" t="str">
        <f>VLOOKUP(C8,'MASTER KEY'!$A$2:$B917,2,FALSE)</f>
        <v>Current Velocity (x component)</v>
      </c>
    </row>
    <row r="9" spans="1:5">
      <c r="A9" t="s">
        <v>231</v>
      </c>
      <c r="B9" s="4">
        <v>1</v>
      </c>
      <c r="C9" s="2" t="s">
        <v>232</v>
      </c>
      <c r="D9" t="str">
        <f>VLOOKUP(C9,'MASTER KEY'!$A$2:$B918,2,FALSE)</f>
        <v>Current Velocity (y component)</v>
      </c>
    </row>
    <row r="10" spans="1:5">
      <c r="A10" t="s">
        <v>233</v>
      </c>
      <c r="B10" s="4">
        <v>1</v>
      </c>
      <c r="C10" s="2" t="s">
        <v>234</v>
      </c>
      <c r="D10" t="str">
        <f>VLOOKUP(C10,'MASTER KEY'!$A$2:$B919,2,FALSE)</f>
        <v>Temperature</v>
      </c>
    </row>
    <row r="11" spans="1:5">
      <c r="A11" t="s">
        <v>235</v>
      </c>
      <c r="B11" s="4">
        <v>1</v>
      </c>
      <c r="C11" s="2" t="s">
        <v>236</v>
      </c>
      <c r="D11" t="str">
        <f>VLOOKUP(C11,'MASTER KEY'!$A$2:$B920,2,FALSE)</f>
        <v>Salinity</v>
      </c>
    </row>
    <row r="12" spans="1:5">
      <c r="A12" t="s">
        <v>237</v>
      </c>
      <c r="B12" s="4">
        <v>1</v>
      </c>
      <c r="C12" s="2" t="s">
        <v>238</v>
      </c>
      <c r="D12" t="str">
        <f>VLOOKUP(C12,'MASTER KEY'!$A$2:$B921,2,FALSE)</f>
        <v>Current Velocity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18"/>
  <sheetViews>
    <sheetView zoomScale="139" zoomScaleNormal="134" workbookViewId="0">
      <selection activeCell="F10" sqref="F10"/>
    </sheetView>
  </sheetViews>
  <sheetFormatPr defaultColWidth="8.77734375" defaultRowHeight="14.4"/>
  <cols>
    <col min="1" max="1" width="12.77734375" customWidth="1"/>
    <col min="4" max="4" width="29.44140625" customWidth="1"/>
  </cols>
  <sheetData>
    <row r="1" spans="1:6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6">
      <c r="A2" t="s">
        <v>2038</v>
      </c>
      <c r="B2">
        <v>1</v>
      </c>
      <c r="C2" s="6" t="s">
        <v>2073</v>
      </c>
      <c r="D2" t="str">
        <f>VLOOKUP(C2,'MASTER KEY'!$A$2:$B1218,2,TRUE)</f>
        <v>Air Pressure</v>
      </c>
      <c r="E2" t="s">
        <v>8570</v>
      </c>
    </row>
    <row r="3" spans="1:6">
      <c r="A3" s="6" t="s">
        <v>2039</v>
      </c>
      <c r="B3">
        <v>1</v>
      </c>
      <c r="C3" s="131" t="s">
        <v>859</v>
      </c>
      <c r="D3" t="str">
        <f>VLOOKUP(C3,'MASTER KEY'!$A$2:$B1219,2,TRUE)</f>
        <v>Surface Solar Irradiance</v>
      </c>
    </row>
    <row r="4" spans="1:6">
      <c r="A4" s="6" t="s">
        <v>2040</v>
      </c>
      <c r="B4">
        <v>1</v>
      </c>
      <c r="C4" s="6" t="s">
        <v>2034</v>
      </c>
      <c r="D4" t="str">
        <f>VLOOKUP(C4,'MASTER KEY'!$A$2:$B1220,2,TRUE)</f>
        <v>longwave radiation</v>
      </c>
    </row>
    <row r="5" spans="1:6">
      <c r="A5" t="s">
        <v>2042</v>
      </c>
      <c r="B5">
        <v>1</v>
      </c>
      <c r="C5" s="131" t="s">
        <v>333</v>
      </c>
      <c r="D5" t="str">
        <f>VLOOKUP(C5,'MASTER KEY'!$A$2:$B1222,2,TRUE)</f>
        <v>Air Temperature</v>
      </c>
    </row>
    <row r="6" spans="1:6">
      <c r="A6" t="s">
        <v>2043</v>
      </c>
      <c r="B6">
        <v>1</v>
      </c>
      <c r="C6" s="6" t="s">
        <v>2054</v>
      </c>
      <c r="D6" t="str">
        <f>VLOOKUP(C6,'MASTER KEY'!$A$2:$B1223,2,TRUE)</f>
        <v>Specific humidity at 2m height</v>
      </c>
    </row>
    <row r="7" spans="1:6">
      <c r="A7" t="s">
        <v>2044</v>
      </c>
      <c r="B7">
        <v>1</v>
      </c>
      <c r="C7" s="6" t="s">
        <v>2055</v>
      </c>
      <c r="D7" t="str">
        <f>VLOOKUP(C7,'MASTER KEY'!$A$2:$B1224,2,TRUE)</f>
        <v>Sensible heat flux</v>
      </c>
    </row>
    <row r="8" spans="1:6">
      <c r="A8" s="12" t="s">
        <v>2045</v>
      </c>
      <c r="B8">
        <v>1</v>
      </c>
      <c r="C8" s="6" t="s">
        <v>2056</v>
      </c>
      <c r="D8" t="str">
        <f>VLOOKUP(C8,'MASTER KEY'!$A$2:$B1225,2,TRUE)</f>
        <v xml:space="preserve">Latent heat flux </v>
      </c>
    </row>
    <row r="9" spans="1:6">
      <c r="A9" s="12" t="s">
        <v>2046</v>
      </c>
      <c r="B9">
        <v>1</v>
      </c>
      <c r="C9" s="2" t="s">
        <v>234</v>
      </c>
      <c r="D9" t="str">
        <f>VLOOKUP(C9,'MASTER KEY'!$A$2:$B1226,2,TRUE)</f>
        <v>Temperature</v>
      </c>
    </row>
    <row r="10" spans="1:6">
      <c r="A10" s="6" t="s">
        <v>2047</v>
      </c>
      <c r="B10">
        <v>1</v>
      </c>
      <c r="C10" s="140" t="s">
        <v>339</v>
      </c>
      <c r="D10" t="str">
        <f>VLOOKUP(C10,'MASTER KEY'!$A$2:$B1227,2,TRUE)</f>
        <v>Relative Humidity</v>
      </c>
    </row>
    <row r="11" spans="1:6">
      <c r="A11" t="s">
        <v>2048</v>
      </c>
      <c r="B11">
        <v>1</v>
      </c>
      <c r="C11" s="6" t="s">
        <v>2058</v>
      </c>
      <c r="D11" t="str">
        <f>VLOOKUP(C11,'MASTER KEY'!$A$2:$B1228,2,TRUE)</f>
        <v>eastern wind speed at 10 m height</v>
      </c>
    </row>
    <row r="12" spans="1:6">
      <c r="A12" t="s">
        <v>2049</v>
      </c>
      <c r="B12">
        <v>1</v>
      </c>
      <c r="C12" s="6" t="s">
        <v>2059</v>
      </c>
      <c r="D12" t="str">
        <f>VLOOKUP(C12,'MASTER KEY'!$A$2:$B1229,2,TRUE)</f>
        <v>northern wind speed at 10 m height</v>
      </c>
    </row>
    <row r="13" spans="1:6">
      <c r="A13" t="s">
        <v>2050</v>
      </c>
      <c r="B13">
        <v>1</v>
      </c>
      <c r="C13" s="140" t="s">
        <v>268</v>
      </c>
      <c r="D13" t="str">
        <f>VLOOKUP(C13,'MASTER KEY'!$A$2:$B1230,2,TRUE)</f>
        <v>Wind Speed</v>
      </c>
    </row>
    <row r="14" spans="1:6">
      <c r="A14" t="s">
        <v>2051</v>
      </c>
      <c r="B14">
        <v>1</v>
      </c>
      <c r="C14" s="140" t="s">
        <v>270</v>
      </c>
      <c r="D14" t="str">
        <f>VLOOKUP(C14,'MASTER KEY'!$A$2:$B1231,2,TRUE)</f>
        <v>Wind Direction</v>
      </c>
    </row>
    <row r="15" spans="1:6">
      <c r="A15" t="s">
        <v>2052</v>
      </c>
      <c r="B15">
        <v>1</v>
      </c>
      <c r="C15" s="6" t="s">
        <v>446</v>
      </c>
      <c r="D15" t="str">
        <f>VLOOKUP(C15,'MASTER KEY'!$A$2:$B1232,2,TRUE)</f>
        <v>Cloud Cover</v>
      </c>
    </row>
    <row r="16" spans="1:6">
      <c r="A16" t="s">
        <v>2053</v>
      </c>
      <c r="B16">
        <v>1</v>
      </c>
      <c r="C16" s="6" t="s">
        <v>2061</v>
      </c>
      <c r="D16" t="str">
        <f>VLOOKUP(C16,'MASTER KEY'!$A$2:$B1233,2,TRUE)</f>
        <v>RAINV</v>
      </c>
    </row>
    <row r="17" spans="1:4">
      <c r="A17" t="s">
        <v>2041</v>
      </c>
      <c r="B17">
        <f>1/1000</f>
        <v>1E-3</v>
      </c>
      <c r="C17" s="131" t="s">
        <v>330</v>
      </c>
      <c r="D17" t="str">
        <f>VLOOKUP(C17,'MASTER KEY'!$A$2:$B1221,2,TRUE)</f>
        <v>Precipitation</v>
      </c>
    </row>
    <row r="18" spans="1:4">
      <c r="A18" t="s">
        <v>2075</v>
      </c>
      <c r="B18">
        <v>1</v>
      </c>
      <c r="C18" s="131" t="s">
        <v>2070</v>
      </c>
      <c r="D18" t="str">
        <f>VLOOKUP(C18,'MASTER KEY'!$A$2:$B1221,2,TRUE)</f>
        <v>Precipitation Rate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G34"/>
  <sheetViews>
    <sheetView topLeftCell="A17" workbookViewId="0">
      <selection activeCell="D33" sqref="D33"/>
    </sheetView>
  </sheetViews>
  <sheetFormatPr defaultColWidth="8.77734375" defaultRowHeight="14.4"/>
  <cols>
    <col min="1" max="1" width="35.6640625" style="6" bestFit="1" customWidth="1"/>
    <col min="2" max="2" width="13.44140625" style="35" bestFit="1" customWidth="1"/>
    <col min="3" max="3" width="13.44140625" style="6" bestFit="1" customWidth="1"/>
    <col min="4" max="4" width="23.6640625" bestFit="1" customWidth="1"/>
    <col min="5" max="5" width="13.44140625" bestFit="1" customWidth="1"/>
  </cols>
  <sheetData>
    <row r="1" spans="1:7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7" ht="18.75" customHeight="1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  <c r="G2" t="s">
        <v>8990</v>
      </c>
    </row>
    <row r="3" spans="1:7" ht="18.75" customHeight="1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  <c r="G3" t="s">
        <v>8990</v>
      </c>
    </row>
    <row r="4" spans="1:7" ht="18.75" customHeight="1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  <c r="G4" t="s">
        <v>8990</v>
      </c>
    </row>
    <row r="5" spans="1:7" ht="18.75" customHeight="1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  <c r="G5" t="s">
        <v>8990</v>
      </c>
    </row>
    <row r="6" spans="1:7" ht="18.75" customHeight="1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  <c r="G6" t="s">
        <v>8990</v>
      </c>
    </row>
    <row r="7" spans="1:7" ht="18.75" customHeight="1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  <c r="G7" t="s">
        <v>8990</v>
      </c>
    </row>
    <row r="8" spans="1:7" ht="18.75" customHeight="1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  <c r="G8" t="s">
        <v>8990</v>
      </c>
    </row>
    <row r="9" spans="1:7" ht="18.75" customHeight="1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  <c r="G9" t="s">
        <v>8990</v>
      </c>
    </row>
    <row r="10" spans="1:7" ht="18.75" customHeight="1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  <c r="G10" t="s">
        <v>8990</v>
      </c>
    </row>
    <row r="11" spans="1:7" ht="18.75" customHeight="1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  <c r="G11" t="s">
        <v>8990</v>
      </c>
    </row>
    <row r="12" spans="1:7" ht="18.75" customHeight="1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  <c r="G12" t="s">
        <v>8990</v>
      </c>
    </row>
    <row r="13" spans="1:7" ht="18.75" customHeight="1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  <c r="G13" t="s">
        <v>8990</v>
      </c>
    </row>
    <row r="14" spans="1:7" ht="18.75" customHeight="1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  <c r="G14" t="s">
        <v>8990</v>
      </c>
    </row>
    <row r="15" spans="1:7" ht="18.75" customHeight="1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  <c r="G15" t="s">
        <v>8990</v>
      </c>
    </row>
    <row r="16" spans="1:7" ht="18.75" customHeight="1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  <c r="G16" t="s">
        <v>8990</v>
      </c>
    </row>
    <row r="17" spans="1:7" ht="18.75" customHeight="1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  <c r="G17" t="s">
        <v>8990</v>
      </c>
    </row>
    <row r="18" spans="1:7" ht="18.75" customHeight="1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  <c r="G18" t="s">
        <v>8990</v>
      </c>
    </row>
    <row r="19" spans="1:7" ht="18.75" customHeight="1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  <c r="G19" t="s">
        <v>8990</v>
      </c>
    </row>
    <row r="20" spans="1:7" ht="18.75" customHeight="1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  <c r="G20" t="s">
        <v>8990</v>
      </c>
    </row>
    <row r="21" spans="1:7" ht="18.75" customHeight="1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  <c r="G21" t="s">
        <v>8990</v>
      </c>
    </row>
    <row r="22" spans="1:7" ht="18.75" customHeight="1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  <c r="G22" t="s">
        <v>8990</v>
      </c>
    </row>
    <row r="23" spans="1:7" ht="18.75" customHeight="1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  <c r="G23" t="s">
        <v>8990</v>
      </c>
    </row>
    <row r="24" spans="1:7" ht="18.75" customHeight="1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  <c r="G24" t="s">
        <v>8990</v>
      </c>
    </row>
    <row r="25" spans="1:7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  <c r="G25" t="s">
        <v>8990</v>
      </c>
    </row>
    <row r="26" spans="1:7">
      <c r="A26" s="148" t="s">
        <v>1284</v>
      </c>
      <c r="B26" s="4">
        <v>1</v>
      </c>
      <c r="C26" s="31" t="s">
        <v>1268</v>
      </c>
      <c r="D26" t="str">
        <f>VLOOKUP(C26,'MASTER KEY'!$A$2:$B1243,2,TRUE)</f>
        <v>Posidonia Sinuosa Count</v>
      </c>
      <c r="G26" t="s">
        <v>8572</v>
      </c>
    </row>
    <row r="27" spans="1:7">
      <c r="A27" s="148" t="s">
        <v>1284</v>
      </c>
      <c r="B27" s="4">
        <v>25</v>
      </c>
      <c r="C27" s="31" t="s">
        <v>1270</v>
      </c>
      <c r="D27" t="str">
        <f>VLOOKUP(C27,'MASTER KEY'!$A$2:$B1244,2,TRUE)</f>
        <v>Posidonia Sinuosa Density</v>
      </c>
      <c r="G27" t="s">
        <v>8572</v>
      </c>
    </row>
    <row r="28" spans="1:7">
      <c r="A28" s="148" t="s">
        <v>1284</v>
      </c>
      <c r="B28" s="12">
        <v>1</v>
      </c>
      <c r="C28" s="31" t="s">
        <v>1273</v>
      </c>
      <c r="D28" t="str">
        <f>VLOOKUP(C28,'MASTER KEY'!$A$2:$B1245,2,TRUE)</f>
        <v>Posidonia Sinuosa Above Ground Biomass</v>
      </c>
      <c r="G28" t="s">
        <v>8572</v>
      </c>
    </row>
    <row r="29" spans="1:7">
      <c r="A29"/>
      <c r="B29"/>
      <c r="C29"/>
    </row>
    <row r="30" spans="1:7">
      <c r="A30"/>
      <c r="B30"/>
      <c r="C30"/>
    </row>
    <row r="31" spans="1:7">
      <c r="A31"/>
      <c r="B31"/>
      <c r="C31"/>
    </row>
    <row r="32" spans="1:7">
      <c r="A32"/>
      <c r="B32"/>
      <c r="C32"/>
    </row>
    <row r="33" customFormat="1"/>
    <row r="34" customFormat="1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9F99-174B-5540-99E6-056128A9C9A2}">
  <dimension ref="A1:F36"/>
  <sheetViews>
    <sheetView topLeftCell="A11" workbookViewId="0">
      <selection activeCell="A27" sqref="A27:D27"/>
    </sheetView>
  </sheetViews>
  <sheetFormatPr defaultColWidth="11.5546875" defaultRowHeight="14.4"/>
  <cols>
    <col min="4" max="4" width="81.5546875" customWidth="1"/>
    <col min="5" max="5" width="69.77734375" customWidth="1"/>
  </cols>
  <sheetData>
    <row r="1" spans="1:6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  <c r="F1" s="2" t="s">
        <v>8985</v>
      </c>
    </row>
    <row r="2" spans="1:6">
      <c r="A2" s="6" t="s">
        <v>2017</v>
      </c>
      <c r="B2">
        <v>1</v>
      </c>
      <c r="C2" s="6" t="s">
        <v>971</v>
      </c>
      <c r="D2" s="6" t="s">
        <v>2017</v>
      </c>
      <c r="E2" s="6" t="s">
        <v>6360</v>
      </c>
      <c r="F2" s="184" t="s">
        <v>8986</v>
      </c>
    </row>
    <row r="3" spans="1:6">
      <c r="A3" s="6" t="s">
        <v>2018</v>
      </c>
      <c r="B3">
        <v>1</v>
      </c>
      <c r="C3" s="6" t="s">
        <v>973</v>
      </c>
      <c r="D3" s="6" t="s">
        <v>2018</v>
      </c>
      <c r="E3" s="6" t="s">
        <v>6360</v>
      </c>
      <c r="F3" s="184" t="s">
        <v>8986</v>
      </c>
    </row>
    <row r="4" spans="1:6">
      <c r="A4" s="6" t="s">
        <v>2019</v>
      </c>
      <c r="B4">
        <v>1</v>
      </c>
      <c r="C4" s="6" t="s">
        <v>975</v>
      </c>
      <c r="D4" s="6" t="s">
        <v>2019</v>
      </c>
      <c r="E4" s="6" t="s">
        <v>6360</v>
      </c>
      <c r="F4" s="184" t="s">
        <v>8986</v>
      </c>
    </row>
    <row r="5" spans="1:6">
      <c r="A5" s="6" t="s">
        <v>2020</v>
      </c>
      <c r="B5">
        <v>1</v>
      </c>
      <c r="C5" s="6" t="s">
        <v>977</v>
      </c>
      <c r="D5" s="6" t="s">
        <v>2020</v>
      </c>
      <c r="E5" s="6" t="s">
        <v>6360</v>
      </c>
      <c r="F5" s="184" t="s">
        <v>8986</v>
      </c>
    </row>
    <row r="6" spans="1:6">
      <c r="A6" s="6" t="s">
        <v>2021</v>
      </c>
      <c r="B6">
        <v>1</v>
      </c>
      <c r="C6" s="6" t="s">
        <v>979</v>
      </c>
      <c r="D6" s="6" t="s">
        <v>2021</v>
      </c>
      <c r="E6" s="6" t="s">
        <v>6360</v>
      </c>
      <c r="F6" s="184" t="s">
        <v>8986</v>
      </c>
    </row>
    <row r="7" spans="1:6">
      <c r="A7" s="6" t="s">
        <v>2022</v>
      </c>
      <c r="B7">
        <v>1</v>
      </c>
      <c r="C7" s="6" t="s">
        <v>981</v>
      </c>
      <c r="D7" s="6" t="s">
        <v>2022</v>
      </c>
      <c r="E7" s="6" t="s">
        <v>6360</v>
      </c>
      <c r="F7" s="184" t="s">
        <v>8986</v>
      </c>
    </row>
    <row r="8" spans="1:6">
      <c r="A8" s="6" t="s">
        <v>2023</v>
      </c>
      <c r="B8">
        <v>1</v>
      </c>
      <c r="C8" s="6" t="s">
        <v>983</v>
      </c>
      <c r="D8" s="6" t="s">
        <v>2023</v>
      </c>
      <c r="E8" s="6" t="s">
        <v>6360</v>
      </c>
      <c r="F8" s="184" t="s">
        <v>8986</v>
      </c>
    </row>
    <row r="9" spans="1:6">
      <c r="A9" s="6" t="s">
        <v>2024</v>
      </c>
      <c r="B9">
        <v>1</v>
      </c>
      <c r="C9" s="6" t="s">
        <v>985</v>
      </c>
      <c r="D9" s="6" t="s">
        <v>2024</v>
      </c>
      <c r="E9" s="6" t="s">
        <v>6360</v>
      </c>
      <c r="F9" s="184" t="s">
        <v>8986</v>
      </c>
    </row>
    <row r="10" spans="1:6">
      <c r="A10" s="6" t="s">
        <v>2025</v>
      </c>
      <c r="B10">
        <v>1</v>
      </c>
      <c r="C10" s="6" t="s">
        <v>987</v>
      </c>
      <c r="D10" s="6" t="s">
        <v>2025</v>
      </c>
      <c r="E10" s="6" t="s">
        <v>6360</v>
      </c>
      <c r="F10" s="184" t="s">
        <v>8986</v>
      </c>
    </row>
    <row r="11" spans="1:6">
      <c r="A11" s="6" t="s">
        <v>2026</v>
      </c>
      <c r="B11">
        <v>1</v>
      </c>
      <c r="C11" s="6" t="s">
        <v>989</v>
      </c>
      <c r="D11" s="6" t="s">
        <v>2026</v>
      </c>
      <c r="E11" s="6" t="s">
        <v>6360</v>
      </c>
      <c r="F11" s="184" t="s">
        <v>8986</v>
      </c>
    </row>
    <row r="12" spans="1:6">
      <c r="A12" s="6" t="s">
        <v>2028</v>
      </c>
      <c r="B12">
        <v>1</v>
      </c>
      <c r="C12" s="6" t="s">
        <v>2027</v>
      </c>
      <c r="D12" s="6" t="s">
        <v>2028</v>
      </c>
      <c r="E12" s="6" t="s">
        <v>6360</v>
      </c>
      <c r="F12" s="184" t="s">
        <v>8986</v>
      </c>
    </row>
    <row r="13" spans="1:6">
      <c r="A13" s="6" t="s">
        <v>2030</v>
      </c>
      <c r="B13">
        <v>1</v>
      </c>
      <c r="C13" s="6" t="s">
        <v>2029</v>
      </c>
      <c r="D13" s="6" t="s">
        <v>2030</v>
      </c>
      <c r="E13" s="6" t="s">
        <v>6360</v>
      </c>
      <c r="F13" s="184" t="s">
        <v>8986</v>
      </c>
    </row>
    <row r="14" spans="1:6">
      <c r="A14" s="6" t="s">
        <v>2032</v>
      </c>
      <c r="B14">
        <v>1</v>
      </c>
      <c r="C14" s="6" t="s">
        <v>2031</v>
      </c>
      <c r="D14" s="6" t="s">
        <v>2032</v>
      </c>
      <c r="E14" s="6" t="s">
        <v>6360</v>
      </c>
      <c r="F14" s="184" t="s">
        <v>8986</v>
      </c>
    </row>
    <row r="15" spans="1:6">
      <c r="A15" t="s">
        <v>807</v>
      </c>
      <c r="B15" s="4">
        <v>1</v>
      </c>
      <c r="C15" s="31" t="s">
        <v>808</v>
      </c>
      <c r="D15" t="str">
        <f>VLOOKUP(C15,'MASTER KEY'!$A$2:$B927,2,FALSE)</f>
        <v>Fluorescence</v>
      </c>
      <c r="F15" s="184" t="s">
        <v>8988</v>
      </c>
    </row>
    <row r="16" spans="1:6">
      <c r="A16" t="s">
        <v>809</v>
      </c>
      <c r="B16" s="4">
        <v>1</v>
      </c>
      <c r="C16" s="2" t="s">
        <v>658</v>
      </c>
      <c r="D16" t="str">
        <f>VLOOKUP(C16,'MASTER KEY'!$A$2:$B928,2,FALSE)</f>
        <v>Light Attenuation Coefficient</v>
      </c>
      <c r="F16" s="184" t="s">
        <v>8988</v>
      </c>
    </row>
    <row r="17" spans="1:6">
      <c r="A17" t="s">
        <v>810</v>
      </c>
      <c r="B17" s="4">
        <v>1</v>
      </c>
      <c r="C17" s="2" t="s">
        <v>427</v>
      </c>
      <c r="D17" t="str">
        <f>VLOOKUP(C17,'MASTER KEY'!$A$2:$B929,2,FALSE)</f>
        <v>Specific Conductivity</v>
      </c>
      <c r="F17" s="184" t="s">
        <v>8988</v>
      </c>
    </row>
    <row r="18" spans="1:6">
      <c r="A18" t="s">
        <v>811</v>
      </c>
      <c r="B18" s="4">
        <v>1</v>
      </c>
      <c r="C18" s="2" t="s">
        <v>523</v>
      </c>
      <c r="D18" t="str">
        <f>VLOOKUP(C18,'MASTER KEY'!$A$2:$B930,2,FALSE)</f>
        <v>Density</v>
      </c>
      <c r="F18" s="184" t="s">
        <v>8988</v>
      </c>
    </row>
    <row r="19" spans="1:6">
      <c r="A19" t="s">
        <v>812</v>
      </c>
      <c r="B19" s="4">
        <v>1</v>
      </c>
      <c r="C19" s="2" t="s">
        <v>397</v>
      </c>
      <c r="D19" t="str">
        <f>VLOOKUP(C19,'MASTER KEY'!$A$2:$B931,2,FALSE)</f>
        <v>O2 Saturation</v>
      </c>
      <c r="F19" s="184" t="s">
        <v>8988</v>
      </c>
    </row>
    <row r="20" spans="1:6">
      <c r="A20" t="s">
        <v>813</v>
      </c>
      <c r="B20" s="4">
        <v>1</v>
      </c>
      <c r="C20" s="2" t="s">
        <v>395</v>
      </c>
      <c r="D20" t="str">
        <f>VLOOKUP(C20,'MASTER KEY'!$A$2:$B932,2,FALSE)</f>
        <v>Dissolved Oxygen</v>
      </c>
      <c r="F20" s="184" t="s">
        <v>8988</v>
      </c>
    </row>
    <row r="21" spans="1:6">
      <c r="A21" t="s">
        <v>814</v>
      </c>
      <c r="B21" s="4">
        <v>1</v>
      </c>
      <c r="C21" s="2" t="s">
        <v>236</v>
      </c>
      <c r="D21" t="str">
        <f>VLOOKUP(C21,'MASTER KEY'!$A$2:$B933,2,FALSE)</f>
        <v>Salinity</v>
      </c>
      <c r="F21" s="184" t="s">
        <v>8988</v>
      </c>
    </row>
    <row r="22" spans="1:6">
      <c r="A22" t="s">
        <v>815</v>
      </c>
      <c r="B22" s="4">
        <v>1</v>
      </c>
      <c r="C22" s="2" t="s">
        <v>470</v>
      </c>
      <c r="D22" t="str">
        <f>VLOOKUP(C22,'MASTER KEY'!$A$2:$B934,2,FALSE)</f>
        <v>Secchi Depth</v>
      </c>
      <c r="F22" s="184" t="s">
        <v>8988</v>
      </c>
    </row>
    <row r="23" spans="1:6">
      <c r="A23" t="s">
        <v>816</v>
      </c>
      <c r="B23" s="4">
        <v>1</v>
      </c>
      <c r="C23" s="2" t="s">
        <v>474</v>
      </c>
      <c r="D23" t="str">
        <f>VLOOKUP(C23,'MASTER KEY'!$A$2:$B935,2,FALSE)</f>
        <v>Total Suspended Solids</v>
      </c>
      <c r="F23" s="184" t="s">
        <v>8988</v>
      </c>
    </row>
    <row r="24" spans="1:6">
      <c r="A24" t="s">
        <v>817</v>
      </c>
      <c r="B24" s="4">
        <v>1</v>
      </c>
      <c r="C24" s="2" t="s">
        <v>234</v>
      </c>
      <c r="D24" t="str">
        <f>VLOOKUP(C24,'MASTER KEY'!$A$2:$B936,2,FALSE)</f>
        <v>Temperature</v>
      </c>
      <c r="F24" s="184" t="s">
        <v>8988</v>
      </c>
    </row>
    <row r="25" spans="1:6">
      <c r="A25" t="s">
        <v>818</v>
      </c>
      <c r="B25" s="4">
        <v>1</v>
      </c>
      <c r="C25" s="2" t="s">
        <v>392</v>
      </c>
      <c r="D25" t="str">
        <f>VLOOKUP(C25,'MASTER KEY'!$A$2:$B937,2,FALSE)</f>
        <v>Turbidity</v>
      </c>
      <c r="F25" s="184" t="s">
        <v>8988</v>
      </c>
    </row>
    <row r="26" spans="1:6">
      <c r="A26" t="s">
        <v>819</v>
      </c>
      <c r="B26" s="4">
        <v>1</v>
      </c>
      <c r="C26" s="2" t="s">
        <v>399</v>
      </c>
      <c r="D26" t="str">
        <f>VLOOKUP(C26,'MASTER KEY'!$A$2:$B938,2,FALSE)</f>
        <v>pH</v>
      </c>
      <c r="F26" s="184" t="s">
        <v>8988</v>
      </c>
    </row>
    <row r="27" spans="1:6">
      <c r="A27" s="60" t="s">
        <v>2090</v>
      </c>
      <c r="B27">
        <v>1</v>
      </c>
      <c r="C27" s="6" t="s">
        <v>2099</v>
      </c>
      <c r="D27" t="e">
        <f>VLOOKUP(C27,'MASTER KEY'!$A$2:$B1244,2,TRUE)</f>
        <v>#N/A</v>
      </c>
      <c r="F27" s="184" t="s">
        <v>8987</v>
      </c>
    </row>
    <row r="28" spans="1:6">
      <c r="A28" t="s">
        <v>2091</v>
      </c>
      <c r="B28">
        <v>1</v>
      </c>
      <c r="C28" s="6" t="s">
        <v>2100</v>
      </c>
      <c r="D28" t="str">
        <f>VLOOKUP(C28,'MASTER KEY'!$A$2:$B1245,2,TRUE)</f>
        <v>NTUe</v>
      </c>
      <c r="F28" s="184" t="s">
        <v>8987</v>
      </c>
    </row>
    <row r="29" spans="1:6">
      <c r="A29" t="s">
        <v>2092</v>
      </c>
      <c r="B29">
        <v>1</v>
      </c>
      <c r="C29" s="2" t="s">
        <v>2101</v>
      </c>
      <c r="D29" t="str">
        <f>VLOOKUP(C29,'MASTER KEY'!$A$2:$B1246,2,TRUE)</f>
        <v>SSC_mg.l</v>
      </c>
      <c r="F29" s="184" t="s">
        <v>8987</v>
      </c>
    </row>
    <row r="30" spans="1:6">
      <c r="A30" t="s">
        <v>2093</v>
      </c>
      <c r="B30">
        <v>1</v>
      </c>
      <c r="C30" s="6" t="s">
        <v>2102</v>
      </c>
      <c r="D30" t="str">
        <f>VLOOKUP(C30,'MASTER KEY'!$A$2:$B1247,2,TRUE)</f>
        <v>light_shift</v>
      </c>
      <c r="F30" s="184" t="s">
        <v>8987</v>
      </c>
    </row>
    <row r="31" spans="1:6">
      <c r="A31" t="s">
        <v>2094</v>
      </c>
      <c r="B31">
        <v>1</v>
      </c>
      <c r="C31" s="2" t="s">
        <v>2103</v>
      </c>
      <c r="D31" t="str">
        <f>VLOOKUP(C31,'MASTER KEY'!$A$2:$B1248,2,TRUE)</f>
        <v>Dep_mg.cm2</v>
      </c>
      <c r="F31" s="184" t="s">
        <v>8987</v>
      </c>
    </row>
    <row r="32" spans="1:6">
      <c r="A32" t="s">
        <v>2095</v>
      </c>
      <c r="B32">
        <v>1</v>
      </c>
      <c r="C32" s="6" t="s">
        <v>2099</v>
      </c>
      <c r="D32" t="e">
        <f>VLOOKUP(C32,'MASTER KEY'!$A$2:$B1249,2,TRUE)</f>
        <v>#N/A</v>
      </c>
      <c r="F32" s="184" t="s">
        <v>8987</v>
      </c>
    </row>
    <row r="33" spans="1:6">
      <c r="A33" t="s">
        <v>2096</v>
      </c>
      <c r="B33">
        <v>1</v>
      </c>
      <c r="C33" s="2" t="s">
        <v>2104</v>
      </c>
      <c r="D33" t="str">
        <f>VLOOKUP(C33,'MASTER KEY'!$A$2:$B1250,2,TRUE)</f>
        <v>RMS</v>
      </c>
      <c r="F33" s="184" t="s">
        <v>8987</v>
      </c>
    </row>
    <row r="34" spans="1:6">
      <c r="A34" t="s">
        <v>322</v>
      </c>
      <c r="B34">
        <v>1</v>
      </c>
      <c r="C34" s="31" t="s">
        <v>757</v>
      </c>
      <c r="D34" t="str">
        <f>VLOOKUP(C34,'MASTER KEY'!$A$2:$B1251,2,TRUE)</f>
        <v>Logger Temperature</v>
      </c>
      <c r="F34" s="184" t="s">
        <v>8987</v>
      </c>
    </row>
    <row r="35" spans="1:6">
      <c r="A35" t="s">
        <v>2097</v>
      </c>
      <c r="B35">
        <v>1</v>
      </c>
      <c r="C35" s="2" t="s">
        <v>2105</v>
      </c>
      <c r="D35" t="str">
        <f>VLOOKUP(C35,'MASTER KEY'!$A$2:$B1252,2,TRUE)</f>
        <v>Deprate_mg.cm2day</v>
      </c>
      <c r="F35" s="184" t="s">
        <v>8987</v>
      </c>
    </row>
    <row r="36" spans="1:6">
      <c r="A36" t="s">
        <v>2098</v>
      </c>
      <c r="B36">
        <v>1</v>
      </c>
      <c r="C36" s="6" t="s">
        <v>2106</v>
      </c>
      <c r="D36" t="str">
        <f>VLOOKUP(C36,'MASTER KEY'!$A$2:$B1253,2,TRUE)</f>
        <v>Depratemean_mg.cm2day</v>
      </c>
      <c r="F36" s="184" t="s">
        <v>8987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topLeftCell="A124" workbookViewId="0">
      <selection activeCell="O141" sqref="O141"/>
    </sheetView>
  </sheetViews>
  <sheetFormatPr defaultColWidth="8.77734375" defaultRowHeight="14.4"/>
  <cols>
    <col min="1" max="1" width="36.6640625" style="24" bestFit="1" customWidth="1"/>
    <col min="2" max="2" width="9.109375" style="24" bestFit="1" customWidth="1"/>
    <col min="3" max="3" width="29.44140625" style="6" customWidth="1"/>
    <col min="4" max="4" width="23.77734375" style="6" bestFit="1" customWidth="1"/>
    <col min="6" max="6" width="8.77734375" style="23"/>
  </cols>
  <sheetData>
    <row r="1" spans="1:6" ht="18.75" customHeight="1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>
      <c r="A2" t="s">
        <v>5205</v>
      </c>
      <c r="B2" s="24">
        <v>1</v>
      </c>
      <c r="C2" t="s">
        <v>3654</v>
      </c>
      <c r="D2" s="2" t="str">
        <f>VLOOKUP(C2,'MASTER KEY'!$A$2:$B$2986,2,FALSE)</f>
        <v>Achnanthes spp 0001</v>
      </c>
      <c r="F2" t="s">
        <v>5668</v>
      </c>
    </row>
    <row r="3" spans="1:6" ht="18.75" customHeight="1">
      <c r="A3" t="s">
        <v>5206</v>
      </c>
      <c r="B3" s="24">
        <v>1</v>
      </c>
      <c r="C3" t="s">
        <v>3685</v>
      </c>
      <c r="D3" s="2" t="str">
        <f>VLOOKUP(C3,'MASTER KEY'!$A$2:$B$2986,2,FALSE)</f>
        <v>Alexandrium spp 0001</v>
      </c>
      <c r="F3"/>
    </row>
    <row r="4" spans="1:6" ht="18.75" customHeight="1">
      <c r="A4" t="s">
        <v>2152</v>
      </c>
      <c r="B4" s="24">
        <v>1</v>
      </c>
      <c r="C4" t="s">
        <v>3693</v>
      </c>
      <c r="D4" s="2" t="str">
        <f>VLOOKUP(C4,'MASTER KEY'!$A$2:$B$2986,2,FALSE)</f>
        <v>Amphidinium carterae</v>
      </c>
      <c r="F4"/>
    </row>
    <row r="5" spans="1:6" ht="18.75" customHeight="1">
      <c r="A5" t="s">
        <v>5207</v>
      </c>
      <c r="B5" s="24">
        <v>1</v>
      </c>
      <c r="C5" t="s">
        <v>3710</v>
      </c>
      <c r="D5" s="2" t="str">
        <f>VLOOKUP(C5,'MASTER KEY'!$A$2:$B$2986,2,FALSE)</f>
        <v>Amphidinium spp 0016</v>
      </c>
      <c r="F5"/>
    </row>
    <row r="6" spans="1:6" ht="18.75" customHeight="1">
      <c r="A6" t="s">
        <v>5208</v>
      </c>
      <c r="B6" s="24">
        <v>1</v>
      </c>
      <c r="C6" t="s">
        <v>3720</v>
      </c>
      <c r="D6" s="2" t="str">
        <f>VLOOKUP(C6,'MASTER KEY'!$A$2:$B$2986,2,FALSE)</f>
        <v>Amphora spp 0001</v>
      </c>
      <c r="F6"/>
    </row>
    <row r="7" spans="1:6" ht="18.75" customHeight="1">
      <c r="A7" t="s">
        <v>5210</v>
      </c>
      <c r="B7" s="24">
        <v>1</v>
      </c>
      <c r="C7" t="s">
        <v>3767</v>
      </c>
      <c r="D7" s="2" t="str">
        <f>VLOOKUP(C7,'MASTER KEY'!$A$2:$B$2986,2,FALSE)</f>
        <v>Amphora spp 0048</v>
      </c>
      <c r="F7"/>
    </row>
    <row r="8" spans="1:6" ht="18.75" customHeight="1">
      <c r="A8" t="s">
        <v>5209</v>
      </c>
      <c r="B8" s="24">
        <v>1</v>
      </c>
      <c r="C8" t="s">
        <v>3763</v>
      </c>
      <c r="D8" s="2" t="str">
        <f>VLOOKUP(C8,'MASTER KEY'!$A$2:$B$2986,2,FALSE)</f>
        <v>Amphora spp 0044</v>
      </c>
      <c r="F8"/>
    </row>
    <row r="9" spans="1:6" ht="18.75" customHeight="1">
      <c r="A9" t="s">
        <v>5211</v>
      </c>
      <c r="B9" s="24">
        <v>1</v>
      </c>
      <c r="C9" t="s">
        <v>3770</v>
      </c>
      <c r="D9" s="2" t="str">
        <f>VLOOKUP(C9,'MASTER KEY'!$A$2:$B$2986,2,FALSE)</f>
        <v>Anabaena spp 0001</v>
      </c>
      <c r="F9"/>
    </row>
    <row r="10" spans="1:6" ht="18.75" customHeight="1">
      <c r="A10" t="s">
        <v>2231</v>
      </c>
      <c r="B10" s="24">
        <v>1</v>
      </c>
      <c r="C10" t="s">
        <v>3794</v>
      </c>
      <c r="D10" s="2" t="str">
        <f>VLOOKUP(C10,'MASTER KEY'!$A$2:$B$2986,2,FALSE)</f>
        <v>Asterionellopsis glacialis</v>
      </c>
      <c r="F10"/>
    </row>
    <row r="11" spans="1:6" ht="18.75" customHeight="1">
      <c r="A11" t="s">
        <v>5212</v>
      </c>
      <c r="B11" s="24">
        <v>1</v>
      </c>
      <c r="C11" t="s">
        <v>3795</v>
      </c>
      <c r="D11" s="2" t="str">
        <f>VLOOKUP(C11,'MASTER KEY'!$A$2:$B$2986,2,FALSE)</f>
        <v>Asterionellopsis spp 0001</v>
      </c>
      <c r="F11"/>
    </row>
    <row r="12" spans="1:6" ht="18.75" customHeight="1">
      <c r="A12" t="s">
        <v>5213</v>
      </c>
      <c r="B12" s="24">
        <v>1</v>
      </c>
      <c r="C12" t="s">
        <v>3952</v>
      </c>
      <c r="D12" s="2" t="str">
        <f>VLOOKUP(C12,'MASTER KEY'!$A$2:$B$2986,2,FALSE)</f>
        <v>Bacteriastrum spp 0011</v>
      </c>
      <c r="F12"/>
    </row>
    <row r="13" spans="1:6" ht="18.75" customHeight="1">
      <c r="A13" t="s">
        <v>5214</v>
      </c>
      <c r="B13" s="24">
        <v>1</v>
      </c>
      <c r="C13" t="s">
        <v>3978</v>
      </c>
      <c r="D13" s="2" t="str">
        <f>VLOOKUP(C13,'MASTER KEY'!$A$2:$B$2986,2,FALSE)</f>
        <v>Carteria spp 0001</v>
      </c>
      <c r="F13"/>
    </row>
    <row r="14" spans="1:6" ht="18.75" customHeight="1">
      <c r="A14" t="s">
        <v>2404</v>
      </c>
      <c r="B14" s="24">
        <v>1</v>
      </c>
      <c r="C14" t="s">
        <v>3984</v>
      </c>
      <c r="D14" s="2" t="str">
        <f>VLOOKUP(C14,'MASTER KEY'!$A$2:$B$2986,2,FALSE)</f>
        <v>Cerataulina pelagica</v>
      </c>
      <c r="F14"/>
    </row>
    <row r="15" spans="1:6" ht="18.75" customHeight="1">
      <c r="A15" t="s">
        <v>5215</v>
      </c>
      <c r="B15" s="24">
        <v>1</v>
      </c>
      <c r="C15" t="s">
        <v>3989</v>
      </c>
      <c r="D15" s="2" t="str">
        <f>VLOOKUP(C15,'MASTER KEY'!$A$2:$B$2986,2,FALSE)</f>
        <v>Cerataulina spp 0005</v>
      </c>
      <c r="F15"/>
    </row>
    <row r="16" spans="1:6" ht="18.75" customHeight="1">
      <c r="A16" t="s">
        <v>2414</v>
      </c>
      <c r="B16" s="24">
        <v>1</v>
      </c>
      <c r="C16" t="s">
        <v>3995</v>
      </c>
      <c r="D16" s="2" t="str">
        <f>VLOOKUP(C16,'MASTER KEY'!$A$2:$B$2986,2,FALSE)</f>
        <v>Ceratium furca</v>
      </c>
      <c r="F16"/>
    </row>
    <row r="17" spans="1:11" ht="18.75" customHeight="1">
      <c r="A17" t="s">
        <v>2415</v>
      </c>
      <c r="B17" s="24">
        <v>1</v>
      </c>
      <c r="C17" t="s">
        <v>3996</v>
      </c>
      <c r="D17" s="2" t="str">
        <f>VLOOKUP(C17,'MASTER KEY'!$A$2:$B$2986,2,FALSE)</f>
        <v>Ceratium fusus</v>
      </c>
      <c r="F17"/>
    </row>
    <row r="18" spans="1:11" ht="18.75" customHeight="1">
      <c r="A18" t="s">
        <v>5216</v>
      </c>
      <c r="B18" s="24">
        <v>1</v>
      </c>
      <c r="C18" t="s">
        <v>4001</v>
      </c>
      <c r="D18" s="2" t="str">
        <f>VLOOKUP(C18,'MASTER KEY'!$A$2:$B$2986,2,FALSE)</f>
        <v>Ceratium spp 0002</v>
      </c>
      <c r="F18"/>
    </row>
    <row r="19" spans="1:11" ht="18.75" customHeight="1">
      <c r="A19" t="s">
        <v>2420</v>
      </c>
      <c r="B19" s="24">
        <v>1</v>
      </c>
      <c r="C19" t="s">
        <v>4004</v>
      </c>
      <c r="D19" s="2" t="str">
        <f>VLOOKUP(C19,'MASTER KEY'!$A$2:$B$2986,2,FALSE)</f>
        <v>Ceratium tripos</v>
      </c>
      <c r="F19"/>
    </row>
    <row r="20" spans="1:11" ht="18.75" customHeight="1">
      <c r="A20" t="s">
        <v>2431</v>
      </c>
      <c r="B20" s="24">
        <v>1</v>
      </c>
      <c r="C20" t="s">
        <v>4016</v>
      </c>
      <c r="D20" s="2" t="str">
        <f>VLOOKUP(C20,'MASTER KEY'!$A$2:$B$2986,2,FALSE)</f>
        <v>Chaetoceros convolutus</v>
      </c>
      <c r="F20"/>
    </row>
    <row r="21" spans="1:11" ht="18.75" customHeight="1">
      <c r="A21" t="s">
        <v>2439</v>
      </c>
      <c r="B21" s="24">
        <v>1</v>
      </c>
      <c r="C21" t="s">
        <v>4024</v>
      </c>
      <c r="D21" s="2" t="str">
        <f>VLOOKUP(C21,'MASTER KEY'!$A$2:$B$2986,2,FALSE)</f>
        <v>Chaetoceros densus</v>
      </c>
      <c r="F21"/>
    </row>
    <row r="22" spans="1:11" ht="18.75" customHeight="1">
      <c r="A22" t="s">
        <v>2443</v>
      </c>
      <c r="B22" s="24">
        <v>1</v>
      </c>
      <c r="C22" t="s">
        <v>4028</v>
      </c>
      <c r="D22" s="2" t="str">
        <f>VLOOKUP(C22,'MASTER KEY'!$A$2:$B$2986,2,FALSE)</f>
        <v>Chaetoceros diversus</v>
      </c>
      <c r="F22"/>
    </row>
    <row r="23" spans="1:11" ht="18.75" customHeight="1">
      <c r="A23" t="s">
        <v>2447</v>
      </c>
      <c r="B23" s="24">
        <v>1</v>
      </c>
      <c r="C23" t="s">
        <v>4033</v>
      </c>
      <c r="D23" s="2" t="str">
        <f>VLOOKUP(C23,'MASTER KEY'!$A$2:$B$2986,2,FALSE)</f>
        <v>Chaetoceros lorenzianus</v>
      </c>
      <c r="F23"/>
    </row>
    <row r="24" spans="1:11" ht="18.75" customHeight="1">
      <c r="A24" t="s">
        <v>2451</v>
      </c>
      <c r="B24" s="24">
        <v>1</v>
      </c>
      <c r="C24" t="s">
        <v>4039</v>
      </c>
      <c r="D24" s="2" t="str">
        <f>VLOOKUP(C24,'MASTER KEY'!$A$2:$B$2986,2,FALSE)</f>
        <v>Chaetoceros peruvianus</v>
      </c>
      <c r="F24"/>
    </row>
    <row r="25" spans="1:11" ht="18.75" customHeight="1">
      <c r="A25" t="s">
        <v>5217</v>
      </c>
      <c r="B25" s="24">
        <v>1</v>
      </c>
      <c r="C25" t="s">
        <v>4093</v>
      </c>
      <c r="D25" s="2" t="str">
        <f>VLOOKUP(C25,'MASTER KEY'!$A$2:$B$2986,2,FALSE)</f>
        <v>Chaetoceros spp 0048</v>
      </c>
      <c r="F25"/>
    </row>
    <row r="26" spans="1:11" ht="18.75" customHeight="1">
      <c r="A26" t="s">
        <v>2515</v>
      </c>
      <c r="B26" s="24">
        <v>1</v>
      </c>
      <c r="C26" t="s">
        <v>4105</v>
      </c>
      <c r="D26" s="2" t="str">
        <f>VLOOKUP(C26,'MASTER KEY'!$A$2:$B$2986,2,FALSE)</f>
        <v>Chaetoceros tenuissimus</v>
      </c>
      <c r="F26"/>
    </row>
    <row r="27" spans="1:11" ht="18.75" customHeight="1">
      <c r="A27" t="s">
        <v>2518</v>
      </c>
      <c r="B27" s="24">
        <v>1</v>
      </c>
      <c r="C27" t="s">
        <v>4109</v>
      </c>
      <c r="D27" s="2" t="str">
        <f>VLOOKUP(C27,'MASTER KEY'!$A$2:$B$2986,2,FALSE)</f>
        <v>Chattonella marina</v>
      </c>
      <c r="F27"/>
    </row>
    <row r="28" spans="1:11" ht="18.75" customHeight="1">
      <c r="A28" t="s">
        <v>5218</v>
      </c>
      <c r="B28" s="24">
        <v>1</v>
      </c>
      <c r="C28" t="s">
        <v>4115</v>
      </c>
      <c r="D28" s="2" t="str">
        <f>VLOOKUP(C28,'MASTER KEY'!$A$2:$B$2986,2,FALSE)</f>
        <v>Chlamydomonas spp 0002</v>
      </c>
      <c r="F28"/>
    </row>
    <row r="29" spans="1:11" ht="18.75" customHeight="1">
      <c r="A29" t="s">
        <v>5219</v>
      </c>
      <c r="B29" s="24">
        <v>1</v>
      </c>
      <c r="C29" t="s">
        <v>4124</v>
      </c>
      <c r="D29" s="2" t="str">
        <f>VLOOKUP(C29,'MASTER KEY'!$A$2:$B$2986,2,FALSE)</f>
        <v>Chlorophyta spp 0004</v>
      </c>
      <c r="F29"/>
    </row>
    <row r="30" spans="1:11" ht="18.75" customHeight="1">
      <c r="A30" t="s">
        <v>5220</v>
      </c>
      <c r="B30" s="24">
        <v>1</v>
      </c>
      <c r="C30" t="s">
        <v>4134</v>
      </c>
      <c r="D30" s="2" t="str">
        <f>VLOOKUP(C30,'MASTER KEY'!$A$2:$B$2986,2,FALSE)</f>
        <v>Chrysochromulina spp 0002</v>
      </c>
      <c r="F30"/>
    </row>
    <row r="31" spans="1:11" ht="18.75" customHeight="1">
      <c r="A31" t="s">
        <v>2534</v>
      </c>
      <c r="B31" s="24">
        <v>1</v>
      </c>
      <c r="C31" t="s">
        <v>4154</v>
      </c>
      <c r="D31" s="2" t="str">
        <f>VLOOKUP(C31,'MASTER KEY'!$A$2:$B$2986,2,FALSE)</f>
        <v>Climacodium frauenfeldianum</v>
      </c>
      <c r="F31"/>
    </row>
    <row r="32" spans="1:11" ht="18.75" customHeight="1">
      <c r="A32" t="s">
        <v>5221</v>
      </c>
      <c r="B32" s="24">
        <v>1</v>
      </c>
      <c r="C32" t="s">
        <v>4169</v>
      </c>
      <c r="D32" s="2" t="str">
        <f>VLOOKUP(C32,'MASTER KEY'!$A$2:$B$2986,2,FALSE)</f>
        <v>Closterium spp 0002</v>
      </c>
      <c r="F32"/>
      <c r="K32" s="67"/>
    </row>
    <row r="33" spans="1:6" ht="18.75" customHeight="1">
      <c r="A33" t="s">
        <v>5222</v>
      </c>
      <c r="B33" s="24">
        <v>1</v>
      </c>
      <c r="C33" t="s">
        <v>4172</v>
      </c>
      <c r="D33" s="2" t="str">
        <f>VLOOKUP(C33,'MASTER KEY'!$A$2:$B$2986,2,FALSE)</f>
        <v>Coccolithophorids spp 0002</v>
      </c>
      <c r="F33"/>
    </row>
    <row r="34" spans="1:6" ht="18.75" customHeight="1">
      <c r="A34" t="s">
        <v>5223</v>
      </c>
      <c r="B34" s="24">
        <v>1</v>
      </c>
      <c r="C34" t="s">
        <v>4190</v>
      </c>
      <c r="D34" s="2" t="str">
        <f>VLOOKUP(C34,'MASTER KEY'!$A$2:$B$2986,2,FALSE)</f>
        <v>Cocconeis spp 0013</v>
      </c>
      <c r="F34"/>
    </row>
    <row r="35" spans="1:6" ht="18.75" customHeight="1">
      <c r="A35" t="s">
        <v>5224</v>
      </c>
      <c r="B35" s="24">
        <v>1</v>
      </c>
      <c r="C35" t="s">
        <v>4229</v>
      </c>
      <c r="D35" s="2" t="str">
        <f>VLOOKUP(C35,'MASTER KEY'!$A$2:$B$2986,2,FALSE)</f>
        <v>Coscinodiscus spp 0017</v>
      </c>
      <c r="F35"/>
    </row>
    <row r="36" spans="1:6" ht="18.75" customHeight="1">
      <c r="A36" t="s">
        <v>5225</v>
      </c>
      <c r="B36" s="24">
        <v>1</v>
      </c>
      <c r="C36" t="s">
        <v>4247</v>
      </c>
      <c r="D36" s="2" t="str">
        <f>VLOOKUP(C36,'MASTER KEY'!$A$2:$B$2986,2,FALSE)</f>
        <v>Cryptomonas spp 0001</v>
      </c>
      <c r="F36"/>
    </row>
    <row r="37" spans="1:6" ht="18.75" customHeight="1">
      <c r="A37" t="s">
        <v>5226</v>
      </c>
      <c r="B37" s="24">
        <v>1</v>
      </c>
      <c r="C37" t="s">
        <v>4265</v>
      </c>
      <c r="D37" s="2" t="str">
        <f>VLOOKUP(C37,'MASTER KEY'!$A$2:$B$2986,2,FALSE)</f>
        <v>Cryptophyta spp 0016</v>
      </c>
      <c r="F37"/>
    </row>
    <row r="38" spans="1:6" ht="18.75" customHeight="1">
      <c r="A38" t="s">
        <v>5227</v>
      </c>
      <c r="B38" s="24">
        <v>1</v>
      </c>
      <c r="C38" t="s">
        <v>4266</v>
      </c>
      <c r="D38" s="2" t="str">
        <f>VLOOKUP(C38,'MASTER KEY'!$A$2:$B$2986,2,FALSE)</f>
        <v>Cryptophyta spp 0017</v>
      </c>
      <c r="F38"/>
    </row>
    <row r="39" spans="1:6" ht="18.75" customHeight="1">
      <c r="A39" t="s">
        <v>5228</v>
      </c>
      <c r="B39" s="24">
        <v>1</v>
      </c>
      <c r="C39" t="s">
        <v>4285</v>
      </c>
      <c r="D39" s="2" t="str">
        <f>VLOOKUP(C39,'MASTER KEY'!$A$2:$B$2986,2,FALSE)</f>
        <v>Cyclotella spp 0002</v>
      </c>
      <c r="F39"/>
    </row>
    <row r="40" spans="1:6" ht="18.75" customHeight="1">
      <c r="A40" t="s">
        <v>5229</v>
      </c>
      <c r="B40" s="24">
        <v>1</v>
      </c>
      <c r="C40" t="s">
        <v>4286</v>
      </c>
      <c r="D40" s="2" t="str">
        <f>VLOOKUP(C40,'MASTER KEY'!$A$2:$B$2986,2,FALSE)</f>
        <v>Cyclotella spp 0003</v>
      </c>
      <c r="F40"/>
    </row>
    <row r="41" spans="1:6" ht="18.75" customHeight="1">
      <c r="A41" t="s">
        <v>5230</v>
      </c>
      <c r="B41" s="24">
        <v>1</v>
      </c>
      <c r="C41" t="s">
        <v>4287</v>
      </c>
      <c r="D41" s="2" t="str">
        <f>VLOOKUP(C41,'MASTER KEY'!$A$2:$B$2986,2,FALSE)</f>
        <v>Cyclotella spp 0004</v>
      </c>
      <c r="F41"/>
    </row>
    <row r="42" spans="1:6" ht="18.75" customHeight="1">
      <c r="A42" t="s">
        <v>2644</v>
      </c>
      <c r="B42" s="24">
        <v>1</v>
      </c>
      <c r="C42" t="s">
        <v>4296</v>
      </c>
      <c r="D42" s="2" t="str">
        <f>VLOOKUP(C42,'MASTER KEY'!$A$2:$B$2986,2,FALSE)</f>
        <v>Cylindrotheca closterium</v>
      </c>
      <c r="F42"/>
    </row>
    <row r="43" spans="1:6">
      <c r="A43" t="s">
        <v>2661</v>
      </c>
      <c r="B43" s="24">
        <v>1</v>
      </c>
      <c r="C43" t="s">
        <v>4315</v>
      </c>
      <c r="D43" s="2" t="str">
        <f>VLOOKUP(C43,'MASTER KEY'!$A$2:$B$2986,2,FALSE)</f>
        <v>Dactyliosolen fragilissimus</v>
      </c>
      <c r="F43"/>
    </row>
    <row r="44" spans="1:6">
      <c r="A44" t="s">
        <v>5231</v>
      </c>
      <c r="B44" s="24">
        <v>1</v>
      </c>
      <c r="C44" t="s">
        <v>4318</v>
      </c>
      <c r="D44" s="2" t="str">
        <f>VLOOKUP(C44,'MASTER KEY'!$A$2:$B$2986,2,FALSE)</f>
        <v>Dactyliosolen spp 0002</v>
      </c>
      <c r="F44"/>
    </row>
    <row r="45" spans="1:6">
      <c r="A45" t="s">
        <v>2679</v>
      </c>
      <c r="B45" s="24">
        <v>1</v>
      </c>
      <c r="C45" t="s">
        <v>4336</v>
      </c>
      <c r="D45" s="2" t="str">
        <f>VLOOKUP(C45,'MASTER KEY'!$A$2:$B$2986,2,FALSE)</f>
        <v>Dictyocha fibula</v>
      </c>
      <c r="F45"/>
    </row>
    <row r="46" spans="1:6">
      <c r="A46" t="s">
        <v>2680</v>
      </c>
      <c r="B46" s="24">
        <v>1</v>
      </c>
      <c r="C46" t="s">
        <v>4337</v>
      </c>
      <c r="D46" s="2" t="str">
        <f>VLOOKUP(C46,'MASTER KEY'!$A$2:$B$2986,2,FALSE)</f>
        <v>Dictyocha octonaria</v>
      </c>
      <c r="F46"/>
    </row>
    <row r="47" spans="1:6">
      <c r="A47" t="s">
        <v>5232</v>
      </c>
      <c r="B47" s="24">
        <v>1</v>
      </c>
      <c r="C47" t="s">
        <v>4340</v>
      </c>
      <c r="D47" s="2" t="str">
        <f>VLOOKUP(C47,'MASTER KEY'!$A$2:$B$2986,2,FALSE)</f>
        <v>Dictyocha spp 0002</v>
      </c>
      <c r="F47"/>
    </row>
    <row r="48" spans="1:6">
      <c r="A48" t="s">
        <v>2742</v>
      </c>
      <c r="B48" s="24">
        <v>1</v>
      </c>
      <c r="C48" t="s">
        <v>4402</v>
      </c>
      <c r="D48" s="2" t="str">
        <f>VLOOKUP(C48,'MASTER KEY'!$A$2:$B$2986,2,FALSE)</f>
        <v>Dinophysis acuminata</v>
      </c>
      <c r="F48"/>
    </row>
    <row r="49" spans="1:6">
      <c r="A49" t="s">
        <v>2744</v>
      </c>
      <c r="B49" s="24">
        <v>1</v>
      </c>
      <c r="C49" t="s">
        <v>4404</v>
      </c>
      <c r="D49" s="2" t="str">
        <f>VLOOKUP(C49,'MASTER KEY'!$A$2:$B$2986,2,FALSE)</f>
        <v>Dinophysis caudata</v>
      </c>
      <c r="F49"/>
    </row>
    <row r="50" spans="1:6">
      <c r="A50" t="s">
        <v>5233</v>
      </c>
      <c r="B50" s="24">
        <v>1</v>
      </c>
      <c r="C50" t="s">
        <v>4415</v>
      </c>
      <c r="D50" s="2" t="str">
        <f>VLOOKUP(C50,'MASTER KEY'!$A$2:$B$2986,2,FALSE)</f>
        <v>Dinophysis spp 0005</v>
      </c>
      <c r="F50"/>
    </row>
    <row r="51" spans="1:6">
      <c r="A51" t="s">
        <v>5234</v>
      </c>
      <c r="B51" s="24">
        <v>1</v>
      </c>
      <c r="C51" t="s">
        <v>4435</v>
      </c>
      <c r="D51" s="2" t="str">
        <f>VLOOKUP(C51,'MASTER KEY'!$A$2:$B$2986,2,FALSE)</f>
        <v>Diploneis spp 0010</v>
      </c>
      <c r="F51"/>
    </row>
    <row r="52" spans="1:6">
      <c r="A52" t="s">
        <v>5235</v>
      </c>
      <c r="B52" s="24">
        <v>1</v>
      </c>
      <c r="C52" t="s">
        <v>4442</v>
      </c>
      <c r="D52" s="2" t="str">
        <f>VLOOKUP(C52,'MASTER KEY'!$A$2:$B$2986,2,FALSE)</f>
        <v>Ditylum spp 0001</v>
      </c>
      <c r="F52"/>
    </row>
    <row r="53" spans="1:6">
      <c r="A53" t="s">
        <v>2778</v>
      </c>
      <c r="B53" s="24">
        <v>1</v>
      </c>
      <c r="C53" t="s">
        <v>4444</v>
      </c>
      <c r="D53" s="2" t="str">
        <f>VLOOKUP(C53,'MASTER KEY'!$A$2:$B$2986,2,FALSE)</f>
        <v>Dolichospermum affine</v>
      </c>
      <c r="F53"/>
    </row>
    <row r="54" spans="1:6">
      <c r="A54" t="s">
        <v>5236</v>
      </c>
      <c r="B54" s="24">
        <v>1</v>
      </c>
      <c r="C54" t="s">
        <v>4461</v>
      </c>
      <c r="D54" s="2" t="str">
        <f>VLOOKUP(C54,'MASTER KEY'!$A$2:$B$2986,2,FALSE)</f>
        <v>Entomoneis spp 0001</v>
      </c>
      <c r="F54"/>
    </row>
    <row r="55" spans="1:6">
      <c r="A55" t="s">
        <v>5237</v>
      </c>
      <c r="B55" s="24">
        <v>1</v>
      </c>
      <c r="C55" t="s">
        <v>4483</v>
      </c>
      <c r="D55" s="2" t="str">
        <f>VLOOKUP(C55,'MASTER KEY'!$A$2:$B$2986,2,FALSE)</f>
        <v>Eucampia spp 0010</v>
      </c>
      <c r="F55"/>
    </row>
    <row r="56" spans="1:6">
      <c r="A56" t="s">
        <v>2810</v>
      </c>
      <c r="B56" s="24">
        <v>1</v>
      </c>
      <c r="C56" t="s">
        <v>4488</v>
      </c>
      <c r="D56" s="2" t="str">
        <f>VLOOKUP(C56,'MASTER KEY'!$A$2:$B$2986,2,FALSE)</f>
        <v>Eucampia zodiacus</v>
      </c>
      <c r="F56"/>
    </row>
    <row r="57" spans="1:6">
      <c r="A57" t="s">
        <v>5238</v>
      </c>
      <c r="B57" s="24">
        <v>1</v>
      </c>
      <c r="C57" t="s">
        <v>4490</v>
      </c>
      <c r="D57" s="2" t="str">
        <f>VLOOKUP(C57,'MASTER KEY'!$A$2:$B$2986,2,FALSE)</f>
        <v>Euglena spp 0001</v>
      </c>
      <c r="F57"/>
    </row>
    <row r="58" spans="1:6">
      <c r="A58" t="s">
        <v>5239</v>
      </c>
      <c r="B58" s="24">
        <v>1</v>
      </c>
      <c r="C58" t="s">
        <v>4503</v>
      </c>
      <c r="D58" s="2" t="str">
        <f>VLOOKUP(C58,'MASTER KEY'!$A$2:$B$2986,2,FALSE)</f>
        <v>Eutreptiella spp 005</v>
      </c>
      <c r="F58"/>
    </row>
    <row r="59" spans="1:6">
      <c r="A59" t="s">
        <v>2827</v>
      </c>
      <c r="B59" s="24">
        <v>1</v>
      </c>
      <c r="C59" t="s">
        <v>4510</v>
      </c>
      <c r="D59" s="2" t="str">
        <f>VLOOKUP(C59,'MASTER KEY'!$A$2:$B$2986,2,FALSE)</f>
        <v>Fibrocapsa japonica</v>
      </c>
      <c r="F59"/>
    </row>
    <row r="60" spans="1:6">
      <c r="A60" t="s">
        <v>5240</v>
      </c>
      <c r="B60" s="24">
        <v>1</v>
      </c>
      <c r="C60" t="s">
        <v>4537</v>
      </c>
      <c r="D60" s="2" t="str">
        <f>VLOOKUP(C60,'MASTER KEY'!$A$2:$B$2986,2,FALSE)</f>
        <v>Fragilaria spp 0002</v>
      </c>
      <c r="F60"/>
    </row>
    <row r="61" spans="1:6">
      <c r="A61" t="s">
        <v>5241</v>
      </c>
      <c r="B61" s="24">
        <v>1</v>
      </c>
      <c r="C61" t="s">
        <v>4557</v>
      </c>
      <c r="D61" s="2" t="str">
        <f>VLOOKUP(C61,'MASTER KEY'!$A$2:$B$2986,2,FALSE)</f>
        <v>Gomphonema spp 0001</v>
      </c>
      <c r="F61"/>
    </row>
    <row r="62" spans="1:6">
      <c r="A62" t="s">
        <v>5242</v>
      </c>
      <c r="B62" s="24">
        <v>1</v>
      </c>
      <c r="C62" t="s">
        <v>4565</v>
      </c>
      <c r="D62" s="2" t="str">
        <f>VLOOKUP(C62,'MASTER KEY'!$A$2:$B$2986,2,FALSE)</f>
        <v>Gonyaulax spp 0001</v>
      </c>
      <c r="F62"/>
    </row>
    <row r="63" spans="1:6">
      <c r="A63" t="s">
        <v>2880</v>
      </c>
      <c r="B63" s="24">
        <v>1</v>
      </c>
      <c r="C63" t="s">
        <v>4577</v>
      </c>
      <c r="D63" s="2" t="str">
        <f>VLOOKUP(C63,'MASTER KEY'!$A$2:$B$2986,2,FALSE)</f>
        <v>Guinardia delicatula</v>
      </c>
      <c r="F63"/>
    </row>
    <row r="64" spans="1:6">
      <c r="A64" t="s">
        <v>2881</v>
      </c>
      <c r="B64" s="24">
        <v>1</v>
      </c>
      <c r="C64" t="s">
        <v>4578</v>
      </c>
      <c r="D64" s="2" t="str">
        <f>VLOOKUP(C64,'MASTER KEY'!$A$2:$B$2986,2,FALSE)</f>
        <v>Guinardia flaccida</v>
      </c>
      <c r="F64"/>
    </row>
    <row r="65" spans="1:6">
      <c r="A65" t="s">
        <v>5243</v>
      </c>
      <c r="B65" s="24">
        <v>1</v>
      </c>
      <c r="C65" t="s">
        <v>4579</v>
      </c>
      <c r="D65" s="2" t="str">
        <f>VLOOKUP(C65,'MASTER KEY'!$A$2:$B$2986,2,FALSE)</f>
        <v>Guinardia spp 0001</v>
      </c>
      <c r="F65"/>
    </row>
    <row r="66" spans="1:6">
      <c r="A66" t="s">
        <v>2884</v>
      </c>
      <c r="B66" s="24">
        <v>1</v>
      </c>
      <c r="C66" t="s">
        <v>4582</v>
      </c>
      <c r="D66" s="2" t="str">
        <f>VLOOKUP(C66,'MASTER KEY'!$A$2:$B$2986,2,FALSE)</f>
        <v>Guinardia striata</v>
      </c>
      <c r="F66"/>
    </row>
    <row r="67" spans="1:6">
      <c r="A67" t="s">
        <v>5244</v>
      </c>
      <c r="B67" s="24">
        <v>1</v>
      </c>
      <c r="C67" t="s">
        <v>4593</v>
      </c>
      <c r="D67" s="2" t="str">
        <f>VLOOKUP(C67,'MASTER KEY'!$A$2:$B$2986,2,FALSE)</f>
        <v>Gymnodinium spp 0002</v>
      </c>
      <c r="F67"/>
    </row>
    <row r="68" spans="1:6">
      <c r="A68" t="s">
        <v>5245</v>
      </c>
      <c r="B68" s="24">
        <v>1</v>
      </c>
      <c r="C68" t="s">
        <v>4594</v>
      </c>
      <c r="D68" s="2" t="str">
        <f>VLOOKUP(C68,'MASTER KEY'!$A$2:$B$2986,2,FALSE)</f>
        <v>Gymnodinium spp 0003</v>
      </c>
      <c r="F68"/>
    </row>
    <row r="69" spans="1:6">
      <c r="A69" t="s">
        <v>5246</v>
      </c>
      <c r="B69" s="24">
        <v>1</v>
      </c>
      <c r="C69" t="s">
        <v>4610</v>
      </c>
      <c r="D69" s="2" t="str">
        <f>VLOOKUP(C69,'MASTER KEY'!$A$2:$B$2986,2,FALSE)</f>
        <v>Gymnodinium spp 0019</v>
      </c>
      <c r="F69"/>
    </row>
    <row r="70" spans="1:6">
      <c r="A70" t="s">
        <v>5247</v>
      </c>
      <c r="B70" s="24">
        <v>1</v>
      </c>
      <c r="C70" t="s">
        <v>4613</v>
      </c>
      <c r="D70" s="2" t="str">
        <f>VLOOKUP(C70,'MASTER KEY'!$A$2:$B$2986,2,FALSE)</f>
        <v>Gymnodinium spp 0022</v>
      </c>
      <c r="F70"/>
    </row>
    <row r="71" spans="1:6">
      <c r="A71" t="s">
        <v>5248</v>
      </c>
      <c r="B71" s="24">
        <v>1</v>
      </c>
      <c r="C71" t="s">
        <v>4614</v>
      </c>
      <c r="D71" s="2" t="str">
        <f>VLOOKUP(C71,'MASTER KEY'!$A$2:$B$2986,2,FALSE)</f>
        <v>Gymnodinium spp 0023</v>
      </c>
      <c r="F71"/>
    </row>
    <row r="72" spans="1:6">
      <c r="A72" t="s">
        <v>2933</v>
      </c>
      <c r="B72" s="24">
        <v>1</v>
      </c>
      <c r="C72" t="s">
        <v>4637</v>
      </c>
      <c r="D72" s="2" t="str">
        <f>VLOOKUP(C72,'MASTER KEY'!$A$2:$B$2986,2,FALSE)</f>
        <v>Gyrodinium spirale</v>
      </c>
      <c r="F72"/>
    </row>
    <row r="73" spans="1:6">
      <c r="A73" t="s">
        <v>5249</v>
      </c>
      <c r="B73" s="24">
        <v>1</v>
      </c>
      <c r="C73" t="s">
        <v>4638</v>
      </c>
      <c r="D73" s="2" t="str">
        <f>VLOOKUP(C73,'MASTER KEY'!$A$2:$B$2986,2,FALSE)</f>
        <v>Gyrodinium spp 0001</v>
      </c>
      <c r="F73"/>
    </row>
    <row r="74" spans="1:6">
      <c r="A74" t="s">
        <v>5250</v>
      </c>
      <c r="B74" s="24">
        <v>1</v>
      </c>
      <c r="C74" t="s">
        <v>4648</v>
      </c>
      <c r="D74" s="2" t="str">
        <f>VLOOKUP(C74,'MASTER KEY'!$A$2:$B$2986,2,FALSE)</f>
        <v>Gyrosigma spp 0001</v>
      </c>
      <c r="F74"/>
    </row>
    <row r="75" spans="1:6">
      <c r="A75" t="s">
        <v>5251</v>
      </c>
      <c r="B75" s="24">
        <v>1</v>
      </c>
      <c r="C75" t="s">
        <v>4659</v>
      </c>
      <c r="D75" s="2" t="str">
        <f>VLOOKUP(C75,'MASTER KEY'!$A$2:$B$2986,2,FALSE)</f>
        <v>Haptophyte spp 0001</v>
      </c>
      <c r="F75"/>
    </row>
    <row r="76" spans="1:6">
      <c r="A76" t="s">
        <v>2954</v>
      </c>
      <c r="B76" s="24">
        <v>1</v>
      </c>
      <c r="C76" t="s">
        <v>4667</v>
      </c>
      <c r="D76" s="2" t="str">
        <f>VLOOKUP(C76,'MASTER KEY'!$A$2:$B$2986,2,FALSE)</f>
        <v>Helicotheca tamesis</v>
      </c>
      <c r="F76"/>
    </row>
    <row r="77" spans="1:6">
      <c r="A77" t="s">
        <v>2958</v>
      </c>
      <c r="B77" s="24">
        <v>1</v>
      </c>
      <c r="C77" t="s">
        <v>4671</v>
      </c>
      <c r="D77" s="2" t="str">
        <f>VLOOKUP(C77,'MASTER KEY'!$A$2:$B$2986,2,FALSE)</f>
        <v>Hemiaulus hauckii</v>
      </c>
      <c r="F77"/>
    </row>
    <row r="78" spans="1:6">
      <c r="A78" t="s">
        <v>5252</v>
      </c>
      <c r="B78" s="24">
        <v>1</v>
      </c>
      <c r="C78" t="s">
        <v>4675</v>
      </c>
      <c r="D78" s="2" t="str">
        <f>VLOOKUP(C78,'MASTER KEY'!$A$2:$B$2986,2,FALSE)</f>
        <v>Hemiaulus spp 0001</v>
      </c>
      <c r="F78"/>
    </row>
    <row r="79" spans="1:6">
      <c r="A79" t="s">
        <v>2966</v>
      </c>
      <c r="B79" s="24">
        <v>1</v>
      </c>
      <c r="C79" t="s">
        <v>4683</v>
      </c>
      <c r="D79" s="2" t="str">
        <f>VLOOKUP(C79,'MASTER KEY'!$A$2:$B$2986,2,FALSE)</f>
        <v>Heterocapsa minima</v>
      </c>
      <c r="F79"/>
    </row>
    <row r="80" spans="1:6">
      <c r="A80" t="s">
        <v>2967</v>
      </c>
      <c r="B80" s="24">
        <v>1</v>
      </c>
      <c r="C80" t="s">
        <v>4684</v>
      </c>
      <c r="D80" s="2" t="str">
        <f>VLOOKUP(C80,'MASTER KEY'!$A$2:$B$2986,2,FALSE)</f>
        <v>Heterocapsa niei</v>
      </c>
      <c r="F80"/>
    </row>
    <row r="81" spans="1:6">
      <c r="A81" t="s">
        <v>2968</v>
      </c>
      <c r="B81" s="24">
        <v>1</v>
      </c>
      <c r="C81" t="s">
        <v>4685</v>
      </c>
      <c r="D81" s="2" t="str">
        <f>VLOOKUP(C81,'MASTER KEY'!$A$2:$B$2986,2,FALSE)</f>
        <v>Heterocapsa rotundata</v>
      </c>
      <c r="F81"/>
    </row>
    <row r="82" spans="1:6">
      <c r="A82" t="s">
        <v>5253</v>
      </c>
      <c r="B82" s="24">
        <v>1</v>
      </c>
      <c r="C82" t="s">
        <v>4688</v>
      </c>
      <c r="D82" s="2" t="str">
        <f>VLOOKUP(C82,'MASTER KEY'!$A$2:$B$2986,2,FALSE)</f>
        <v>Heterocapsa spp 0002</v>
      </c>
      <c r="F82"/>
    </row>
    <row r="83" spans="1:6">
      <c r="A83" t="s">
        <v>2973</v>
      </c>
      <c r="B83" s="24">
        <v>1</v>
      </c>
      <c r="C83" t="s">
        <v>4694</v>
      </c>
      <c r="D83" s="2" t="str">
        <f>VLOOKUP(C83,'MASTER KEY'!$A$2:$B$2986,2,FALSE)</f>
        <v>Heterosigma akashiwo</v>
      </c>
      <c r="F83"/>
    </row>
    <row r="84" spans="1:6">
      <c r="A84" t="s">
        <v>5254</v>
      </c>
      <c r="B84" s="24">
        <v>1</v>
      </c>
      <c r="C84" t="s">
        <v>4695</v>
      </c>
      <c r="D84" s="2" t="str">
        <f>VLOOKUP(C84,'MASTER KEY'!$A$2:$B$2986,2,FALSE)</f>
        <v>Heterosigma spp 0001</v>
      </c>
      <c r="F84"/>
    </row>
    <row r="85" spans="1:6">
      <c r="A85" t="s">
        <v>2983</v>
      </c>
      <c r="B85" s="24">
        <v>1</v>
      </c>
      <c r="C85" t="s">
        <v>4710</v>
      </c>
      <c r="D85" s="2" t="str">
        <f>VLOOKUP(C85,'MASTER KEY'!$A$2:$B$2986,2,FALSE)</f>
        <v>Karenia brevis</v>
      </c>
      <c r="F85"/>
    </row>
    <row r="86" spans="1:6">
      <c r="A86" t="s">
        <v>5255</v>
      </c>
      <c r="B86" s="24">
        <v>1</v>
      </c>
      <c r="C86" t="s">
        <v>4714</v>
      </c>
      <c r="D86" s="2" t="str">
        <f>VLOOKUP(C86,'MASTER KEY'!$A$2:$B$2986,2,FALSE)</f>
        <v>Karenia spp 0001</v>
      </c>
      <c r="F86"/>
    </row>
    <row r="87" spans="1:6">
      <c r="A87" t="s">
        <v>5256</v>
      </c>
      <c r="B87" s="24">
        <v>1</v>
      </c>
      <c r="C87" t="s">
        <v>4718</v>
      </c>
      <c r="D87" s="2" t="str">
        <f>VLOOKUP(C87,'MASTER KEY'!$A$2:$B$2986,2,FALSE)</f>
        <v>Karlodinium spp 0001</v>
      </c>
      <c r="F87"/>
    </row>
    <row r="88" spans="1:6">
      <c r="A88" t="s">
        <v>2989</v>
      </c>
      <c r="B88" s="24">
        <v>1</v>
      </c>
      <c r="C88" t="s">
        <v>4723</v>
      </c>
      <c r="D88" s="2" t="str">
        <f>VLOOKUP(C88,'MASTER KEY'!$A$2:$B$2986,2,FALSE)</f>
        <v>Katodinium glaucum</v>
      </c>
      <c r="F88"/>
    </row>
    <row r="89" spans="1:6">
      <c r="A89" t="s">
        <v>5257</v>
      </c>
      <c r="B89" s="24">
        <v>1</v>
      </c>
      <c r="C89" t="s">
        <v>4727</v>
      </c>
      <c r="D89" s="2" t="str">
        <f>VLOOKUP(C89,'MASTER KEY'!$A$2:$B$2986,2,FALSE)</f>
        <v>Katodinium spp 0003</v>
      </c>
      <c r="F89"/>
    </row>
    <row r="90" spans="1:6">
      <c r="A90" t="s">
        <v>5258</v>
      </c>
      <c r="B90" s="24">
        <v>1</v>
      </c>
      <c r="C90" t="s">
        <v>4731</v>
      </c>
      <c r="D90" s="2" t="str">
        <f>VLOOKUP(C90,'MASTER KEY'!$A$2:$B$2986,2,FALSE)</f>
        <v>Kirchneriella spp 0001</v>
      </c>
      <c r="F90"/>
    </row>
    <row r="91" spans="1:6">
      <c r="A91" t="s">
        <v>5259</v>
      </c>
      <c r="B91" s="24">
        <v>1</v>
      </c>
      <c r="C91" t="s">
        <v>4740</v>
      </c>
      <c r="D91" s="2" t="str">
        <f>VLOOKUP(C91,'MASTER KEY'!$A$2:$B$2986,2,FALSE)</f>
        <v>Lauderia spp 0001</v>
      </c>
      <c r="F91"/>
    </row>
    <row r="92" spans="1:6">
      <c r="A92" t="s">
        <v>3001</v>
      </c>
      <c r="B92" s="24">
        <v>1</v>
      </c>
      <c r="C92" t="s">
        <v>4745</v>
      </c>
      <c r="D92" s="2" t="str">
        <f>VLOOKUP(C92,'MASTER KEY'!$A$2:$B$2986,2,FALSE)</f>
        <v>Leptocylindrus danicus</v>
      </c>
      <c r="F92"/>
    </row>
    <row r="93" spans="1:6">
      <c r="A93" t="s">
        <v>3002</v>
      </c>
      <c r="B93" s="24">
        <v>1</v>
      </c>
      <c r="C93" t="s">
        <v>4746</v>
      </c>
      <c r="D93" s="2" t="str">
        <f>VLOOKUP(C93,'MASTER KEY'!$A$2:$B$2986,2,FALSE)</f>
        <v>Leptocylindrus mediterraneus</v>
      </c>
      <c r="F93"/>
    </row>
    <row r="94" spans="1:6">
      <c r="A94" t="s">
        <v>3003</v>
      </c>
      <c r="B94" s="24">
        <v>1</v>
      </c>
      <c r="C94" t="s">
        <v>4747</v>
      </c>
      <c r="D94" s="2" t="str">
        <f>VLOOKUP(C94,'MASTER KEY'!$A$2:$B$2986,2,FALSE)</f>
        <v>Leptocylindrus minimus</v>
      </c>
      <c r="F94"/>
    </row>
    <row r="95" spans="1:6">
      <c r="A95" t="s">
        <v>5260</v>
      </c>
      <c r="B95" s="24">
        <v>1</v>
      </c>
      <c r="C95" t="s">
        <v>4749</v>
      </c>
      <c r="D95" s="2" t="str">
        <f>VLOOKUP(C95,'MASTER KEY'!$A$2:$B$2986,2,FALSE)</f>
        <v>Leptocylindrus spp 0002</v>
      </c>
      <c r="F95"/>
    </row>
    <row r="96" spans="1:6">
      <c r="A96" t="s">
        <v>3011</v>
      </c>
      <c r="B96" s="24">
        <v>1</v>
      </c>
      <c r="C96" t="s">
        <v>4759</v>
      </c>
      <c r="D96" s="2" t="str">
        <f>VLOOKUP(C96,'MASTER KEY'!$A$2:$B$2986,2,FALSE)</f>
        <v>Licmophora paradoxa</v>
      </c>
      <c r="F96"/>
    </row>
    <row r="97" spans="1:6">
      <c r="A97" t="s">
        <v>5261</v>
      </c>
      <c r="B97" s="24">
        <v>1</v>
      </c>
      <c r="C97" t="s">
        <v>4761</v>
      </c>
      <c r="D97" s="2" t="str">
        <f>VLOOKUP(C97,'MASTER KEY'!$A$2:$B$2986,2,FALSE)</f>
        <v>Licmophora spp 0002</v>
      </c>
      <c r="F97"/>
    </row>
    <row r="98" spans="1:6">
      <c r="A98" t="s">
        <v>5262</v>
      </c>
      <c r="B98" s="24">
        <v>1</v>
      </c>
      <c r="C98" t="s">
        <v>4797</v>
      </c>
      <c r="D98" s="2" t="str">
        <f>VLOOKUP(C98,'MASTER KEY'!$A$2:$B$2986,2,FALSE)</f>
        <v>Mastogloia spp 0008</v>
      </c>
      <c r="F98"/>
    </row>
    <row r="99" spans="1:6">
      <c r="A99" t="s">
        <v>5263</v>
      </c>
      <c r="B99" s="24">
        <v>1</v>
      </c>
      <c r="C99" t="s">
        <v>4804</v>
      </c>
      <c r="D99" s="2" t="str">
        <f>VLOOKUP(C99,'MASTER KEY'!$A$2:$B$2986,2,FALSE)</f>
        <v>Melosira spp 0001</v>
      </c>
      <c r="F99"/>
    </row>
    <row r="100" spans="1:6">
      <c r="A100" t="s">
        <v>3053</v>
      </c>
      <c r="B100" s="24">
        <v>1</v>
      </c>
      <c r="C100" t="s">
        <v>4826</v>
      </c>
      <c r="D100" s="2" t="str">
        <f>VLOOKUP(C100,'MASTER KEY'!$A$2:$B$2986,2,FALSE)</f>
        <v>Microcystis flos-aquae</v>
      </c>
      <c r="F100"/>
    </row>
    <row r="101" spans="1:6">
      <c r="A101" t="s">
        <v>3054</v>
      </c>
      <c r="B101" s="24">
        <v>1</v>
      </c>
      <c r="C101" t="s">
        <v>4829</v>
      </c>
      <c r="D101" s="2" t="str">
        <f>VLOOKUP(C101,'MASTER KEY'!$A$2:$B$2986,2,FALSE)</f>
        <v>Microtabella interrupta</v>
      </c>
      <c r="F101"/>
    </row>
    <row r="102" spans="1:6">
      <c r="A102" t="s">
        <v>5264</v>
      </c>
      <c r="B102" s="24">
        <v>1</v>
      </c>
      <c r="C102" t="s">
        <v>4835</v>
      </c>
      <c r="D102" s="2" t="str">
        <f>VLOOKUP(C102,'MASTER KEY'!$A$2:$B$2986,2,FALSE)</f>
        <v>Monoraphidium spp 0001</v>
      </c>
      <c r="F102"/>
    </row>
    <row r="103" spans="1:6">
      <c r="A103" t="s">
        <v>5265</v>
      </c>
      <c r="B103" s="24">
        <v>1</v>
      </c>
      <c r="C103" t="s">
        <v>4848</v>
      </c>
      <c r="D103" s="2" t="str">
        <f>VLOOKUP(C103,'MASTER KEY'!$A$2:$B$2986,2,FALSE)</f>
        <v>Navicula spp 0002</v>
      </c>
      <c r="F103"/>
    </row>
    <row r="104" spans="1:6">
      <c r="A104" t="s">
        <v>5266</v>
      </c>
      <c r="B104" s="24">
        <v>1</v>
      </c>
      <c r="C104" t="s">
        <v>4849</v>
      </c>
      <c r="D104" s="2" t="str">
        <f>VLOOKUP(C104,'MASTER KEY'!$A$2:$B$2986,2,FALSE)</f>
        <v>Navicula spp 0003</v>
      </c>
      <c r="F104"/>
    </row>
    <row r="105" spans="1:6">
      <c r="A105" t="s">
        <v>5267</v>
      </c>
      <c r="B105" s="24">
        <v>1</v>
      </c>
      <c r="C105" t="s">
        <v>4917</v>
      </c>
      <c r="D105" s="2" t="str">
        <f>VLOOKUP(C105,'MASTER KEY'!$A$2:$B$2986,2,FALSE)</f>
        <v>Nitzschia spp 0001</v>
      </c>
      <c r="F105"/>
    </row>
    <row r="106" spans="1:6">
      <c r="A106" t="s">
        <v>3121</v>
      </c>
      <c r="B106" s="24">
        <v>1</v>
      </c>
      <c r="C106" t="s">
        <v>4914</v>
      </c>
      <c r="D106" s="2" t="str">
        <f>VLOOKUP(C106,'MASTER KEY'!$A$2:$B$2986,2,FALSE)</f>
        <v>Nitzschia reversa</v>
      </c>
      <c r="F106"/>
    </row>
    <row r="107" spans="1:6">
      <c r="A107" t="s">
        <v>5268</v>
      </c>
      <c r="B107" s="24">
        <v>1</v>
      </c>
      <c r="C107" t="s">
        <v>4918</v>
      </c>
      <c r="D107" s="2" t="str">
        <f>VLOOKUP(C107,'MASTER KEY'!$A$2:$B$2986,2,FALSE)</f>
        <v>Nitzschia spp 0002</v>
      </c>
      <c r="F107"/>
    </row>
    <row r="108" spans="1:6">
      <c r="A108" t="s">
        <v>5269</v>
      </c>
      <c r="B108" s="24">
        <v>1</v>
      </c>
      <c r="C108" t="s">
        <v>4984</v>
      </c>
      <c r="D108" s="2" t="str">
        <f>VLOOKUP(C108,'MASTER KEY'!$A$2:$B$2986,2,FALSE)</f>
        <v>Odontella spp 0002</v>
      </c>
      <c r="F108"/>
    </row>
    <row r="109" spans="1:6">
      <c r="A109" t="s">
        <v>3204</v>
      </c>
      <c r="B109" s="24">
        <v>1</v>
      </c>
      <c r="C109" t="s">
        <v>5006</v>
      </c>
      <c r="D109" s="2" t="str">
        <f>VLOOKUP(C109,'MASTER KEY'!$A$2:$B$2986,2,FALSE)</f>
        <v>Oxyrrhis marina</v>
      </c>
      <c r="F109"/>
    </row>
    <row r="110" spans="1:6">
      <c r="A110" t="s">
        <v>5270</v>
      </c>
      <c r="B110" s="24">
        <v>1</v>
      </c>
      <c r="C110" t="s">
        <v>5014</v>
      </c>
      <c r="D110" s="2" t="str">
        <f>VLOOKUP(C110,'MASTER KEY'!$A$2:$B$2986,2,FALSE)</f>
        <v>Oxytoxum spp 0002</v>
      </c>
      <c r="F110"/>
    </row>
    <row r="111" spans="1:6">
      <c r="A111" t="s">
        <v>5271</v>
      </c>
      <c r="B111" s="24">
        <v>1</v>
      </c>
      <c r="C111" t="s">
        <v>5058</v>
      </c>
      <c r="D111" s="2" t="str">
        <f>VLOOKUP(C111,'MASTER KEY'!$A$2:$B$2986,2,FALSE)</f>
        <v>Peridinium spp 0004</v>
      </c>
      <c r="F111"/>
    </row>
    <row r="112" spans="1:6">
      <c r="A112" t="s">
        <v>5272</v>
      </c>
      <c r="B112" s="24">
        <v>1</v>
      </c>
      <c r="C112" t="s">
        <v>5069</v>
      </c>
      <c r="D112" s="2" t="str">
        <f>VLOOKUP(C112,'MASTER KEY'!$A$2:$B$2986,2,FALSE)</f>
        <v>Phaeocystis spp 0005</v>
      </c>
      <c r="F112"/>
    </row>
    <row r="113" spans="1:6">
      <c r="A113" t="s">
        <v>5273</v>
      </c>
      <c r="B113" s="24">
        <v>1</v>
      </c>
      <c r="C113" t="s">
        <v>5101</v>
      </c>
      <c r="D113" s="2" t="str">
        <f>VLOOKUP(C113,'MASTER KEY'!$A$2:$B$2986,2,FALSE)</f>
        <v>Plagioselmis spp 0001</v>
      </c>
      <c r="F113"/>
    </row>
    <row r="114" spans="1:6">
      <c r="A114" t="s">
        <v>5274</v>
      </c>
      <c r="B114" s="24">
        <v>1</v>
      </c>
      <c r="C114" t="s">
        <v>5132</v>
      </c>
      <c r="D114" s="2" t="str">
        <f>VLOOKUP(C114,'MASTER KEY'!$A$2:$B$2986,2,FALSE)</f>
        <v>Pleurosigma spp 0013</v>
      </c>
      <c r="F114"/>
    </row>
    <row r="115" spans="1:6">
      <c r="A115" t="s">
        <v>5275</v>
      </c>
      <c r="B115" s="24">
        <v>1</v>
      </c>
      <c r="C115" t="s">
        <v>5180</v>
      </c>
      <c r="D115" s="2" t="str">
        <f>VLOOKUP(C115,'MASTER KEY'!$A$2:$B$2986,2,FALSE)</f>
        <v>Prasinophyte spp 0029</v>
      </c>
      <c r="F115"/>
    </row>
    <row r="116" spans="1:6">
      <c r="A116" t="s">
        <v>5276</v>
      </c>
      <c r="B116" s="24">
        <v>1</v>
      </c>
      <c r="C116" t="s">
        <v>5186</v>
      </c>
      <c r="D116" s="2" t="str">
        <f>VLOOKUP(C116,'MASTER KEY'!$A$2:$B$2986,2,FALSE)</f>
        <v>Proboscia spp 0001</v>
      </c>
      <c r="F116"/>
    </row>
    <row r="117" spans="1:6">
      <c r="A117" t="s">
        <v>3346</v>
      </c>
      <c r="B117" s="24">
        <v>1</v>
      </c>
      <c r="C117" t="s">
        <v>5197</v>
      </c>
      <c r="D117" s="2" t="str">
        <f>VLOOKUP(C117,'MASTER KEY'!$A$2:$B$2986,2,FALSE)</f>
        <v>Prorocentrum dentatum</v>
      </c>
      <c r="F117"/>
    </row>
    <row r="118" spans="1:6">
      <c r="A118" t="s">
        <v>3348</v>
      </c>
      <c r="B118" s="24">
        <v>1</v>
      </c>
      <c r="C118" t="s">
        <v>5199</v>
      </c>
      <c r="D118" s="2" t="str">
        <f>VLOOKUP(C118,'MASTER KEY'!$A$2:$B$2986,2,FALSE)</f>
        <v>Prorocentrum gracile</v>
      </c>
      <c r="F118"/>
    </row>
    <row r="119" spans="1:6">
      <c r="A119" t="s">
        <v>3349</v>
      </c>
      <c r="B119" s="24">
        <v>1</v>
      </c>
      <c r="C119" t="s">
        <v>5200</v>
      </c>
      <c r="D119" s="2" t="str">
        <f>VLOOKUP(C119,'MASTER KEY'!$A$2:$B$2986,2,FALSE)</f>
        <v>Prorocentrum lima</v>
      </c>
      <c r="F119"/>
    </row>
    <row r="120" spans="1:6">
      <c r="A120" t="s">
        <v>3350</v>
      </c>
      <c r="B120" s="24">
        <v>1</v>
      </c>
      <c r="C120" t="s">
        <v>5201</v>
      </c>
      <c r="D120" s="2" t="str">
        <f>VLOOKUP(C120,'MASTER KEY'!$A$2:$B$2986,2,FALSE)</f>
        <v>Prorocentrum mexicanum</v>
      </c>
      <c r="F120"/>
    </row>
    <row r="121" spans="1:6">
      <c r="A121" t="s">
        <v>3351</v>
      </c>
      <c r="B121" s="24">
        <v>1</v>
      </c>
      <c r="C121" t="s">
        <v>5202</v>
      </c>
      <c r="D121" s="2" t="str">
        <f>VLOOKUP(C121,'MASTER KEY'!$A$2:$B$2986,2,FALSE)</f>
        <v>Prorocentrum micans</v>
      </c>
      <c r="F121"/>
    </row>
    <row r="122" spans="1:6">
      <c r="A122" t="s">
        <v>3352</v>
      </c>
      <c r="B122" s="24">
        <v>1</v>
      </c>
      <c r="C122" t="s">
        <v>5203</v>
      </c>
      <c r="D122" s="2" t="str">
        <f>VLOOKUP(C122,'MASTER KEY'!$A$2:$B$2986,2,FALSE)</f>
        <v>Prorocentrum minimum</v>
      </c>
      <c r="F122"/>
    </row>
    <row r="123" spans="1:6">
      <c r="A123" t="s">
        <v>3353</v>
      </c>
      <c r="B123" s="24">
        <v>1</v>
      </c>
      <c r="C123" t="s">
        <v>5656</v>
      </c>
      <c r="D123" s="2" t="str">
        <f>VLOOKUP(C123,'MASTER KEY'!$A$2:$B$2986,2,FALSE)</f>
        <v>Prorocentrum rhathymum</v>
      </c>
      <c r="F123"/>
    </row>
    <row r="124" spans="1:6">
      <c r="A124" t="s">
        <v>3355</v>
      </c>
      <c r="B124" s="24">
        <v>1</v>
      </c>
      <c r="C124" t="s">
        <v>5658</v>
      </c>
      <c r="D124" s="2" t="str">
        <f>VLOOKUP(C124,'MASTER KEY'!$A$2:$B$2986,2,FALSE)</f>
        <v>Prorocentrum sigmoides</v>
      </c>
      <c r="F124"/>
    </row>
    <row r="125" spans="1:6">
      <c r="A125" t="s">
        <v>5277</v>
      </c>
      <c r="B125" s="24">
        <v>1</v>
      </c>
      <c r="C125" t="s">
        <v>5661</v>
      </c>
      <c r="D125" s="2" t="str">
        <f>VLOOKUP(C125,'MASTER KEY'!$A$2:$B$2986,2,FALSE)</f>
        <v>Prorocentrum spp 0003</v>
      </c>
      <c r="F125"/>
    </row>
    <row r="126" spans="1:6">
      <c r="A126" t="s">
        <v>3361</v>
      </c>
      <c r="B126" s="24">
        <v>1</v>
      </c>
      <c r="C126" t="s">
        <v>5665</v>
      </c>
      <c r="D126" s="2" t="str">
        <f>VLOOKUP(C126,'MASTER KEY'!$A$2:$B$2986,2,FALSE)</f>
        <v>Prorocentrum triestinum</v>
      </c>
      <c r="F126"/>
    </row>
    <row r="127" spans="1:6">
      <c r="A127" t="s">
        <v>5278</v>
      </c>
      <c r="B127" s="24">
        <v>1</v>
      </c>
      <c r="C127" t="s">
        <v>6822</v>
      </c>
      <c r="D127" s="2" t="str">
        <f>VLOOKUP(C127,'MASTER KEY'!$A$2:$B$2986,2,FALSE)</f>
        <v>Protoperidinium spp 0015</v>
      </c>
      <c r="F127"/>
    </row>
    <row r="128" spans="1:6">
      <c r="A128" t="s">
        <v>5279</v>
      </c>
      <c r="B128" s="24">
        <v>1</v>
      </c>
      <c r="C128" t="s">
        <v>6832</v>
      </c>
      <c r="D128" s="2" t="str">
        <f>VLOOKUP(C128,'MASTER KEY'!$A$2:$B$2986,2,FALSE)</f>
        <v>Prymnesium spp 0002</v>
      </c>
      <c r="F128"/>
    </row>
    <row r="129" spans="1:6">
      <c r="A129" t="s">
        <v>5280</v>
      </c>
      <c r="B129" s="24">
        <v>1</v>
      </c>
      <c r="C129" t="s">
        <v>6840</v>
      </c>
      <c r="D129" s="2" t="str">
        <f>VLOOKUP(C129,'MASTER KEY'!$A$2:$B$2986,2,FALSE)</f>
        <v>Pseudo-nitzschia delicatissima</v>
      </c>
      <c r="F129"/>
    </row>
    <row r="130" spans="1:6">
      <c r="A130" t="s">
        <v>5281</v>
      </c>
      <c r="B130" s="24">
        <v>1</v>
      </c>
      <c r="C130" t="s">
        <v>6841</v>
      </c>
      <c r="D130" s="2" t="str">
        <f>VLOOKUP(C130,'MASTER KEY'!$A$2:$B$2986,2,FALSE)</f>
        <v>Pseudo-nitzschia seriata</v>
      </c>
      <c r="F130"/>
    </row>
    <row r="131" spans="1:6">
      <c r="A131" t="s">
        <v>5282</v>
      </c>
      <c r="B131" s="24">
        <v>1</v>
      </c>
      <c r="C131" t="s">
        <v>6851</v>
      </c>
      <c r="D131" s="2" t="str">
        <f>VLOOKUP(C131,'MASTER KEY'!$A$2:$B$2986,2,FALSE)</f>
        <v>Pseudopedinella spp 0001</v>
      </c>
      <c r="F131"/>
    </row>
    <row r="132" spans="1:6">
      <c r="A132" t="s">
        <v>5283</v>
      </c>
      <c r="B132" s="24">
        <v>1</v>
      </c>
      <c r="C132" t="s">
        <v>6869</v>
      </c>
      <c r="D132" s="2" t="str">
        <f>VLOOKUP(C132,'MASTER KEY'!$A$2:$B$2986,2,FALSE)</f>
        <v>Pyramimonas spp 0007</v>
      </c>
      <c r="F132"/>
    </row>
    <row r="133" spans="1:6">
      <c r="A133" t="s">
        <v>5284</v>
      </c>
      <c r="B133" s="24">
        <v>1</v>
      </c>
      <c r="C133" t="s">
        <v>6880</v>
      </c>
      <c r="D133" s="2" t="str">
        <f>VLOOKUP(C133,'MASTER KEY'!$A$2:$B$2986,2,FALSE)</f>
        <v>Pyrocystis spp 0002</v>
      </c>
      <c r="F133"/>
    </row>
    <row r="134" spans="1:6">
      <c r="A134" t="s">
        <v>5285</v>
      </c>
      <c r="B134" s="24">
        <v>1</v>
      </c>
      <c r="C134" t="s">
        <v>6883</v>
      </c>
      <c r="D134" s="2" t="str">
        <f>VLOOKUP(C134,'MASTER KEY'!$A$2:$B$2986,2,FALSE)</f>
        <v>Pyrophacus spp 0001</v>
      </c>
      <c r="F134"/>
    </row>
    <row r="135" spans="1:6">
      <c r="A135" t="s">
        <v>5286</v>
      </c>
      <c r="B135" s="24">
        <v>1</v>
      </c>
      <c r="C135" t="s">
        <v>6890</v>
      </c>
      <c r="D135" s="2" t="str">
        <f>VLOOKUP(C135,'MASTER KEY'!$A$2:$B$2986,2,FALSE)</f>
        <v>Raphidophyta spp 0001</v>
      </c>
      <c r="F135"/>
    </row>
    <row r="136" spans="1:6">
      <c r="A136" t="s">
        <v>5287</v>
      </c>
      <c r="B136" s="24">
        <v>1</v>
      </c>
      <c r="C136" t="s">
        <v>6930</v>
      </c>
      <c r="D136" s="2" t="str">
        <f>VLOOKUP(C136,'MASTER KEY'!$A$2:$B$2986,2,FALSE)</f>
        <v>Rhizosolenia spp 0012</v>
      </c>
      <c r="F136"/>
    </row>
    <row r="137" spans="1:6">
      <c r="A137" t="s">
        <v>5288</v>
      </c>
      <c r="B137" s="24">
        <v>1</v>
      </c>
      <c r="C137" t="s">
        <v>6941</v>
      </c>
      <c r="D137" s="2" t="str">
        <f>VLOOKUP(C137,'MASTER KEY'!$A$2:$B$2986,2,FALSE)</f>
        <v>Rhopalodia spp 0001</v>
      </c>
      <c r="F137"/>
    </row>
    <row r="138" spans="1:6">
      <c r="A138" t="s">
        <v>5289</v>
      </c>
      <c r="B138" s="24">
        <v>1</v>
      </c>
      <c r="C138" t="s">
        <v>6961</v>
      </c>
      <c r="D138" s="2" t="str">
        <f>VLOOKUP(C138,'MASTER KEY'!$A$2:$B$2986,2,FALSE)</f>
        <v>Scrippsiella spp 0001</v>
      </c>
      <c r="F138"/>
    </row>
    <row r="139" spans="1:6">
      <c r="A139" t="s">
        <v>3495</v>
      </c>
      <c r="B139" s="24">
        <v>1</v>
      </c>
      <c r="C139" t="s">
        <v>6965</v>
      </c>
      <c r="D139" s="2" t="str">
        <f>VLOOKUP(C139,'MASTER KEY'!$A$2:$B$2986,2,FALSE)</f>
        <v>Scrippsiella trochoidea</v>
      </c>
      <c r="F139"/>
    </row>
    <row r="140" spans="1:6">
      <c r="A140" t="s">
        <v>3498</v>
      </c>
      <c r="B140" s="24">
        <v>1</v>
      </c>
      <c r="C140" t="s">
        <v>6970</v>
      </c>
      <c r="D140" s="2" t="str">
        <f>VLOOKUP(C140,'MASTER KEY'!$A$2:$B$2986,2,FALSE)</f>
        <v>Skeletonema costatum</v>
      </c>
      <c r="F140"/>
    </row>
    <row r="141" spans="1:6">
      <c r="A141" t="s">
        <v>5290</v>
      </c>
      <c r="B141" s="24">
        <v>1</v>
      </c>
      <c r="C141" t="s">
        <v>6973</v>
      </c>
      <c r="D141" s="2" t="str">
        <f>VLOOKUP(C141,'MASTER KEY'!$A$2:$B$2986,2,FALSE)</f>
        <v>Skeletonema spp 0001</v>
      </c>
      <c r="F141"/>
    </row>
    <row r="142" spans="1:6">
      <c r="A142" t="s">
        <v>5291</v>
      </c>
      <c r="B142" s="24">
        <v>1</v>
      </c>
      <c r="C142" t="s">
        <v>6974</v>
      </c>
      <c r="D142" s="2" t="str">
        <f>VLOOKUP(C142,'MASTER KEY'!$A$2:$B$2986,2,FALSE)</f>
        <v>Skeletonema spp 0002</v>
      </c>
      <c r="F142"/>
    </row>
    <row r="143" spans="1:6">
      <c r="A143" t="s">
        <v>5292</v>
      </c>
      <c r="B143" s="24">
        <v>1</v>
      </c>
      <c r="C143" t="s">
        <v>6983</v>
      </c>
      <c r="D143" s="2" t="str">
        <f>VLOOKUP(C143,'MASTER KEY'!$A$2:$B$2986,2,FALSE)</f>
        <v>Sphaerocystis spp 0001</v>
      </c>
      <c r="F143"/>
    </row>
    <row r="144" spans="1:6">
      <c r="A144" t="s">
        <v>5293</v>
      </c>
      <c r="B144" s="24">
        <v>1</v>
      </c>
      <c r="C144" t="s">
        <v>7010</v>
      </c>
      <c r="D144" s="2" t="str">
        <f>VLOOKUP(C144,'MASTER KEY'!$A$2:$B$2986,2,FALSE)</f>
        <v>Surirella spp 0004</v>
      </c>
      <c r="F144"/>
    </row>
    <row r="145" spans="1:11">
      <c r="A145" t="s">
        <v>5294</v>
      </c>
      <c r="B145" s="24">
        <v>1</v>
      </c>
      <c r="C145" t="s">
        <v>7020</v>
      </c>
      <c r="D145" s="2" t="str">
        <f>VLOOKUP(C145,'MASTER KEY'!$A$2:$B$2986,2,FALSE)</f>
        <v>Synedra spp 0001</v>
      </c>
      <c r="F145"/>
    </row>
    <row r="146" spans="1:11">
      <c r="A146" t="s">
        <v>5295</v>
      </c>
      <c r="B146" s="24">
        <v>1</v>
      </c>
      <c r="C146" t="s">
        <v>7033</v>
      </c>
      <c r="D146" s="2" t="str">
        <f>VLOOKUP(C146,'MASTER KEY'!$A$2:$B$2986,2,FALSE)</f>
        <v>Teleaulax spp 0001</v>
      </c>
      <c r="F146"/>
    </row>
    <row r="147" spans="1:11">
      <c r="A147" t="s">
        <v>5296</v>
      </c>
      <c r="B147" s="24">
        <v>1</v>
      </c>
      <c r="C147" t="s">
        <v>7042</v>
      </c>
      <c r="D147" s="2" t="str">
        <f>VLOOKUP(C147,'MASTER KEY'!$A$2:$B$2986,2,FALSE)</f>
        <v>Tetraselmis spp 0002</v>
      </c>
      <c r="F147"/>
      <c r="K147" s="67"/>
    </row>
    <row r="148" spans="1:11">
      <c r="A148" t="s">
        <v>5297</v>
      </c>
      <c r="B148" s="24">
        <v>1</v>
      </c>
      <c r="C148" t="s">
        <v>7048</v>
      </c>
      <c r="D148" s="2" t="str">
        <f>VLOOKUP(C148,'MASTER KEY'!$A$2:$B$2986,2,FALSE)</f>
        <v>Tetraselmis spp 0008</v>
      </c>
      <c r="F148"/>
      <c r="K148" s="67"/>
    </row>
    <row r="149" spans="1:11">
      <c r="A149" t="s">
        <v>5298</v>
      </c>
      <c r="B149" s="24">
        <v>1</v>
      </c>
      <c r="C149" t="s">
        <v>7056</v>
      </c>
      <c r="D149" s="2" t="str">
        <f>VLOOKUP(C149,'MASTER KEY'!$A$2:$B$2986,2,FALSE)</f>
        <v>Thalassionema spp 0001</v>
      </c>
      <c r="F149"/>
    </row>
    <row r="150" spans="1:11">
      <c r="A150" t="s">
        <v>5299</v>
      </c>
      <c r="B150" s="24">
        <v>1</v>
      </c>
      <c r="C150" t="s">
        <v>7071</v>
      </c>
      <c r="D150" s="2" t="str">
        <f>VLOOKUP(C150,'MASTER KEY'!$A$2:$B$2986,2,FALSE)</f>
        <v>Thalassiosira spp 0002</v>
      </c>
      <c r="F150"/>
    </row>
    <row r="151" spans="1:11">
      <c r="A151" t="s">
        <v>5300</v>
      </c>
      <c r="B151" s="24">
        <v>1</v>
      </c>
      <c r="C151" t="s">
        <v>7090</v>
      </c>
      <c r="D151" s="2" t="str">
        <f>VLOOKUP(C151,'MASTER KEY'!$A$2:$B$2986,2,FALSE)</f>
        <v>Torodinium spp 0003</v>
      </c>
      <c r="F151"/>
    </row>
    <row r="152" spans="1:11">
      <c r="A152" t="s">
        <v>3587</v>
      </c>
      <c r="B152" s="24">
        <v>1</v>
      </c>
      <c r="C152" t="s">
        <v>7111</v>
      </c>
      <c r="D152" s="2" t="str">
        <f>VLOOKUP(C152,'MASTER KEY'!$A$2:$B$2986,2,FALSE)</f>
        <v>Trichodesmium erythraeum</v>
      </c>
      <c r="F152"/>
    </row>
    <row r="153" spans="1:11">
      <c r="A153" t="s">
        <v>5301</v>
      </c>
      <c r="B153" s="24">
        <v>1</v>
      </c>
      <c r="C153" t="s">
        <v>7163</v>
      </c>
      <c r="D153" s="2" t="str">
        <f>VLOOKUP(C153,'MASTER KEY'!$A$2:$B$2986,2,FALSE)</f>
        <v>Tryblionella spp 0001</v>
      </c>
      <c r="F153"/>
    </row>
    <row r="154" spans="1:11">
      <c r="A154" t="s">
        <v>5302</v>
      </c>
      <c r="B154" s="24">
        <v>1</v>
      </c>
      <c r="C154" t="s">
        <v>7174</v>
      </c>
      <c r="D154" s="2" t="str">
        <f>VLOOKUP(C154,'MASTER KEY'!$A$2:$B$2986,2,FALSE)</f>
        <v>Urosolenia spp 0001</v>
      </c>
      <c r="F154"/>
    </row>
    <row r="155" spans="1:11">
      <c r="D155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E13" sqref="E13"/>
    </sheetView>
  </sheetViews>
  <sheetFormatPr defaultColWidth="8.77734375" defaultRowHeight="14.4"/>
  <cols>
    <col min="1" max="1" width="21.33203125" customWidth="1"/>
    <col min="2" max="2" width="16.109375" customWidth="1"/>
    <col min="5" max="5" width="25.77734375" customWidth="1"/>
  </cols>
  <sheetData>
    <row r="1" spans="1:14">
      <c r="A1" s="19" t="s">
        <v>223</v>
      </c>
      <c r="B1" s="3" t="s">
        <v>224</v>
      </c>
      <c r="C1" s="2" t="s">
        <v>225</v>
      </c>
      <c r="D1" s="2" t="s">
        <v>226</v>
      </c>
    </row>
    <row r="2" spans="1:14">
      <c r="A2" s="64" t="s">
        <v>5647</v>
      </c>
      <c r="B2">
        <v>1</v>
      </c>
      <c r="C2" t="s">
        <v>7184</v>
      </c>
      <c r="D2" s="2" t="str">
        <f>VLOOKUP(C2,'MASTER KEY'!$A$2:$B$2986,2,FALSE)</f>
        <v>Bacillariophyta</v>
      </c>
      <c r="E2" s="64"/>
      <c r="H2" s="64"/>
      <c r="I2" s="64"/>
      <c r="N2" s="64"/>
    </row>
    <row r="3" spans="1:14">
      <c r="A3" s="64" t="s">
        <v>5370</v>
      </c>
      <c r="B3">
        <v>1</v>
      </c>
      <c r="C3" t="s">
        <v>7186</v>
      </c>
      <c r="D3" s="2" t="str">
        <f>VLOOKUP(C3,'MASTER KEY'!$A$2:$B$2986,2,FALSE)</f>
        <v>Chlorophyta</v>
      </c>
      <c r="E3" s="64"/>
      <c r="H3" s="64"/>
      <c r="I3" s="64"/>
      <c r="N3" s="64"/>
    </row>
    <row r="4" spans="1:14">
      <c r="A4" s="64" t="s">
        <v>5669</v>
      </c>
      <c r="B4">
        <v>1</v>
      </c>
      <c r="C4" t="s">
        <v>7188</v>
      </c>
      <c r="D4" s="2" t="str">
        <f>VLOOKUP(C4,'MASTER KEY'!$A$2:$B$2986,2,FALSE)</f>
        <v>Chrysophyta</v>
      </c>
      <c r="E4" s="64"/>
      <c r="H4" s="64"/>
      <c r="I4" s="64"/>
      <c r="N4" s="64"/>
    </row>
    <row r="5" spans="1:14">
      <c r="A5" s="64" t="s">
        <v>5648</v>
      </c>
      <c r="B5">
        <v>1</v>
      </c>
      <c r="C5" t="s">
        <v>7189</v>
      </c>
      <c r="D5" s="2" t="str">
        <f>VLOOKUP(C5,'MASTER KEY'!$A$2:$B$2986,2,FALSE)</f>
        <v>Cryptophyta</v>
      </c>
      <c r="E5" s="64"/>
      <c r="H5" s="64"/>
      <c r="I5" s="64"/>
      <c r="N5" s="64"/>
    </row>
    <row r="6" spans="1:14">
      <c r="A6" s="64" t="s">
        <v>5649</v>
      </c>
      <c r="B6">
        <v>1</v>
      </c>
      <c r="C6" t="s">
        <v>7190</v>
      </c>
      <c r="D6" s="2" t="str">
        <f>VLOOKUP(C6,'MASTER KEY'!$A$2:$B$2986,2,FALSE)</f>
        <v>Cyanophyta</v>
      </c>
      <c r="E6" s="64"/>
      <c r="H6" s="64"/>
      <c r="I6" s="64"/>
      <c r="N6" s="64"/>
    </row>
    <row r="7" spans="1:14">
      <c r="A7" s="64" t="s">
        <v>5650</v>
      </c>
      <c r="B7">
        <v>1</v>
      </c>
      <c r="C7" t="s">
        <v>7192</v>
      </c>
      <c r="D7" s="2" t="str">
        <f>VLOOKUP(C7,'MASTER KEY'!$A$2:$B$2986,2,FALSE)</f>
        <v>Dinophyta</v>
      </c>
      <c r="E7" s="64"/>
      <c r="H7" s="64"/>
      <c r="I7" s="64"/>
      <c r="N7" s="64"/>
    </row>
    <row r="8" spans="1:14">
      <c r="A8" s="64" t="s">
        <v>5652</v>
      </c>
      <c r="B8">
        <v>1</v>
      </c>
      <c r="C8" t="s">
        <v>7194</v>
      </c>
      <c r="D8" s="2" t="str">
        <f>VLOOKUP(C8,'MASTER KEY'!$A$2:$B$2986,2,FALSE)</f>
        <v>Euglenophyta</v>
      </c>
      <c r="E8" s="64"/>
      <c r="H8" s="64"/>
      <c r="I8" s="64"/>
      <c r="N8" s="64"/>
    </row>
    <row r="9" spans="1:14">
      <c r="A9" s="64" t="s">
        <v>5653</v>
      </c>
      <c r="B9">
        <v>1</v>
      </c>
      <c r="C9" t="s">
        <v>7195</v>
      </c>
      <c r="D9" s="2" t="str">
        <f>VLOOKUP(C9,'MASTER KEY'!$A$2:$B$2986,2,FALSE)</f>
        <v>Haptophyta</v>
      </c>
      <c r="E9" s="64"/>
      <c r="H9" s="64"/>
      <c r="I9" s="64"/>
      <c r="N9" s="64"/>
    </row>
    <row r="10" spans="1:14">
      <c r="A10" s="64" t="s">
        <v>5286</v>
      </c>
      <c r="B10">
        <v>1</v>
      </c>
      <c r="C10" t="s">
        <v>7193</v>
      </c>
      <c r="D10" s="2" t="str">
        <f>VLOOKUP(C10,'MASTER KEY'!$A$2:$B$2986,2,FALSE)</f>
        <v>Ochrophyta</v>
      </c>
      <c r="E10" s="64"/>
      <c r="I10" s="64"/>
      <c r="N10" s="64"/>
    </row>
    <row r="11" spans="1:14">
      <c r="D11" s="2"/>
    </row>
    <row r="12" spans="1:14">
      <c r="D12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workbookViewId="0">
      <selection activeCell="F13" sqref="F13"/>
    </sheetView>
  </sheetViews>
  <sheetFormatPr defaultColWidth="8.77734375" defaultRowHeight="14.4"/>
  <cols>
    <col min="1" max="1" width="61" customWidth="1"/>
    <col min="2" max="2" width="26.77734375" customWidth="1"/>
    <col min="3" max="3" width="20.77734375" customWidth="1"/>
    <col min="4" max="4" width="29.109375" customWidth="1"/>
    <col min="5" max="5" width="29.777343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  <c r="E1" t="s">
        <v>7207</v>
      </c>
    </row>
    <row r="2" spans="1:5">
      <c r="A2" t="s">
        <v>5670</v>
      </c>
      <c r="B2" s="3">
        <v>1</v>
      </c>
      <c r="C2" s="2" t="s">
        <v>2057</v>
      </c>
      <c r="D2" t="str">
        <f>VLOOKUP(C2,'MASTER KEY'!$A$2:$B$2986,2,FALSE)</f>
        <v>sea surface temperature</v>
      </c>
    </row>
    <row r="3" spans="1:5">
      <c r="A3" t="s">
        <v>5671</v>
      </c>
      <c r="B3" s="3">
        <v>1</v>
      </c>
      <c r="C3" s="2" t="s">
        <v>438</v>
      </c>
      <c r="D3" t="str">
        <f>VLOOKUP(C3,'MASTER KEY'!$A$2:$B$2986,2,FALSE)</f>
        <v>Chlorophyll-a</v>
      </c>
    </row>
    <row r="4" spans="1:5">
      <c r="A4" t="s">
        <v>5672</v>
      </c>
      <c r="B4" s="3">
        <v>1</v>
      </c>
      <c r="C4" s="2" t="s">
        <v>236</v>
      </c>
      <c r="D4" t="str">
        <f>VLOOKUP(C4,'MASTER KEY'!$A$2:$B$2986,2,FALSE)</f>
        <v>Salinity</v>
      </c>
      <c r="E4" s="59"/>
    </row>
    <row r="5" spans="1:5">
      <c r="A5" t="s">
        <v>2116</v>
      </c>
      <c r="B5">
        <v>1E-3</v>
      </c>
      <c r="C5" t="s">
        <v>3649</v>
      </c>
      <c r="D5" t="str">
        <f>VLOOKUP(C5,'MASTER KEY'!$A$2:$B$2986,2,FALSE)</f>
        <v>Acanthoica quattrospina</v>
      </c>
    </row>
    <row r="6" spans="1:5">
      <c r="A6" t="s">
        <v>2117</v>
      </c>
      <c r="B6">
        <v>1E-3</v>
      </c>
      <c r="C6" t="s">
        <v>3650</v>
      </c>
      <c r="D6" t="str">
        <f>VLOOKUP(C6,'MASTER KEY'!$A$2:$B$2986,2,FALSE)</f>
        <v>Acanthostomella norvegica</v>
      </c>
    </row>
    <row r="7" spans="1:5">
      <c r="A7" t="s">
        <v>5303</v>
      </c>
      <c r="B7">
        <v>1E-3</v>
      </c>
      <c r="C7" t="s">
        <v>3651</v>
      </c>
      <c r="D7" t="str">
        <f>VLOOKUP(C7,'MASTER KEY'!$A$2:$B$2986,2,FALSE)</f>
        <v>Acanthostomella spp 0001</v>
      </c>
    </row>
    <row r="8" spans="1:5">
      <c r="A8" t="s">
        <v>5304</v>
      </c>
      <c r="B8">
        <v>1E-3</v>
      </c>
      <c r="C8" t="s">
        <v>3675</v>
      </c>
      <c r="D8" t="str">
        <f>VLOOKUP(C8,'MASTER KEY'!$A$2:$B$2986,2,FALSE)</f>
        <v>Actiniscus spp 0001</v>
      </c>
    </row>
    <row r="9" spans="1:5">
      <c r="A9" t="s">
        <v>5305</v>
      </c>
      <c r="B9">
        <v>1E-3</v>
      </c>
      <c r="C9" t="s">
        <v>3676</v>
      </c>
      <c r="D9" t="str">
        <f>VLOOKUP(C9,'MASTER KEY'!$A$2:$B$2986,2,FALSE)</f>
        <v>Actinocyclus spp 0001</v>
      </c>
    </row>
    <row r="10" spans="1:5">
      <c r="A10" t="s">
        <v>2141</v>
      </c>
      <c r="B10">
        <v>1E-3</v>
      </c>
      <c r="C10" t="s">
        <v>3677</v>
      </c>
      <c r="D10" t="str">
        <f>VLOOKUP(C10,'MASTER KEY'!$A$2:$B$2986,2,FALSE)</f>
        <v>Actinoptychus senarius</v>
      </c>
    </row>
    <row r="11" spans="1:5">
      <c r="A11" t="s">
        <v>2143</v>
      </c>
      <c r="B11">
        <v>1E-3</v>
      </c>
      <c r="C11" t="s">
        <v>3679</v>
      </c>
      <c r="D11" t="str">
        <f>VLOOKUP(C11,'MASTER KEY'!$A$2:$B$2986,2,FALSE)</f>
        <v>Akashiwo sanguinea</v>
      </c>
    </row>
    <row r="12" spans="1:5">
      <c r="A12" t="s">
        <v>5306</v>
      </c>
      <c r="B12">
        <v>1E-3</v>
      </c>
      <c r="C12" t="s">
        <v>3680</v>
      </c>
      <c r="D12" t="str">
        <f>VLOOKUP(C12,'MASTER KEY'!$A$2:$B$2986,2,FALSE)</f>
        <v>Akashiwo spp 0001</v>
      </c>
    </row>
    <row r="13" spans="1:5">
      <c r="A13" t="s">
        <v>2145</v>
      </c>
      <c r="B13">
        <v>1E-3</v>
      </c>
      <c r="C13" t="s">
        <v>3684</v>
      </c>
      <c r="D13" t="str">
        <f>VLOOKUP(C13,'MASTER KEY'!$A$2:$B$2986,2,FALSE)</f>
        <v>Alexandrium pseudogonyaulax</v>
      </c>
    </row>
    <row r="14" spans="1:5">
      <c r="A14" t="s">
        <v>5307</v>
      </c>
      <c r="B14">
        <v>1E-3</v>
      </c>
      <c r="C14" t="s">
        <v>3686</v>
      </c>
      <c r="D14" t="str">
        <f>VLOOKUP(C14,'MASTER KEY'!$A$2:$B$2986,2,FALSE)</f>
        <v>Alexandrium spp 0002</v>
      </c>
    </row>
    <row r="15" spans="1:5">
      <c r="A15" t="s">
        <v>5308</v>
      </c>
      <c r="B15">
        <v>1E-3</v>
      </c>
      <c r="C15" t="s">
        <v>3690</v>
      </c>
      <c r="D15" t="str">
        <f>VLOOKUP(C15,'MASTER KEY'!$A$2:$B$2986,2,FALSE)</f>
        <v>Algirosphaera spp 0001</v>
      </c>
    </row>
    <row r="16" spans="1:5">
      <c r="A16" t="s">
        <v>5309</v>
      </c>
      <c r="B16">
        <v>1E-3</v>
      </c>
      <c r="C16" t="s">
        <v>3691</v>
      </c>
      <c r="D16" t="str">
        <f>VLOOKUP(C16,'MASTER KEY'!$A$2:$B$2986,2,FALSE)</f>
        <v>Alisphaera gaudii</v>
      </c>
    </row>
    <row r="17" spans="1:5">
      <c r="A17" t="s">
        <v>2151</v>
      </c>
      <c r="B17">
        <v>1E-3</v>
      </c>
      <c r="C17" t="s">
        <v>3692</v>
      </c>
      <c r="D17" t="str">
        <f>VLOOKUP(C17,'MASTER KEY'!$A$2:$B$2986,2,FALSE)</f>
        <v>Alisphaera unicornis</v>
      </c>
    </row>
    <row r="18" spans="1:5">
      <c r="A18" t="s">
        <v>5310</v>
      </c>
      <c r="B18">
        <v>1E-3</v>
      </c>
      <c r="C18" t="s">
        <v>3707</v>
      </c>
      <c r="D18" t="str">
        <f>VLOOKUP(C18,'MASTER KEY'!$A$2:$B$2986,2,FALSE)</f>
        <v>Amphidinium spp 0013</v>
      </c>
    </row>
    <row r="19" spans="1:5">
      <c r="A19" t="s">
        <v>7208</v>
      </c>
      <c r="B19">
        <v>1E-3</v>
      </c>
      <c r="C19" t="s">
        <v>3696</v>
      </c>
      <c r="D19" t="str">
        <f>VLOOKUP(C19,'MASTER KEY'!$A$2:$B$2986,2,FALSE)</f>
        <v>Amphidinium spp 00012</v>
      </c>
      <c r="E19" s="63" t="s">
        <v>5311</v>
      </c>
    </row>
    <row r="20" spans="1:5">
      <c r="A20" t="s">
        <v>5312</v>
      </c>
      <c r="B20">
        <v>1E-3</v>
      </c>
      <c r="C20" t="s">
        <v>3713</v>
      </c>
      <c r="D20" t="str">
        <f>VLOOKUP(C20,'MASTER KEY'!$A$2:$B$2986,2,FALSE)</f>
        <v>Amphiprora spp 0001</v>
      </c>
    </row>
    <row r="21" spans="1:5">
      <c r="A21" t="s">
        <v>2171</v>
      </c>
      <c r="B21">
        <v>1E-3</v>
      </c>
      <c r="C21" t="s">
        <v>3714</v>
      </c>
      <c r="D21" t="str">
        <f>VLOOKUP(C21,'MASTER KEY'!$A$2:$B$2986,2,FALSE)</f>
        <v>Amphisolenia bidentata</v>
      </c>
    </row>
    <row r="22" spans="1:5">
      <c r="A22" t="s">
        <v>5313</v>
      </c>
      <c r="B22">
        <v>1E-3</v>
      </c>
      <c r="C22" t="s">
        <v>3715</v>
      </c>
      <c r="D22" t="str">
        <f>VLOOKUP(C22,'MASTER KEY'!$A$2:$B$2986,2,FALSE)</f>
        <v>Amphisolenia spp 0001</v>
      </c>
    </row>
    <row r="23" spans="1:5">
      <c r="A23" t="s">
        <v>5314</v>
      </c>
      <c r="B23">
        <v>1E-3</v>
      </c>
      <c r="C23" t="s">
        <v>3765</v>
      </c>
      <c r="D23" t="str">
        <f>VLOOKUP(C23,'MASTER KEY'!$A$2:$B$2986,2,FALSE)</f>
        <v>Amphora spp 0046</v>
      </c>
    </row>
    <row r="24" spans="1:5">
      <c r="A24" t="s">
        <v>2225</v>
      </c>
      <c r="B24">
        <v>1E-3</v>
      </c>
      <c r="C24" t="s">
        <v>7160</v>
      </c>
      <c r="D24" t="str">
        <f>VLOOKUP(C24,'MASTER KEY'!$A$2:$B$2986,2,FALSE)</f>
        <v>Triposolenia amphora</v>
      </c>
    </row>
    <row r="25" spans="1:5">
      <c r="A25" t="s">
        <v>5315</v>
      </c>
      <c r="B25">
        <v>1E-3</v>
      </c>
      <c r="C25" t="s">
        <v>3769</v>
      </c>
      <c r="D25" t="str">
        <f>VLOOKUP(C25,'MASTER KEY'!$A$2:$B$2986,2,FALSE)</f>
        <v>Amphorides spp 0001</v>
      </c>
    </row>
    <row r="26" spans="1:5">
      <c r="A26" t="s">
        <v>5316</v>
      </c>
      <c r="B26">
        <v>1E-3</v>
      </c>
      <c r="C26" t="s">
        <v>3771</v>
      </c>
      <c r="D26" t="str">
        <f>VLOOKUP(C26,'MASTER KEY'!$A$2:$B$2986,2,FALSE)</f>
        <v>Anabaena spp 0002</v>
      </c>
    </row>
    <row r="27" spans="1:5">
      <c r="A27" t="s">
        <v>5317</v>
      </c>
      <c r="B27">
        <v>1E-3</v>
      </c>
      <c r="C27" t="s">
        <v>3793</v>
      </c>
      <c r="D27" t="str">
        <f>VLOOKUP(C27,'MASTER KEY'!$A$2:$B$2986,2,FALSE)</f>
        <v>Ascampbelliella spp 0001</v>
      </c>
    </row>
    <row r="28" spans="1:5">
      <c r="A28" t="s">
        <v>2231</v>
      </c>
      <c r="B28">
        <v>1E-3</v>
      </c>
      <c r="C28" t="s">
        <v>3794</v>
      </c>
      <c r="D28" t="str">
        <f>VLOOKUP(C28,'MASTER KEY'!$A$2:$B$2986,2,FALSE)</f>
        <v>Asterionellopsis glacialis</v>
      </c>
    </row>
    <row r="29" spans="1:5">
      <c r="A29" t="s">
        <v>5318</v>
      </c>
      <c r="B29">
        <v>1E-3</v>
      </c>
      <c r="C29" t="s">
        <v>3796</v>
      </c>
      <c r="D29" t="str">
        <f>VLOOKUP(C29,'MASTER KEY'!$A$2:$B$2986,2,FALSE)</f>
        <v>Asterionellopsis spp 0002</v>
      </c>
    </row>
    <row r="30" spans="1:5">
      <c r="A30" t="s">
        <v>7209</v>
      </c>
      <c r="B30">
        <v>1E-3</v>
      </c>
      <c r="C30" t="s">
        <v>3797</v>
      </c>
      <c r="D30" t="str">
        <f>VLOOKUP(C30,'MASTER KEY'!$A$2:$B$2986,2,FALSE)</f>
        <v>Asterionellopsis spp 0003</v>
      </c>
      <c r="E30" s="63" t="s">
        <v>5319</v>
      </c>
    </row>
    <row r="31" spans="1:5">
      <c r="A31" t="s">
        <v>2235</v>
      </c>
      <c r="B31">
        <v>1E-3</v>
      </c>
      <c r="C31" t="s">
        <v>3799</v>
      </c>
      <c r="D31" t="str">
        <f>VLOOKUP(C31,'MASTER KEY'!$A$2:$B$2986,2,FALSE)</f>
        <v>Asteromphalus hyalinus</v>
      </c>
    </row>
    <row r="32" spans="1:5">
      <c r="A32" t="s">
        <v>2236</v>
      </c>
      <c r="B32">
        <v>1E-3</v>
      </c>
      <c r="C32" t="s">
        <v>3800</v>
      </c>
      <c r="D32" t="str">
        <f>VLOOKUP(C32,'MASTER KEY'!$A$2:$B$2986,2,FALSE)</f>
        <v>Asteromphalus roperianus</v>
      </c>
    </row>
    <row r="33" spans="1:4">
      <c r="A33" t="s">
        <v>5320</v>
      </c>
      <c r="B33">
        <v>1E-3</v>
      </c>
      <c r="C33" t="s">
        <v>3801</v>
      </c>
      <c r="D33" t="str">
        <f>VLOOKUP(C33,'MASTER KEY'!$A$2:$B$2986,2,FALSE)</f>
        <v>Asteromphalus spp 0001</v>
      </c>
    </row>
    <row r="34" spans="1:4">
      <c r="A34" t="s">
        <v>5321</v>
      </c>
      <c r="B34">
        <v>1E-3</v>
      </c>
      <c r="C34" t="s">
        <v>3802</v>
      </c>
      <c r="D34" t="str">
        <f>VLOOKUP(C34,'MASTER KEY'!$A$2:$B$2986,2,FALSE)</f>
        <v>Attheya septentrionalis</v>
      </c>
    </row>
    <row r="35" spans="1:4">
      <c r="A35" t="s">
        <v>5322</v>
      </c>
      <c r="B35">
        <v>1E-3</v>
      </c>
      <c r="C35" t="s">
        <v>3811</v>
      </c>
      <c r="D35" t="str">
        <f>VLOOKUP(C35,'MASTER KEY'!$A$2:$B$2986,2,FALSE)</f>
        <v>Azpeitia spp 0001</v>
      </c>
    </row>
    <row r="36" spans="1:4">
      <c r="A36" t="s">
        <v>2244</v>
      </c>
      <c r="B36">
        <v>1E-3</v>
      </c>
      <c r="C36" t="s">
        <v>3812</v>
      </c>
      <c r="D36" t="str">
        <f>VLOOKUP(C36,'MASTER KEY'!$A$2:$B$2986,2,FALSE)</f>
        <v>Bacillaria paxillifera</v>
      </c>
    </row>
    <row r="37" spans="1:4">
      <c r="A37" t="s">
        <v>5323</v>
      </c>
      <c r="B37">
        <v>1E-3</v>
      </c>
      <c r="C37" t="s">
        <v>3814</v>
      </c>
      <c r="D37" t="str">
        <f>VLOOKUP(C37,'MASTER KEY'!$A$2:$B$2986,2,FALSE)</f>
        <v>Bacillaria spp 0002</v>
      </c>
    </row>
    <row r="38" spans="1:4">
      <c r="A38" t="s">
        <v>2367</v>
      </c>
      <c r="B38">
        <v>1E-3</v>
      </c>
      <c r="C38" t="s">
        <v>3937</v>
      </c>
      <c r="D38" t="str">
        <f>VLOOKUP(C38,'MASTER KEY'!$A$2:$B$2986,2,FALSE)</f>
        <v>Bacteriastrum comosum</v>
      </c>
    </row>
    <row r="39" spans="1:4">
      <c r="A39" t="s">
        <v>2368</v>
      </c>
      <c r="B39">
        <v>1E-3</v>
      </c>
      <c r="C39" t="s">
        <v>3938</v>
      </c>
      <c r="D39" t="str">
        <f>VLOOKUP(C39,'MASTER KEY'!$A$2:$B$2986,2,FALSE)</f>
        <v>Bacteriastrum delicatulum</v>
      </c>
    </row>
    <row r="40" spans="1:4">
      <c r="A40" t="s">
        <v>2369</v>
      </c>
      <c r="B40">
        <v>1E-3</v>
      </c>
      <c r="C40" t="s">
        <v>3939</v>
      </c>
      <c r="D40" t="str">
        <f>VLOOKUP(C40,'MASTER KEY'!$A$2:$B$2986,2,FALSE)</f>
        <v>Bacteriastrum elongatum</v>
      </c>
    </row>
    <row r="41" spans="1:4">
      <c r="A41" t="s">
        <v>2370</v>
      </c>
      <c r="B41">
        <v>1E-3</v>
      </c>
      <c r="C41" t="s">
        <v>3940</v>
      </c>
      <c r="D41" t="str">
        <f>VLOOKUP(C41,'MASTER KEY'!$A$2:$B$2986,2,FALSE)</f>
        <v>Bacteriastrum furcatum</v>
      </c>
    </row>
    <row r="42" spans="1:4">
      <c r="A42" t="s">
        <v>5324</v>
      </c>
      <c r="B42">
        <v>1E-3</v>
      </c>
      <c r="C42" t="s">
        <v>3941</v>
      </c>
      <c r="D42" t="str">
        <f>VLOOKUP(C42,'MASTER KEY'!$A$2:$B$2986,2,FALSE)</f>
        <v>Bacteriastrum hyalinium</v>
      </c>
    </row>
    <row r="43" spans="1:4">
      <c r="A43" t="s">
        <v>5325</v>
      </c>
      <c r="B43">
        <v>1E-3</v>
      </c>
      <c r="C43" t="s">
        <v>3954</v>
      </c>
      <c r="D43" t="str">
        <f>VLOOKUP(C43,'MASTER KEY'!$A$2:$B$2986,2,FALSE)</f>
        <v>Bacteriastrum spp 0013</v>
      </c>
    </row>
    <row r="44" spans="1:4">
      <c r="A44" t="s">
        <v>5326</v>
      </c>
      <c r="B44">
        <v>1E-3</v>
      </c>
      <c r="C44" t="s">
        <v>3958</v>
      </c>
      <c r="D44" t="str">
        <f>VLOOKUP(C44,'MASTER KEY'!$A$2:$B$2986,2,FALSE)</f>
        <v>Bellerochea spp 0001</v>
      </c>
    </row>
    <row r="45" spans="1:4">
      <c r="A45" t="s">
        <v>2386</v>
      </c>
      <c r="B45">
        <v>1E-3</v>
      </c>
      <c r="C45" t="s">
        <v>3959</v>
      </c>
      <c r="D45" t="str">
        <f>VLOOKUP(C45,'MASTER KEY'!$A$2:$B$2986,2,FALSE)</f>
        <v>Biddulphia biddulphiana</v>
      </c>
    </row>
    <row r="46" spans="1:4">
      <c r="A46" t="s">
        <v>5327</v>
      </c>
      <c r="B46">
        <v>1E-3</v>
      </c>
      <c r="C46" t="s">
        <v>3962</v>
      </c>
      <c r="D46" t="str">
        <f>VLOOKUP(C46,'MASTER KEY'!$A$2:$B$2986,2,FALSE)</f>
        <v>Biddulphia spp 0002</v>
      </c>
    </row>
    <row r="47" spans="1:4">
      <c r="A47" t="s">
        <v>5328</v>
      </c>
      <c r="B47">
        <v>1E-3</v>
      </c>
      <c r="C47" t="s">
        <v>3969</v>
      </c>
      <c r="D47" t="str">
        <f>VLOOKUP(C47,'MASTER KEY'!$A$2:$B$2986,2,FALSE)</f>
        <v>Brachidinium spp 0001</v>
      </c>
    </row>
    <row r="48" spans="1:4">
      <c r="A48" t="s">
        <v>2394</v>
      </c>
      <c r="B48">
        <v>1E-3</v>
      </c>
      <c r="C48" t="s">
        <v>3970</v>
      </c>
      <c r="D48" t="str">
        <f>VLOOKUP(C48,'MASTER KEY'!$A$2:$B$2986,2,FALSE)</f>
        <v>Calcidiscus leptoporus</v>
      </c>
    </row>
    <row r="49" spans="1:6">
      <c r="A49" t="s">
        <v>2395</v>
      </c>
      <c r="B49">
        <v>1E-3</v>
      </c>
      <c r="C49" t="s">
        <v>3971</v>
      </c>
      <c r="D49" t="str">
        <f>VLOOKUP(C49,'MASTER KEY'!$A$2:$B$2986,2,FALSE)</f>
        <v>Calciosolenia murrayi</v>
      </c>
    </row>
    <row r="50" spans="1:6">
      <c r="A50" t="s">
        <v>5329</v>
      </c>
      <c r="B50">
        <v>1E-3</v>
      </c>
      <c r="C50" t="s">
        <v>7183</v>
      </c>
      <c r="D50" t="str">
        <f>VLOOKUP(C50,'MASTER KEY'!$A$2:$B$2986,2,FALSE)</f>
        <v>Calciosolenia spp 0001</v>
      </c>
    </row>
    <row r="51" spans="1:6">
      <c r="A51" t="s">
        <v>2397</v>
      </c>
      <c r="B51">
        <v>1E-3</v>
      </c>
      <c r="C51" t="s">
        <v>3972</v>
      </c>
      <c r="D51" t="str">
        <f>VLOOKUP(C51,'MASTER KEY'!$A$2:$B$2986,2,FALSE)</f>
        <v>Calyptrolithophora papillifera</v>
      </c>
    </row>
    <row r="52" spans="1:6">
      <c r="A52" t="s">
        <v>5330</v>
      </c>
      <c r="B52">
        <v>1E-3</v>
      </c>
      <c r="C52" t="s">
        <v>3975</v>
      </c>
      <c r="D52" t="str">
        <f>VLOOKUP(C52,'MASTER KEY'!$A$2:$B$2986,2,FALSE)</f>
        <v>Campylodiscus spp 0003</v>
      </c>
    </row>
    <row r="53" spans="1:6">
      <c r="A53" t="s">
        <v>5331</v>
      </c>
      <c r="B53">
        <v>1E-3</v>
      </c>
      <c r="C53" t="s">
        <v>4328</v>
      </c>
      <c r="D53" t="str">
        <f>VLOOKUP(C53,'MASTER KEY'!$A$2:$B$2986,2,FALSE)</f>
        <v>Diatom centric spp 0001</v>
      </c>
      <c r="F53" s="65"/>
    </row>
    <row r="54" spans="1:6">
      <c r="A54" t="s">
        <v>7214</v>
      </c>
      <c r="B54">
        <v>1E-3</v>
      </c>
      <c r="C54" t="s">
        <v>4329</v>
      </c>
      <c r="D54" t="str">
        <f>VLOOKUP(C54,'MASTER KEY'!$A$2:$B$2986,2,FALSE)</f>
        <v>Diatom centric spp 0002</v>
      </c>
      <c r="E54" s="63" t="s">
        <v>5332</v>
      </c>
    </row>
    <row r="55" spans="1:6">
      <c r="A55" t="s">
        <v>7210</v>
      </c>
      <c r="B55">
        <v>1E-3</v>
      </c>
      <c r="C55" t="s">
        <v>4330</v>
      </c>
      <c r="D55" t="str">
        <f>VLOOKUP(C55,'MASTER KEY'!$A$2:$B$2986,2,FALSE)</f>
        <v>Diatom centric spp 0003</v>
      </c>
      <c r="E55" s="63" t="s">
        <v>5333</v>
      </c>
    </row>
    <row r="56" spans="1:6">
      <c r="A56" t="s">
        <v>7211</v>
      </c>
      <c r="B56">
        <v>1E-3</v>
      </c>
      <c r="C56" t="s">
        <v>4331</v>
      </c>
      <c r="D56" t="str">
        <f>VLOOKUP(C56,'MASTER KEY'!$A$2:$B$2986,2,FALSE)</f>
        <v>Diatom centric spp 0004</v>
      </c>
      <c r="E56" s="63" t="s">
        <v>5334</v>
      </c>
    </row>
    <row r="57" spans="1:6">
      <c r="A57" t="s">
        <v>7212</v>
      </c>
      <c r="B57">
        <v>1E-3</v>
      </c>
      <c r="C57" t="s">
        <v>4332</v>
      </c>
      <c r="D57" t="str">
        <f>VLOOKUP(C57,'MASTER KEY'!$A$2:$B$2986,2,FALSE)</f>
        <v>Diatom centric spp 0005</v>
      </c>
      <c r="E57" s="63" t="s">
        <v>5335</v>
      </c>
    </row>
    <row r="58" spans="1:6">
      <c r="A58" t="s">
        <v>7213</v>
      </c>
      <c r="B58">
        <v>1E-3</v>
      </c>
      <c r="C58" t="s">
        <v>4333</v>
      </c>
      <c r="D58" t="str">
        <f>VLOOKUP(C58,'MASTER KEY'!$A$2:$B$2986,2,FALSE)</f>
        <v>Diatom centric spp 0006</v>
      </c>
      <c r="E58" s="63" t="s">
        <v>5336</v>
      </c>
    </row>
    <row r="59" spans="1:6">
      <c r="A59" t="s">
        <v>2403</v>
      </c>
      <c r="B59">
        <v>1E-3</v>
      </c>
      <c r="C59" t="s">
        <v>3982</v>
      </c>
      <c r="D59" t="str">
        <f>VLOOKUP(C59,'MASTER KEY'!$A$2:$B$2986,2,FALSE)</f>
        <v>Cerataulina bicornis</v>
      </c>
    </row>
    <row r="60" spans="1:6">
      <c r="A60" t="s">
        <v>5337</v>
      </c>
      <c r="B60">
        <v>1E-3</v>
      </c>
      <c r="C60" t="s">
        <v>3985</v>
      </c>
      <c r="D60" t="str">
        <f>VLOOKUP(C60,'MASTER KEY'!$A$2:$B$2986,2,FALSE)</f>
        <v>Cerataulina spp 0001</v>
      </c>
    </row>
    <row r="61" spans="1:6">
      <c r="A61" t="s">
        <v>2404</v>
      </c>
      <c r="B61">
        <v>1E-3</v>
      </c>
      <c r="C61" t="s">
        <v>3984</v>
      </c>
      <c r="D61" t="str">
        <f>VLOOKUP(C61,'MASTER KEY'!$A$2:$B$2986,2,FALSE)</f>
        <v>Cerataulina pelagica</v>
      </c>
    </row>
    <row r="62" spans="1:6">
      <c r="A62" t="s">
        <v>5338</v>
      </c>
      <c r="B62">
        <v>1E-3</v>
      </c>
      <c r="C62" t="s">
        <v>3990</v>
      </c>
      <c r="D62" t="str">
        <f>VLOOKUP(C62,'MASTER KEY'!$A$2:$B$2986,2,FALSE)</f>
        <v>Cerataulina spp 0006</v>
      </c>
    </row>
    <row r="63" spans="1:6">
      <c r="A63" t="s">
        <v>7215</v>
      </c>
      <c r="B63">
        <v>1E-3</v>
      </c>
      <c r="C63" t="s">
        <v>3991</v>
      </c>
      <c r="D63" t="str">
        <f>VLOOKUP(C63,'MASTER KEY'!$A$2:$B$2986,2,FALSE)</f>
        <v>Cerataulina spp 0007</v>
      </c>
      <c r="E63" s="63" t="s">
        <v>5339</v>
      </c>
    </row>
    <row r="64" spans="1:6">
      <c r="A64" t="s">
        <v>2421</v>
      </c>
      <c r="B64">
        <v>1E-3</v>
      </c>
      <c r="C64" t="s">
        <v>4005</v>
      </c>
      <c r="D64" t="str">
        <f>VLOOKUP(C64,'MASTER KEY'!$A$2:$B$2986,2,FALSE)</f>
        <v>Ceratocorys horrida</v>
      </c>
    </row>
    <row r="65" spans="1:4">
      <c r="A65" t="s">
        <v>5340</v>
      </c>
      <c r="B65">
        <v>1E-3</v>
      </c>
      <c r="C65" t="s">
        <v>4006</v>
      </c>
      <c r="D65" t="str">
        <f>VLOOKUP(C65,'MASTER KEY'!$A$2:$B$2986,2,FALSE)</f>
        <v>Ceratocorys spp 0001</v>
      </c>
    </row>
    <row r="66" spans="1:4">
      <c r="A66" t="s">
        <v>2423</v>
      </c>
      <c r="B66">
        <v>1E-3</v>
      </c>
      <c r="C66" t="s">
        <v>4007</v>
      </c>
      <c r="D66" t="str">
        <f>VLOOKUP(C66,'MASTER KEY'!$A$2:$B$2986,2,FALSE)</f>
        <v>Ceratoperidinium falcatum</v>
      </c>
    </row>
    <row r="67" spans="1:4">
      <c r="A67" t="s">
        <v>5341</v>
      </c>
      <c r="B67">
        <v>1E-3</v>
      </c>
      <c r="C67" t="s">
        <v>4318</v>
      </c>
      <c r="D67" t="str">
        <f>VLOOKUP(C67,'MASTER KEY'!$A$2:$B$2986,2,FALSE)</f>
        <v>Dactyliosolen spp 0002</v>
      </c>
    </row>
    <row r="68" spans="1:4">
      <c r="A68" t="s">
        <v>5342</v>
      </c>
      <c r="B68">
        <v>1E-3</v>
      </c>
      <c r="C68" t="s">
        <v>4696</v>
      </c>
      <c r="D68" t="str">
        <f>VLOOKUP(C68,'MASTER KEY'!$A$2:$B$2986,2,FALSE)</f>
        <v>Heterosigma spp 0002</v>
      </c>
    </row>
    <row r="69" spans="1:4">
      <c r="A69" t="s">
        <v>5343</v>
      </c>
      <c r="B69">
        <v>1E-3</v>
      </c>
      <c r="C69" t="s">
        <v>4771</v>
      </c>
      <c r="D69" t="str">
        <f>VLOOKUP(C69,'MASTER KEY'!$A$2:$B$2986,2,FALSE)</f>
        <v>Lioloma spp 0002</v>
      </c>
    </row>
    <row r="70" spans="1:4">
      <c r="A70" t="s">
        <v>5344</v>
      </c>
      <c r="B70">
        <v>1E-3</v>
      </c>
      <c r="C70" t="s">
        <v>6885</v>
      </c>
      <c r="D70" t="str">
        <f>VLOOKUP(C70,'MASTER KEY'!$A$2:$B$2986,2,FALSE)</f>
        <v>Pyrophacus spp 0003</v>
      </c>
    </row>
    <row r="71" spans="1:4">
      <c r="A71" t="s">
        <v>5345</v>
      </c>
      <c r="B71">
        <v>1E-3</v>
      </c>
      <c r="C71" t="s">
        <v>7120</v>
      </c>
      <c r="D71" t="str">
        <f>VLOOKUP(C71,'MASTER KEY'!$A$2:$B$2986,2,FALSE)</f>
        <v>Trigonium spp 0002</v>
      </c>
    </row>
    <row r="72" spans="1:4">
      <c r="A72" t="s">
        <v>5346</v>
      </c>
      <c r="B72">
        <v>1E-3</v>
      </c>
      <c r="C72" t="s">
        <v>4047</v>
      </c>
      <c r="D72" t="str">
        <f>VLOOKUP(C72,'MASTER KEY'!$A$2:$B$2986,2,FALSE)</f>
        <v>Chaetoceros spp 0002</v>
      </c>
    </row>
    <row r="73" spans="1:4">
      <c r="A73" t="s">
        <v>5347</v>
      </c>
      <c r="B73">
        <v>1E-3</v>
      </c>
      <c r="C73" t="s">
        <v>4048</v>
      </c>
      <c r="D73" t="str">
        <f>VLOOKUP(C73,'MASTER KEY'!$A$2:$B$2986,2,FALSE)</f>
        <v>Chaetoceros spp 0003</v>
      </c>
    </row>
    <row r="74" spans="1:4">
      <c r="A74" t="s">
        <v>2424</v>
      </c>
      <c r="B74">
        <v>1E-3</v>
      </c>
      <c r="C74" t="s">
        <v>4008</v>
      </c>
      <c r="D74" t="str">
        <f>VLOOKUP(C74,'MASTER KEY'!$A$2:$B$2986,2,FALSE)</f>
        <v>Chaetoceros aequatorialis</v>
      </c>
    </row>
    <row r="75" spans="1:4">
      <c r="A75" t="s">
        <v>2425</v>
      </c>
      <c r="B75">
        <v>1E-3</v>
      </c>
      <c r="C75" t="s">
        <v>4009</v>
      </c>
      <c r="D75" t="str">
        <f>VLOOKUP(C75,'MASTER KEY'!$A$2:$B$2986,2,FALSE)</f>
        <v>Chaetoceros affinis</v>
      </c>
    </row>
    <row r="76" spans="1:4">
      <c r="A76" t="s">
        <v>2426</v>
      </c>
      <c r="B76">
        <v>1E-3</v>
      </c>
      <c r="C76" t="s">
        <v>4010</v>
      </c>
      <c r="D76" t="str">
        <f>VLOOKUP(C76,'MASTER KEY'!$A$2:$B$2986,2,FALSE)</f>
        <v>Chaetoceros anastomosans</v>
      </c>
    </row>
    <row r="77" spans="1:4">
      <c r="A77" t="s">
        <v>2427</v>
      </c>
      <c r="B77">
        <v>1E-3</v>
      </c>
      <c r="C77" t="s">
        <v>4011</v>
      </c>
      <c r="D77" t="str">
        <f>VLOOKUP(C77,'MASTER KEY'!$A$2:$B$2986,2,FALSE)</f>
        <v>Chaetoceros atlanticus</v>
      </c>
    </row>
    <row r="78" spans="1:4">
      <c r="A78" t="s">
        <v>5348</v>
      </c>
      <c r="B78">
        <v>1E-3</v>
      </c>
      <c r="C78" t="s">
        <v>4030</v>
      </c>
      <c r="D78" t="str">
        <f>VLOOKUP(C78,'MASTER KEY'!$A$2:$B$2986,2,FALSE)</f>
        <v>Chaetoceros laciniosus</v>
      </c>
    </row>
    <row r="79" spans="1:4">
      <c r="A79" t="s">
        <v>5349</v>
      </c>
      <c r="B79">
        <v>1E-3</v>
      </c>
      <c r="C79" t="s">
        <v>4011</v>
      </c>
      <c r="D79" t="str">
        <f>VLOOKUP(C79,'MASTER KEY'!$A$2:$B$2986,2,FALSE)</f>
        <v>Chaetoceros atlanticus</v>
      </c>
    </row>
    <row r="80" spans="1:4">
      <c r="A80" t="s">
        <v>5350</v>
      </c>
      <c r="B80">
        <v>1E-3</v>
      </c>
      <c r="C80" t="s">
        <v>4014</v>
      </c>
      <c r="D80" t="str">
        <f>VLOOKUP(C80,'MASTER KEY'!$A$2:$B$2986,2,FALSE)</f>
        <v>Chaetoceros compressus</v>
      </c>
    </row>
    <row r="81" spans="1:5">
      <c r="A81" t="s">
        <v>5351</v>
      </c>
      <c r="B81">
        <v>1E-3</v>
      </c>
      <c r="C81" t="s">
        <v>4014</v>
      </c>
      <c r="D81" t="str">
        <f>VLOOKUP(C81,'MASTER KEY'!$A$2:$B$2986,2,FALSE)</f>
        <v>Chaetoceros compressus</v>
      </c>
    </row>
    <row r="82" spans="1:5">
      <c r="A82" t="s">
        <v>5352</v>
      </c>
      <c r="B82">
        <v>1E-3</v>
      </c>
      <c r="C82" t="s">
        <v>4016</v>
      </c>
      <c r="D82" t="str">
        <f>VLOOKUP(C82,'MASTER KEY'!$A$2:$B$2986,2,FALSE)</f>
        <v>Chaetoceros convolutus</v>
      </c>
    </row>
    <row r="83" spans="1:5">
      <c r="A83" t="s">
        <v>5353</v>
      </c>
      <c r="B83">
        <v>1E-3</v>
      </c>
      <c r="C83" t="s">
        <v>4017</v>
      </c>
      <c r="D83" t="str">
        <f>VLOOKUP(C83,'MASTER KEY'!$A$2:$B$2986,2,FALSE)</f>
        <v>Chaetoceros costatus</v>
      </c>
    </row>
    <row r="84" spans="1:5">
      <c r="A84" t="s">
        <v>5354</v>
      </c>
      <c r="B84">
        <v>1E-3</v>
      </c>
      <c r="C84" t="s">
        <v>4030</v>
      </c>
      <c r="D84" t="str">
        <f>VLOOKUP(C84,'MASTER KEY'!$A$2:$B$2986,2,FALSE)</f>
        <v>Chaetoceros laciniosus</v>
      </c>
    </row>
    <row r="85" spans="1:5">
      <c r="A85" t="s">
        <v>2428</v>
      </c>
      <c r="B85">
        <v>1E-3</v>
      </c>
      <c r="C85" t="s">
        <v>4013</v>
      </c>
      <c r="D85" t="str">
        <f>VLOOKUP(C85,'MASTER KEY'!$A$2:$B$2986,2,FALSE)</f>
        <v>Chaetoceros coarctatus</v>
      </c>
    </row>
    <row r="86" spans="1:5">
      <c r="A86" t="s">
        <v>5355</v>
      </c>
      <c r="B86">
        <v>1E-3</v>
      </c>
      <c r="C86" t="s">
        <v>4013</v>
      </c>
      <c r="D86" t="str">
        <f>VLOOKUP(C86,'MASTER KEY'!$A$2:$B$2986,2,FALSE)</f>
        <v>Chaetoceros coarctatus</v>
      </c>
    </row>
    <row r="87" spans="1:5">
      <c r="A87" t="s">
        <v>2429</v>
      </c>
      <c r="B87">
        <v>1E-3</v>
      </c>
      <c r="C87" t="s">
        <v>4014</v>
      </c>
      <c r="D87" t="str">
        <f>VLOOKUP(C87,'MASTER KEY'!$A$2:$B$2986,2,FALSE)</f>
        <v>Chaetoceros compressus</v>
      </c>
    </row>
    <row r="88" spans="1:5">
      <c r="A88" t="s">
        <v>2430</v>
      </c>
      <c r="B88">
        <v>1E-3</v>
      </c>
      <c r="C88" t="s">
        <v>4015</v>
      </c>
      <c r="D88" t="str">
        <f>VLOOKUP(C88,'MASTER KEY'!$A$2:$B$2986,2,FALSE)</f>
        <v>Chaetoceros concavicornis</v>
      </c>
    </row>
    <row r="89" spans="1:5">
      <c r="A89" t="s">
        <v>2431</v>
      </c>
      <c r="B89">
        <v>1E-3</v>
      </c>
      <c r="C89" t="s">
        <v>4016</v>
      </c>
      <c r="D89" t="str">
        <f>VLOOKUP(C89,'MASTER KEY'!$A$2:$B$2986,2,FALSE)</f>
        <v>Chaetoceros convolutus</v>
      </c>
    </row>
    <row r="90" spans="1:5">
      <c r="A90" t="s">
        <v>2433</v>
      </c>
      <c r="B90">
        <v>1E-3</v>
      </c>
      <c r="C90" t="s">
        <v>4018</v>
      </c>
      <c r="D90" t="str">
        <f>VLOOKUP(C90,'MASTER KEY'!$A$2:$B$2986,2,FALSE)</f>
        <v>Chaetoceros criophilus</v>
      </c>
    </row>
    <row r="91" spans="1:5">
      <c r="A91" t="s">
        <v>2434</v>
      </c>
      <c r="B91">
        <v>1E-3</v>
      </c>
      <c r="C91" t="s">
        <v>4019</v>
      </c>
      <c r="D91" t="str">
        <f>VLOOKUP(C91,'MASTER KEY'!$A$2:$B$2986,2,FALSE)</f>
        <v>Chaetoceros curvisetus</v>
      </c>
    </row>
    <row r="92" spans="1:5">
      <c r="A92" t="s">
        <v>2435</v>
      </c>
      <c r="B92">
        <v>1E-3</v>
      </c>
      <c r="C92" t="s">
        <v>4020</v>
      </c>
      <c r="D92" t="str">
        <f>VLOOKUP(C92,'MASTER KEY'!$A$2:$B$2986,2,FALSE)</f>
        <v>Chaetoceros dadayi</v>
      </c>
    </row>
    <row r="93" spans="1:5">
      <c r="A93" t="s">
        <v>2436</v>
      </c>
      <c r="B93">
        <v>1E-3</v>
      </c>
      <c r="C93" t="s">
        <v>4021</v>
      </c>
      <c r="D93" t="str">
        <f>VLOOKUP(C93,'MASTER KEY'!$A$2:$B$2986,2,FALSE)</f>
        <v>Chaetoceros danicus</v>
      </c>
    </row>
    <row r="94" spans="1:5">
      <c r="A94" t="s">
        <v>2437</v>
      </c>
      <c r="B94">
        <v>1E-3</v>
      </c>
      <c r="C94" t="s">
        <v>4022</v>
      </c>
      <c r="D94" t="str">
        <f>VLOOKUP(C94,'MASTER KEY'!$A$2:$B$2986,2,FALSE)</f>
        <v>Chaetoceros debilis</v>
      </c>
    </row>
    <row r="95" spans="1:5">
      <c r="A95" t="s">
        <v>7216</v>
      </c>
      <c r="B95">
        <v>1E-3</v>
      </c>
      <c r="C95" t="s">
        <v>4023</v>
      </c>
      <c r="D95" t="str">
        <f>VLOOKUP(C95,'MASTER KEY'!$A$2:$B$2986,2,FALSE)</f>
        <v>Chaetoceros decipiens</v>
      </c>
      <c r="E95" s="63" t="s">
        <v>5356</v>
      </c>
    </row>
    <row r="96" spans="1:5">
      <c r="A96" t="s">
        <v>7217</v>
      </c>
      <c r="B96">
        <v>1E-3</v>
      </c>
      <c r="C96" t="s">
        <v>4023</v>
      </c>
      <c r="D96" t="str">
        <f>VLOOKUP(C96,'MASTER KEY'!$A$2:$B$2986,2,FALSE)</f>
        <v>Chaetoceros decipiens</v>
      </c>
      <c r="E96" s="63" t="s">
        <v>5357</v>
      </c>
    </row>
    <row r="97" spans="1:5">
      <c r="A97" t="s">
        <v>2439</v>
      </c>
      <c r="B97">
        <v>1E-3</v>
      </c>
      <c r="C97" t="s">
        <v>4024</v>
      </c>
      <c r="D97" t="str">
        <f>VLOOKUP(C97,'MASTER KEY'!$A$2:$B$2986,2,FALSE)</f>
        <v>Chaetoceros densus</v>
      </c>
    </row>
    <row r="98" spans="1:5">
      <c r="A98" t="s">
        <v>2440</v>
      </c>
      <c r="B98">
        <v>1E-3</v>
      </c>
      <c r="C98" t="s">
        <v>4025</v>
      </c>
      <c r="D98" t="str">
        <f>VLOOKUP(C98,'MASTER KEY'!$A$2:$B$2986,2,FALSE)</f>
        <v>Chaetoceros diadema</v>
      </c>
    </row>
    <row r="99" spans="1:5">
      <c r="A99" t="s">
        <v>2441</v>
      </c>
      <c r="B99">
        <v>1E-3</v>
      </c>
      <c r="C99" t="s">
        <v>4026</v>
      </c>
      <c r="D99" t="str">
        <f>VLOOKUP(C99,'MASTER KEY'!$A$2:$B$2986,2,FALSE)</f>
        <v>Chaetoceros dichaeta</v>
      </c>
    </row>
    <row r="100" spans="1:5">
      <c r="A100" t="s">
        <v>2442</v>
      </c>
      <c r="B100">
        <v>1E-3</v>
      </c>
      <c r="C100" t="s">
        <v>4027</v>
      </c>
      <c r="D100" t="str">
        <f>VLOOKUP(C100,'MASTER KEY'!$A$2:$B$2986,2,FALSE)</f>
        <v>Chaetoceros didymus</v>
      </c>
    </row>
    <row r="101" spans="1:5">
      <c r="A101" t="s">
        <v>2443</v>
      </c>
      <c r="B101">
        <v>1E-3</v>
      </c>
      <c r="C101" t="s">
        <v>4028</v>
      </c>
      <c r="D101" t="str">
        <f>VLOOKUP(C101,'MASTER KEY'!$A$2:$B$2986,2,FALSE)</f>
        <v>Chaetoceros diversus</v>
      </c>
    </row>
    <row r="102" spans="1:5">
      <c r="A102" t="s">
        <v>2444</v>
      </c>
      <c r="B102">
        <v>1E-3</v>
      </c>
      <c r="C102" t="s">
        <v>4029</v>
      </c>
      <c r="D102" t="str">
        <f>VLOOKUP(C102,'MASTER KEY'!$A$2:$B$2986,2,FALSE)</f>
        <v>Chaetoceros eibenii</v>
      </c>
    </row>
    <row r="103" spans="1:5">
      <c r="A103" t="s">
        <v>2445</v>
      </c>
      <c r="B103">
        <v>1E-3</v>
      </c>
      <c r="C103" t="s">
        <v>4030</v>
      </c>
      <c r="D103" t="str">
        <f>VLOOKUP(C103,'MASTER KEY'!$A$2:$B$2986,2,FALSE)</f>
        <v>Chaetoceros laciniosus</v>
      </c>
    </row>
    <row r="104" spans="1:5">
      <c r="A104" t="s">
        <v>2446</v>
      </c>
      <c r="B104">
        <v>1E-3</v>
      </c>
      <c r="C104" t="s">
        <v>4031</v>
      </c>
      <c r="D104" t="str">
        <f>VLOOKUP(C104,'MASTER KEY'!$A$2:$B$2986,2,FALSE)</f>
        <v>Chaetoceros laeve</v>
      </c>
    </row>
    <row r="105" spans="1:5">
      <c r="A105" t="s">
        <v>2447</v>
      </c>
      <c r="B105">
        <v>1E-3</v>
      </c>
      <c r="C105" t="s">
        <v>4033</v>
      </c>
      <c r="D105" t="str">
        <f>VLOOKUP(C105,'MASTER KEY'!$A$2:$B$2986,2,FALSE)</f>
        <v>Chaetoceros lorenzianus</v>
      </c>
    </row>
    <row r="106" spans="1:5">
      <c r="A106" t="s">
        <v>5358</v>
      </c>
      <c r="B106">
        <v>1E-3</v>
      </c>
      <c r="C106" t="s">
        <v>4034</v>
      </c>
      <c r="D106" t="str">
        <f>VLOOKUP(C106,'MASTER KEY'!$A$2:$B$2986,2,FALSE)</f>
        <v>Chaetoceros messanensis</v>
      </c>
    </row>
    <row r="107" spans="1:5">
      <c r="A107" t="s">
        <v>2449</v>
      </c>
      <c r="B107">
        <v>1E-3</v>
      </c>
      <c r="C107" t="s">
        <v>4035</v>
      </c>
      <c r="D107" t="str">
        <f>VLOOKUP(C107,'MASTER KEY'!$A$2:$B$2986,2,FALSE)</f>
        <v>Chaetoceros minimus</v>
      </c>
    </row>
    <row r="108" spans="1:5">
      <c r="A108" t="s">
        <v>2450</v>
      </c>
      <c r="B108">
        <v>1E-3</v>
      </c>
      <c r="C108" t="s">
        <v>4037</v>
      </c>
      <c r="D108" t="str">
        <f>VLOOKUP(C108,'MASTER KEY'!$A$2:$B$2986,2,FALSE)</f>
        <v>Chaetoceros neglectus</v>
      </c>
    </row>
    <row r="109" spans="1:5">
      <c r="A109" t="s">
        <v>2451</v>
      </c>
      <c r="B109">
        <v>1E-3</v>
      </c>
      <c r="C109" t="s">
        <v>4039</v>
      </c>
      <c r="D109" t="str">
        <f>VLOOKUP(C109,'MASTER KEY'!$A$2:$B$2986,2,FALSE)</f>
        <v>Chaetoceros peruvianus</v>
      </c>
    </row>
    <row r="110" spans="1:5">
      <c r="A110" t="s">
        <v>7218</v>
      </c>
      <c r="B110">
        <v>1E-3</v>
      </c>
      <c r="C110" t="s">
        <v>4039</v>
      </c>
      <c r="D110" t="str">
        <f>VLOOKUP(C110,'MASTER KEY'!$A$2:$B$2986,2,FALSE)</f>
        <v>Chaetoceros peruvianus</v>
      </c>
      <c r="E110" s="63" t="s">
        <v>5359</v>
      </c>
    </row>
    <row r="111" spans="1:5">
      <c r="A111" t="s">
        <v>7219</v>
      </c>
      <c r="B111">
        <v>1E-3</v>
      </c>
      <c r="C111" t="s">
        <v>4039</v>
      </c>
      <c r="D111" t="str">
        <f>VLOOKUP(C111,'MASTER KEY'!$A$2:$B$2986,2,FALSE)</f>
        <v>Chaetoceros peruvianus</v>
      </c>
      <c r="E111" s="63" t="s">
        <v>5360</v>
      </c>
    </row>
    <row r="112" spans="1:5">
      <c r="A112" t="s">
        <v>2452</v>
      </c>
      <c r="B112">
        <v>1E-3</v>
      </c>
      <c r="C112" t="s">
        <v>4040</v>
      </c>
      <c r="D112" t="str">
        <f>VLOOKUP(C112,'MASTER KEY'!$A$2:$B$2986,2,FALSE)</f>
        <v>Chaetoceros radicans</v>
      </c>
    </row>
    <row r="113" spans="1:5">
      <c r="A113" t="s">
        <v>5361</v>
      </c>
      <c r="B113">
        <v>1E-3</v>
      </c>
      <c r="C113" t="s">
        <v>4046</v>
      </c>
      <c r="D113" t="str">
        <f>VLOOKUP(C113,'MASTER KEY'!$A$2:$B$2986,2,FALSE)</f>
        <v>Chaetoceros spp 0001</v>
      </c>
    </row>
    <row r="114" spans="1:5">
      <c r="A114" t="s">
        <v>2453</v>
      </c>
      <c r="B114">
        <v>1E-3</v>
      </c>
      <c r="C114" t="s">
        <v>4041</v>
      </c>
      <c r="D114" t="str">
        <f>VLOOKUP(C114,'MASTER KEY'!$A$2:$B$2986,2,FALSE)</f>
        <v>Chaetoceros rostratus</v>
      </c>
    </row>
    <row r="115" spans="1:5">
      <c r="A115" t="s">
        <v>2455</v>
      </c>
      <c r="B115">
        <v>1E-3</v>
      </c>
      <c r="C115" t="s">
        <v>4043</v>
      </c>
      <c r="D115" t="str">
        <f>VLOOKUP(C115,'MASTER KEY'!$A$2:$B$2986,2,FALSE)</f>
        <v>Chaetoceros similis</v>
      </c>
    </row>
    <row r="116" spans="1:5">
      <c r="A116" t="s">
        <v>2456</v>
      </c>
      <c r="B116">
        <v>1E-3</v>
      </c>
      <c r="C116" t="s">
        <v>4044</v>
      </c>
      <c r="D116" t="str">
        <f>VLOOKUP(C116,'MASTER KEY'!$A$2:$B$2986,2,FALSE)</f>
        <v>Chaetoceros simplex</v>
      </c>
    </row>
    <row r="117" spans="1:5">
      <c r="A117" t="s">
        <v>2457</v>
      </c>
      <c r="B117">
        <v>1E-3</v>
      </c>
      <c r="C117" t="s">
        <v>4045</v>
      </c>
      <c r="D117" t="str">
        <f>VLOOKUP(C117,'MASTER KEY'!$A$2:$B$2986,2,FALSE)</f>
        <v>Chaetoceros socialis</v>
      </c>
    </row>
    <row r="118" spans="1:5">
      <c r="A118" t="s">
        <v>5362</v>
      </c>
      <c r="B118">
        <v>1E-3</v>
      </c>
      <c r="C118" t="s">
        <v>4095</v>
      </c>
      <c r="D118" t="str">
        <f>VLOOKUP(C118,'MASTER KEY'!$A$2:$B$2986,2,FALSE)</f>
        <v>Chaetoceros spp 0050</v>
      </c>
    </row>
    <row r="119" spans="1:5">
      <c r="A119" t="s">
        <v>7225</v>
      </c>
      <c r="B119">
        <v>1E-3</v>
      </c>
      <c r="C119" t="s">
        <v>4096</v>
      </c>
      <c r="D119" t="str">
        <f>VLOOKUP(C119,'MASTER KEY'!$A$2:$B$2986,2,FALSE)</f>
        <v>Chaetoceros spp 0051</v>
      </c>
      <c r="E119" s="63" t="s">
        <v>5363</v>
      </c>
    </row>
    <row r="120" spans="1:5">
      <c r="A120" t="s">
        <v>7220</v>
      </c>
      <c r="B120">
        <v>1E-3</v>
      </c>
      <c r="C120" t="s">
        <v>4097</v>
      </c>
      <c r="D120" t="str">
        <f>VLOOKUP(C120,'MASTER KEY'!$A$2:$B$2986,2,FALSE)</f>
        <v>Chaetoceros spp 0052</v>
      </c>
      <c r="E120" s="63" t="s">
        <v>5364</v>
      </c>
    </row>
    <row r="121" spans="1:5">
      <c r="A121" t="s">
        <v>7221</v>
      </c>
      <c r="B121">
        <v>1E-3</v>
      </c>
      <c r="C121" t="s">
        <v>4098</v>
      </c>
      <c r="D121" t="str">
        <f>VLOOKUP(C121,'MASTER KEY'!$A$2:$B$2986,2,FALSE)</f>
        <v>Chaetoceros spp 0053</v>
      </c>
      <c r="E121" s="63" t="s">
        <v>5365</v>
      </c>
    </row>
    <row r="122" spans="1:5">
      <c r="A122" t="s">
        <v>7222</v>
      </c>
      <c r="B122">
        <v>1E-3</v>
      </c>
      <c r="C122" t="s">
        <v>4099</v>
      </c>
      <c r="D122" t="str">
        <f>VLOOKUP(C122,'MASTER KEY'!$A$2:$B$2986,2,FALSE)</f>
        <v>Chaetoceros spp 0054</v>
      </c>
      <c r="E122" s="63" t="s">
        <v>5366</v>
      </c>
    </row>
    <row r="123" spans="1:5">
      <c r="A123" t="s">
        <v>7223</v>
      </c>
      <c r="B123">
        <v>1E-3</v>
      </c>
      <c r="C123" t="s">
        <v>4100</v>
      </c>
      <c r="D123" t="str">
        <f>VLOOKUP(C123,'MASTER KEY'!$A$2:$B$2986,2,FALSE)</f>
        <v>Chaetoceros spp 0055</v>
      </c>
      <c r="E123" s="63" t="s">
        <v>5367</v>
      </c>
    </row>
    <row r="124" spans="1:5">
      <c r="A124" t="s">
        <v>7224</v>
      </c>
      <c r="B124">
        <v>1E-3</v>
      </c>
      <c r="C124" t="s">
        <v>4101</v>
      </c>
      <c r="D124" t="str">
        <f>VLOOKUP(C124,'MASTER KEY'!$A$2:$B$2986,2,FALSE)</f>
        <v>Chaetoceros spp 0056</v>
      </c>
      <c r="E124" s="63" t="s">
        <v>5368</v>
      </c>
    </row>
    <row r="125" spans="1:5">
      <c r="A125" t="s">
        <v>2514</v>
      </c>
      <c r="B125">
        <v>1E-3</v>
      </c>
      <c r="C125" t="s">
        <v>4104</v>
      </c>
      <c r="D125" t="str">
        <f>VLOOKUP(C125,'MASTER KEY'!$A$2:$B$2986,2,FALSE)</f>
        <v>Chaetoceros subtilis</v>
      </c>
    </row>
    <row r="126" spans="1:5">
      <c r="A126" t="s">
        <v>5369</v>
      </c>
      <c r="B126">
        <v>1E-3</v>
      </c>
      <c r="C126" t="s">
        <v>4108</v>
      </c>
      <c r="D126" t="str">
        <f>VLOOKUP(C126,'MASTER KEY'!$A$2:$B$2986,2,FALSE)</f>
        <v>Chamaesiphon spp 0002</v>
      </c>
    </row>
    <row r="127" spans="1:5">
      <c r="A127" t="s">
        <v>5370</v>
      </c>
      <c r="B127">
        <v>1E-3</v>
      </c>
      <c r="C127" t="s">
        <v>4121</v>
      </c>
      <c r="D127" t="str">
        <f>VLOOKUP(C127,'MASTER KEY'!$A$2:$B$2986,2,FALSE)</f>
        <v>Chlorophyta spp 0001</v>
      </c>
    </row>
    <row r="128" spans="1:5">
      <c r="A128" t="s">
        <v>5371</v>
      </c>
      <c r="B128">
        <v>1E-3</v>
      </c>
      <c r="C128" t="s">
        <v>4122</v>
      </c>
      <c r="D128" t="str">
        <f>VLOOKUP(C128,'MASTER KEY'!$A$2:$B$2986,2,FALSE)</f>
        <v>Chlorophyta spp 0002</v>
      </c>
    </row>
    <row r="129" spans="1:4">
      <c r="A129" t="s">
        <v>5372</v>
      </c>
      <c r="B129">
        <v>1E-3</v>
      </c>
      <c r="C129" t="s">
        <v>4136</v>
      </c>
      <c r="D129" t="str">
        <f>VLOOKUP(C129,'MASTER KEY'!$A$2:$B$2986,2,FALSE)</f>
        <v>Chrysophyta spp 0001</v>
      </c>
    </row>
    <row r="130" spans="1:4">
      <c r="A130" t="s">
        <v>5373</v>
      </c>
      <c r="B130">
        <v>1E-3</v>
      </c>
      <c r="C130" t="s">
        <v>4138</v>
      </c>
      <c r="D130" t="str">
        <f>VLOOKUP(C130,'MASTER KEY'!$A$2:$B$2986,2,FALSE)</f>
        <v>Chrysophyta spp 0003</v>
      </c>
    </row>
    <row r="131" spans="1:4">
      <c r="A131" t="s">
        <v>2530</v>
      </c>
      <c r="B131">
        <v>1E-3</v>
      </c>
      <c r="C131" t="s">
        <v>4150</v>
      </c>
      <c r="D131" t="str">
        <f>VLOOKUP(C131,'MASTER KEY'!$A$2:$B$2986,2,FALSE)</f>
        <v>Cladopyxis brachiolata</v>
      </c>
    </row>
    <row r="132" spans="1:4">
      <c r="A132" t="s">
        <v>5374</v>
      </c>
      <c r="B132">
        <v>1E-3</v>
      </c>
      <c r="C132" t="s">
        <v>4151</v>
      </c>
      <c r="D132" t="str">
        <f>VLOOKUP(C132,'MASTER KEY'!$A$2:$B$2986,2,FALSE)</f>
        <v>Cladopyxis spp 0001</v>
      </c>
    </row>
    <row r="133" spans="1:4">
      <c r="A133" t="s">
        <v>2532</v>
      </c>
      <c r="B133">
        <v>1E-3</v>
      </c>
      <c r="C133" t="s">
        <v>4152</v>
      </c>
      <c r="D133" t="str">
        <f>VLOOKUP(C133,'MASTER KEY'!$A$2:$B$2986,2,FALSE)</f>
        <v>Climacocylis scalaroides</v>
      </c>
    </row>
    <row r="134" spans="1:4">
      <c r="A134" t="s">
        <v>5375</v>
      </c>
      <c r="B134">
        <v>1E-3</v>
      </c>
      <c r="C134" t="s">
        <v>4153</v>
      </c>
      <c r="D134" t="str">
        <f>VLOOKUP(C134,'MASTER KEY'!$A$2:$B$2986,2,FALSE)</f>
        <v>Climacocylis spp 0001</v>
      </c>
    </row>
    <row r="135" spans="1:4">
      <c r="A135" t="s">
        <v>2534</v>
      </c>
      <c r="B135">
        <v>1E-3</v>
      </c>
      <c r="C135" t="s">
        <v>4154</v>
      </c>
      <c r="D135" t="str">
        <f>VLOOKUP(C135,'MASTER KEY'!$A$2:$B$2986,2,FALSE)</f>
        <v>Climacodium frauenfeldianum</v>
      </c>
    </row>
    <row r="136" spans="1:4">
      <c r="A136" t="s">
        <v>5376</v>
      </c>
      <c r="B136">
        <v>1E-3</v>
      </c>
      <c r="C136" t="s">
        <v>4162</v>
      </c>
      <c r="D136" t="str">
        <f>VLOOKUP(C136,'MASTER KEY'!$A$2:$B$2986,2,FALSE)</f>
        <v>Climacodium spp 0008</v>
      </c>
    </row>
    <row r="137" spans="1:4">
      <c r="A137" t="s">
        <v>5377</v>
      </c>
      <c r="B137">
        <v>1E-3</v>
      </c>
      <c r="C137" t="s">
        <v>4171</v>
      </c>
      <c r="D137" t="str">
        <f>VLOOKUP(C137,'MASTER KEY'!$A$2:$B$2986,2,FALSE)</f>
        <v>Coccolithophore spp 0001</v>
      </c>
    </row>
    <row r="138" spans="1:4">
      <c r="A138" t="s">
        <v>2546</v>
      </c>
      <c r="B138">
        <v>1E-3</v>
      </c>
      <c r="C138" t="s">
        <v>4174</v>
      </c>
      <c r="D138" t="str">
        <f>VLOOKUP(C138,'MASTER KEY'!$A$2:$B$2986,2,FALSE)</f>
        <v>Coccolithus pelagicus</v>
      </c>
    </row>
    <row r="139" spans="1:4">
      <c r="A139" t="s">
        <v>5378</v>
      </c>
      <c r="B139">
        <v>1E-3</v>
      </c>
      <c r="C139" t="s">
        <v>4192</v>
      </c>
      <c r="D139" t="str">
        <f>VLOOKUP(C139,'MASTER KEY'!$A$2:$B$2986,2,FALSE)</f>
        <v>Cocconeis spp 0015</v>
      </c>
    </row>
    <row r="140" spans="1:4">
      <c r="A140" t="s">
        <v>5379</v>
      </c>
      <c r="B140">
        <v>1E-3</v>
      </c>
      <c r="C140" t="s">
        <v>4195</v>
      </c>
      <c r="D140" t="str">
        <f>VLOOKUP(C140,'MASTER KEY'!$A$2:$B$2986,2,FALSE)</f>
        <v>Cochlodinium spp 0001</v>
      </c>
    </row>
    <row r="141" spans="1:4">
      <c r="A141" t="s">
        <v>2568</v>
      </c>
      <c r="B141">
        <v>1E-3</v>
      </c>
      <c r="C141" t="s">
        <v>4199</v>
      </c>
      <c r="D141" t="str">
        <f>VLOOKUP(C141,'MASTER KEY'!$A$2:$B$2986,2,FALSE)</f>
        <v>Corethron pennatum</v>
      </c>
    </row>
    <row r="142" spans="1:4">
      <c r="A142" t="s">
        <v>5380</v>
      </c>
      <c r="B142">
        <v>1E-3</v>
      </c>
      <c r="C142" t="s">
        <v>4204</v>
      </c>
      <c r="D142" t="str">
        <f>VLOOKUP(C142,'MASTER KEY'!$A$2:$B$2986,2,FALSE)</f>
        <v>Corethron spp 0005</v>
      </c>
    </row>
    <row r="143" spans="1:4">
      <c r="A143" t="s">
        <v>2574</v>
      </c>
      <c r="B143">
        <v>1E-3</v>
      </c>
      <c r="C143" t="s">
        <v>4205</v>
      </c>
      <c r="D143" t="str">
        <f>VLOOKUP(C143,'MASTER KEY'!$A$2:$B$2986,2,FALSE)</f>
        <v>Coronosphaera mediterranea</v>
      </c>
    </row>
    <row r="144" spans="1:4">
      <c r="A144" t="s">
        <v>5381</v>
      </c>
      <c r="B144">
        <v>1E-3</v>
      </c>
      <c r="C144" t="s">
        <v>4212</v>
      </c>
      <c r="D144" t="str">
        <f>VLOOKUP(C144,'MASTER KEY'!$A$2:$B$2986,2,FALSE)</f>
        <v>Coscinodiscus radiatus</v>
      </c>
    </row>
    <row r="145" spans="1:5">
      <c r="A145" t="s">
        <v>2579</v>
      </c>
      <c r="B145">
        <v>1E-3</v>
      </c>
      <c r="C145" t="s">
        <v>4211</v>
      </c>
      <c r="D145" t="str">
        <f>VLOOKUP(C145,'MASTER KEY'!$A$2:$B$2986,2,FALSE)</f>
        <v>Coscinodiscus jonesianus</v>
      </c>
    </row>
    <row r="146" spans="1:5">
      <c r="A146" t="s">
        <v>2580</v>
      </c>
      <c r="B146">
        <v>1E-3</v>
      </c>
      <c r="C146" t="s">
        <v>4212</v>
      </c>
      <c r="D146" t="str">
        <f>VLOOKUP(C146,'MASTER KEY'!$A$2:$B$2986,2,FALSE)</f>
        <v>Coscinodiscus radiatus</v>
      </c>
    </row>
    <row r="147" spans="1:5">
      <c r="A147" t="s">
        <v>5382</v>
      </c>
      <c r="B147">
        <v>1E-3</v>
      </c>
      <c r="C147" t="s">
        <v>4231</v>
      </c>
      <c r="D147" t="str">
        <f>VLOOKUP(C147,'MASTER KEY'!$A$2:$B$2986,2,FALSE)</f>
        <v>Coscinodiscus spp 0019</v>
      </c>
    </row>
    <row r="148" spans="1:5">
      <c r="A148" t="s">
        <v>7226</v>
      </c>
      <c r="B148">
        <v>1E-3</v>
      </c>
      <c r="C148" t="s">
        <v>4232</v>
      </c>
      <c r="D148" t="str">
        <f>VLOOKUP(C148,'MASTER KEY'!$A$2:$B$2986,2,FALSE)</f>
        <v>Coscinodiscus spp 0020</v>
      </c>
      <c r="E148" s="63" t="s">
        <v>5383</v>
      </c>
    </row>
    <row r="149" spans="1:5">
      <c r="A149" t="s">
        <v>7227</v>
      </c>
      <c r="B149">
        <v>1E-3</v>
      </c>
      <c r="C149" t="s">
        <v>4233</v>
      </c>
      <c r="D149" t="str">
        <f>VLOOKUP(C149,'MASTER KEY'!$A$2:$B$2986,2,FALSE)</f>
        <v>Coscinodiscus spp 0021</v>
      </c>
      <c r="E149" s="63" t="s">
        <v>5384</v>
      </c>
    </row>
    <row r="150" spans="1:5">
      <c r="A150" t="s">
        <v>7228</v>
      </c>
      <c r="B150">
        <v>1E-3</v>
      </c>
      <c r="C150" t="s">
        <v>4234</v>
      </c>
      <c r="D150" t="str">
        <f>VLOOKUP(C150,'MASTER KEY'!$A$2:$B$2986,2,FALSE)</f>
        <v>Coscinodiscus spp 0022</v>
      </c>
      <c r="E150" s="63" t="s">
        <v>5385</v>
      </c>
    </row>
    <row r="151" spans="1:5">
      <c r="A151" t="s">
        <v>7229</v>
      </c>
      <c r="B151">
        <v>1E-3</v>
      </c>
      <c r="C151" t="s">
        <v>4235</v>
      </c>
      <c r="D151" t="str">
        <f>VLOOKUP(C151,'MASTER KEY'!$A$2:$B$2986,2,FALSE)</f>
        <v>Coscinodiscus spp 0023</v>
      </c>
      <c r="E151" s="63" t="s">
        <v>5386</v>
      </c>
    </row>
    <row r="152" spans="1:5">
      <c r="A152" t="s">
        <v>7230</v>
      </c>
      <c r="B152">
        <v>1E-3</v>
      </c>
      <c r="C152" t="s">
        <v>4236</v>
      </c>
      <c r="D152" t="str">
        <f>VLOOKUP(C152,'MASTER KEY'!$A$2:$B$2986,2,FALSE)</f>
        <v>Coscinodiscus spp 0024</v>
      </c>
      <c r="E152" s="63" t="s">
        <v>5387</v>
      </c>
    </row>
    <row r="153" spans="1:5">
      <c r="A153" t="s">
        <v>7231</v>
      </c>
      <c r="B153">
        <v>1E-3</v>
      </c>
      <c r="C153" t="s">
        <v>4237</v>
      </c>
      <c r="D153" t="str">
        <f>VLOOKUP(C153,'MASTER KEY'!$A$2:$B$2986,2,FALSE)</f>
        <v>Coscinodiscus spp 0025</v>
      </c>
      <c r="E153" s="63" t="s">
        <v>5388</v>
      </c>
    </row>
    <row r="154" spans="1:5">
      <c r="A154" t="s">
        <v>7232</v>
      </c>
      <c r="B154">
        <v>1E-3</v>
      </c>
      <c r="C154" t="s">
        <v>4238</v>
      </c>
      <c r="D154" t="str">
        <f>VLOOKUP(C154,'MASTER KEY'!$A$2:$B$2986,2,FALSE)</f>
        <v>Coscinodiscus spp 0026</v>
      </c>
      <c r="E154" s="63" t="s">
        <v>5389</v>
      </c>
    </row>
    <row r="155" spans="1:5">
      <c r="A155" t="s">
        <v>5390</v>
      </c>
      <c r="B155">
        <v>1E-3</v>
      </c>
      <c r="C155" t="s">
        <v>4239</v>
      </c>
      <c r="D155" t="str">
        <f>VLOOKUP(C155,'MASTER KEY'!$A$2:$B$2986,2,FALSE)</f>
        <v>Coscinodiscus spp 0027</v>
      </c>
    </row>
    <row r="156" spans="1:5">
      <c r="A156" t="s">
        <v>7233</v>
      </c>
      <c r="B156">
        <v>1E-3</v>
      </c>
      <c r="C156" t="s">
        <v>4250</v>
      </c>
      <c r="D156" t="str">
        <f>VLOOKUP(C156,'MASTER KEY'!$A$2:$B$2986,2,FALSE)</f>
        <v>Cryptophyta spp 0001</v>
      </c>
      <c r="E156" s="63" t="s">
        <v>5391</v>
      </c>
    </row>
    <row r="157" spans="1:5">
      <c r="A157" t="s">
        <v>5392</v>
      </c>
      <c r="B157">
        <v>1E-3</v>
      </c>
      <c r="C157" t="s">
        <v>4269</v>
      </c>
      <c r="D157" t="str">
        <f>VLOOKUP(C157,'MASTER KEY'!$A$2:$B$2986,2,FALSE)</f>
        <v>Cyanobacteria spp 0001</v>
      </c>
    </row>
    <row r="158" spans="1:5">
      <c r="A158" t="s">
        <v>5393</v>
      </c>
      <c r="B158">
        <v>1E-3</v>
      </c>
      <c r="C158" t="s">
        <v>4277</v>
      </c>
      <c r="D158" t="str">
        <f>VLOOKUP(C158,'MASTER KEY'!$A$2:$B$2986,2,FALSE)</f>
        <v>Cyanobacteria spp 0009</v>
      </c>
    </row>
    <row r="159" spans="1:5">
      <c r="A159" t="s">
        <v>5394</v>
      </c>
      <c r="B159">
        <v>1E-3</v>
      </c>
      <c r="C159" t="s">
        <v>4278</v>
      </c>
      <c r="D159" t="str">
        <f>VLOOKUP(C159,'MASTER KEY'!$A$2:$B$2986,2,FALSE)</f>
        <v>Cyanobacteria spp 0010</v>
      </c>
    </row>
    <row r="160" spans="1:5">
      <c r="A160" t="s">
        <v>5395</v>
      </c>
      <c r="B160">
        <v>1E-3</v>
      </c>
      <c r="C160" t="s">
        <v>4284</v>
      </c>
      <c r="D160" t="str">
        <f>VLOOKUP(C160,'MASTER KEY'!$A$2:$B$2986,2,FALSE)</f>
        <v>Cyclotella spp 0001</v>
      </c>
    </row>
    <row r="161" spans="1:5">
      <c r="A161" t="s">
        <v>5396</v>
      </c>
      <c r="B161">
        <v>1E-3</v>
      </c>
      <c r="C161" t="s">
        <v>4289</v>
      </c>
      <c r="D161" t="str">
        <f>VLOOKUP(C161,'MASTER KEY'!$A$2:$B$2986,2,FALSE)</f>
        <v>Cyclotella spp 0006</v>
      </c>
    </row>
    <row r="162" spans="1:5">
      <c r="A162" t="s">
        <v>5397</v>
      </c>
      <c r="B162">
        <v>1E-3</v>
      </c>
      <c r="C162" t="s">
        <v>3816</v>
      </c>
      <c r="D162" t="str">
        <f>VLOOKUP(C162,'MASTER KEY'!$A$2:$B$2986,2,FALSE)</f>
        <v>Bacillariophyceae spp 0001</v>
      </c>
    </row>
    <row r="163" spans="1:5">
      <c r="A163" t="s">
        <v>2644</v>
      </c>
      <c r="B163">
        <v>1E-3</v>
      </c>
      <c r="C163" t="s">
        <v>4296</v>
      </c>
      <c r="D163" t="str">
        <f>VLOOKUP(C163,'MASTER KEY'!$A$2:$B$2986,2,FALSE)</f>
        <v>Cylindrotheca closterium</v>
      </c>
    </row>
    <row r="164" spans="1:5">
      <c r="A164" t="s">
        <v>5398</v>
      </c>
      <c r="B164">
        <v>1E-3</v>
      </c>
      <c r="C164" t="s">
        <v>4298</v>
      </c>
      <c r="D164" t="str">
        <f>VLOOKUP(C164,'MASTER KEY'!$A$2:$B$2986,2,FALSE)</f>
        <v>Cymatocylis spp 0001</v>
      </c>
    </row>
    <row r="165" spans="1:5">
      <c r="A165" t="s">
        <v>2647</v>
      </c>
      <c r="B165">
        <v>1E-3</v>
      </c>
      <c r="C165" t="s">
        <v>4300</v>
      </c>
      <c r="D165" t="str">
        <f>VLOOKUP(C165,'MASTER KEY'!$A$2:$B$2986,2,FALSE)</f>
        <v>Cymatosira lorenziana</v>
      </c>
    </row>
    <row r="166" spans="1:5">
      <c r="A166" t="s">
        <v>5399</v>
      </c>
      <c r="B166">
        <v>1E-3</v>
      </c>
      <c r="C166" t="s">
        <v>4307</v>
      </c>
      <c r="D166" t="str">
        <f>VLOOKUP(C166,'MASTER KEY'!$A$2:$B$2986,2,FALSE)</f>
        <v>Cymbella spp 0005</v>
      </c>
    </row>
    <row r="167" spans="1:5">
      <c r="A167" t="s">
        <v>2656</v>
      </c>
      <c r="B167">
        <v>1E-3</v>
      </c>
      <c r="C167" t="s">
        <v>4310</v>
      </c>
      <c r="D167" t="str">
        <f>VLOOKUP(C167,'MASTER KEY'!$A$2:$B$2986,2,FALSE)</f>
        <v>Cyttarocylis ampulla</v>
      </c>
    </row>
    <row r="168" spans="1:5">
      <c r="A168" t="s">
        <v>5400</v>
      </c>
      <c r="B168">
        <v>1E-3</v>
      </c>
      <c r="C168" t="s">
        <v>4311</v>
      </c>
      <c r="D168" t="str">
        <f>VLOOKUP(C168,'MASTER KEY'!$A$2:$B$2986,2,FALSE)</f>
        <v>Cyttarocylis spp 0001</v>
      </c>
    </row>
    <row r="169" spans="1:5">
      <c r="A169" t="s">
        <v>2660</v>
      </c>
      <c r="B169">
        <v>1E-3</v>
      </c>
      <c r="C169" t="s">
        <v>4314</v>
      </c>
      <c r="D169" t="str">
        <f>VLOOKUP(C169,'MASTER KEY'!$A$2:$B$2986,2,FALSE)</f>
        <v>Dactyliosolen blavyanus</v>
      </c>
    </row>
    <row r="170" spans="1:5">
      <c r="A170" t="s">
        <v>2661</v>
      </c>
      <c r="B170">
        <v>1E-3</v>
      </c>
      <c r="C170" t="s">
        <v>4315</v>
      </c>
      <c r="D170" t="str">
        <f>VLOOKUP(C170,'MASTER KEY'!$A$2:$B$2986,2,FALSE)</f>
        <v>Dactyliosolen fragilissimus</v>
      </c>
    </row>
    <row r="171" spans="1:5">
      <c r="A171" t="s">
        <v>7234</v>
      </c>
      <c r="B171">
        <v>1E-3</v>
      </c>
      <c r="C171" t="s">
        <v>4315</v>
      </c>
      <c r="D171" t="str">
        <f>VLOOKUP(C171,'MASTER KEY'!$A$2:$B$2986,2,FALSE)</f>
        <v>Dactyliosolen fragilissimus</v>
      </c>
      <c r="E171" s="63" t="s">
        <v>5401</v>
      </c>
    </row>
    <row r="172" spans="1:5">
      <c r="A172" t="s">
        <v>7235</v>
      </c>
      <c r="B172">
        <v>1E-3</v>
      </c>
      <c r="C172" t="s">
        <v>4315</v>
      </c>
      <c r="D172" t="str">
        <f>VLOOKUP(C172,'MASTER KEY'!$A$2:$B$2986,2,FALSE)</f>
        <v>Dactyliosolen fragilissimus</v>
      </c>
      <c r="E172" s="63" t="s">
        <v>5402</v>
      </c>
    </row>
    <row r="173" spans="1:5">
      <c r="A173" t="s">
        <v>2662</v>
      </c>
      <c r="B173">
        <v>1E-3</v>
      </c>
      <c r="C173" t="s">
        <v>4316</v>
      </c>
      <c r="D173" t="str">
        <f>VLOOKUP(C173,'MASTER KEY'!$A$2:$B$2986,2,FALSE)</f>
        <v>Dactyliosolen phuketensis</v>
      </c>
    </row>
    <row r="174" spans="1:5">
      <c r="A174" t="s">
        <v>5403</v>
      </c>
      <c r="B174">
        <v>1E-3</v>
      </c>
      <c r="C174" t="s">
        <v>4320</v>
      </c>
      <c r="D174" t="str">
        <f>VLOOKUP(C174,'MASTER KEY'!$A$2:$B$2986,2,FALSE)</f>
        <v>Dactyliosolen spp 0004</v>
      </c>
    </row>
    <row r="175" spans="1:5">
      <c r="A175" t="s">
        <v>2667</v>
      </c>
      <c r="B175">
        <v>1E-3</v>
      </c>
      <c r="C175" t="s">
        <v>4322</v>
      </c>
      <c r="D175" t="str">
        <f>VLOOKUP(C175,'MASTER KEY'!$A$2:$B$2986,2,FALSE)</f>
        <v>Dadayiella ganymedes</v>
      </c>
    </row>
    <row r="176" spans="1:5">
      <c r="A176" t="s">
        <v>5404</v>
      </c>
      <c r="B176">
        <v>1E-3</v>
      </c>
      <c r="C176" t="s">
        <v>4323</v>
      </c>
      <c r="D176" t="str">
        <f>VLOOKUP(C176,'MASTER KEY'!$A$2:$B$2986,2,FALSE)</f>
        <v>Dadayiella spp 0001</v>
      </c>
    </row>
    <row r="177" spans="1:4">
      <c r="A177" t="s">
        <v>2669</v>
      </c>
      <c r="B177">
        <v>1E-3</v>
      </c>
      <c r="C177" t="s">
        <v>4325</v>
      </c>
      <c r="D177" t="str">
        <f>VLOOKUP(C177,'MASTER KEY'!$A$2:$B$2986,2,FALSE)</f>
        <v>Detonula pumila</v>
      </c>
    </row>
    <row r="178" spans="1:4">
      <c r="A178" t="s">
        <v>2678</v>
      </c>
      <c r="B178">
        <v>1E-3</v>
      </c>
      <c r="C178" t="s">
        <v>4335</v>
      </c>
      <c r="D178" t="str">
        <f>VLOOKUP(C178,'MASTER KEY'!$A$2:$B$2986,2,FALSE)</f>
        <v>Dictyocha crux</v>
      </c>
    </row>
    <row r="179" spans="1:4">
      <c r="A179" t="s">
        <v>2679</v>
      </c>
      <c r="B179">
        <v>1E-3</v>
      </c>
      <c r="C179" t="s">
        <v>4336</v>
      </c>
      <c r="D179" t="str">
        <f>VLOOKUP(C179,'MASTER KEY'!$A$2:$B$2986,2,FALSE)</f>
        <v>Dictyocha fibula</v>
      </c>
    </row>
    <row r="180" spans="1:4">
      <c r="A180" t="s">
        <v>5405</v>
      </c>
      <c r="B180">
        <v>1E-3</v>
      </c>
      <c r="C180" t="s">
        <v>4336</v>
      </c>
      <c r="D180" t="str">
        <f>VLOOKUP(C180,'MASTER KEY'!$A$2:$B$2986,2,FALSE)</f>
        <v>Dictyocha fibula</v>
      </c>
    </row>
    <row r="181" spans="1:4">
      <c r="A181" t="s">
        <v>2681</v>
      </c>
      <c r="B181">
        <v>1E-3</v>
      </c>
      <c r="C181" t="s">
        <v>4338</v>
      </c>
      <c r="D181" t="str">
        <f>VLOOKUP(C181,'MASTER KEY'!$A$2:$B$2986,2,FALSE)</f>
        <v>Dictyocha speculum</v>
      </c>
    </row>
    <row r="182" spans="1:4">
      <c r="A182" t="s">
        <v>5406</v>
      </c>
      <c r="B182">
        <v>1E-3</v>
      </c>
      <c r="C182" t="s">
        <v>4341</v>
      </c>
      <c r="D182" t="str">
        <f>VLOOKUP(C182,'MASTER KEY'!$A$2:$B$2986,2,FALSE)</f>
        <v>Dictyocha spp 0003</v>
      </c>
    </row>
    <row r="183" spans="1:4">
      <c r="A183" t="s">
        <v>5407</v>
      </c>
      <c r="B183">
        <v>1E-3</v>
      </c>
      <c r="C183" t="s">
        <v>4344</v>
      </c>
      <c r="D183" t="str">
        <f>VLOOKUP(C183,'MASTER KEY'!$A$2:$B$2986,2,FALSE)</f>
        <v>Dictyocysta duplex</v>
      </c>
    </row>
    <row r="184" spans="1:4">
      <c r="A184" t="s">
        <v>2687</v>
      </c>
      <c r="B184">
        <v>1E-3</v>
      </c>
      <c r="C184" t="s">
        <v>4345</v>
      </c>
      <c r="D184" t="str">
        <f>VLOOKUP(C184,'MASTER KEY'!$A$2:$B$2986,2,FALSE)</f>
        <v>Dictyocysta elegans</v>
      </c>
    </row>
    <row r="185" spans="1:4">
      <c r="A185" t="s">
        <v>5408</v>
      </c>
      <c r="B185">
        <v>1E-3</v>
      </c>
      <c r="C185" t="s">
        <v>4345</v>
      </c>
      <c r="D185" t="str">
        <f>VLOOKUP(C185,'MASTER KEY'!$A$2:$B$2986,2,FALSE)</f>
        <v>Dictyocysta elegans</v>
      </c>
    </row>
    <row r="186" spans="1:4">
      <c r="A186" t="s">
        <v>5409</v>
      </c>
      <c r="B186">
        <v>1E-3</v>
      </c>
      <c r="C186" t="s">
        <v>4346</v>
      </c>
      <c r="D186" t="str">
        <f>VLOOKUP(C186,'MASTER KEY'!$A$2:$B$2986,2,FALSE)</f>
        <v>Dictyocysta spp 0001</v>
      </c>
    </row>
    <row r="187" spans="1:4">
      <c r="A187" t="s">
        <v>5410</v>
      </c>
      <c r="B187">
        <v>1E-3</v>
      </c>
      <c r="C187" t="s">
        <v>4393</v>
      </c>
      <c r="D187" t="str">
        <f>VLOOKUP(C187,'MASTER KEY'!$A$2:$B$2986,2,FALSE)</f>
        <v>Dinoflagellate spp 0043</v>
      </c>
    </row>
    <row r="188" spans="1:4">
      <c r="A188" t="s">
        <v>5411</v>
      </c>
      <c r="B188">
        <v>1E-3</v>
      </c>
      <c r="C188" t="s">
        <v>4394</v>
      </c>
      <c r="D188" t="str">
        <f>VLOOKUP(C188,'MASTER KEY'!$A$2:$B$2986,2,FALSE)</f>
        <v>Dinoflagellate spp 0044</v>
      </c>
    </row>
    <row r="189" spans="1:4">
      <c r="A189" t="s">
        <v>2742</v>
      </c>
      <c r="B189">
        <v>1E-3</v>
      </c>
      <c r="C189" t="s">
        <v>4402</v>
      </c>
      <c r="D189" t="str">
        <f>VLOOKUP(C189,'MASTER KEY'!$A$2:$B$2986,2,FALSE)</f>
        <v>Dinophysis acuminata</v>
      </c>
    </row>
    <row r="190" spans="1:4">
      <c r="A190" t="s">
        <v>2743</v>
      </c>
      <c r="B190">
        <v>1E-3</v>
      </c>
      <c r="C190" t="s">
        <v>4403</v>
      </c>
      <c r="D190" t="str">
        <f>VLOOKUP(C190,'MASTER KEY'!$A$2:$B$2986,2,FALSE)</f>
        <v>Dinophysis acuta</v>
      </c>
    </row>
    <row r="191" spans="1:4">
      <c r="A191" t="s">
        <v>2744</v>
      </c>
      <c r="B191">
        <v>1E-3</v>
      </c>
      <c r="C191" t="s">
        <v>4404</v>
      </c>
      <c r="D191" t="str">
        <f>VLOOKUP(C191,'MASTER KEY'!$A$2:$B$2986,2,FALSE)</f>
        <v>Dinophysis caudata</v>
      </c>
    </row>
    <row r="192" spans="1:4">
      <c r="A192" t="s">
        <v>2746</v>
      </c>
      <c r="B192">
        <v>1E-3</v>
      </c>
      <c r="C192" t="s">
        <v>4406</v>
      </c>
      <c r="D192" t="str">
        <f>VLOOKUP(C192,'MASTER KEY'!$A$2:$B$2986,2,FALSE)</f>
        <v>Dinophysis dens</v>
      </c>
    </row>
    <row r="193" spans="1:5">
      <c r="A193" t="s">
        <v>2747</v>
      </c>
      <c r="B193">
        <v>1E-3</v>
      </c>
      <c r="C193" t="s">
        <v>4407</v>
      </c>
      <c r="D193" t="str">
        <f>VLOOKUP(C193,'MASTER KEY'!$A$2:$B$2986,2,FALSE)</f>
        <v>Dinophysis fortii</v>
      </c>
    </row>
    <row r="194" spans="1:5">
      <c r="A194" t="s">
        <v>2748</v>
      </c>
      <c r="B194">
        <v>1E-3</v>
      </c>
      <c r="C194" t="s">
        <v>4408</v>
      </c>
      <c r="D194" t="str">
        <f>VLOOKUP(C194,'MASTER KEY'!$A$2:$B$2986,2,FALSE)</f>
        <v>Dinophysis miles</v>
      </c>
    </row>
    <row r="195" spans="1:5">
      <c r="A195" t="s">
        <v>2749</v>
      </c>
      <c r="B195">
        <v>1E-3</v>
      </c>
      <c r="C195" t="s">
        <v>4409</v>
      </c>
      <c r="D195" t="str">
        <f>VLOOKUP(C195,'MASTER KEY'!$A$2:$B$2986,2,FALSE)</f>
        <v>Dinophysis norvegica</v>
      </c>
    </row>
    <row r="196" spans="1:5">
      <c r="A196" t="s">
        <v>5412</v>
      </c>
      <c r="B196">
        <v>1E-3</v>
      </c>
      <c r="C196" t="s">
        <v>4417</v>
      </c>
      <c r="D196" t="str">
        <f>VLOOKUP(C196,'MASTER KEY'!$A$2:$B$2986,2,FALSE)</f>
        <v>Dinophysis spp 0007</v>
      </c>
    </row>
    <row r="197" spans="1:5">
      <c r="A197" t="s">
        <v>2757</v>
      </c>
      <c r="B197">
        <v>1E-3</v>
      </c>
      <c r="C197" t="s">
        <v>4419</v>
      </c>
      <c r="D197" t="str">
        <f>VLOOKUP(C197,'MASTER KEY'!$A$2:$B$2986,2,FALSE)</f>
        <v>Dinophysis tripos</v>
      </c>
    </row>
    <row r="198" spans="1:5">
      <c r="A198" t="s">
        <v>2758</v>
      </c>
      <c r="B198">
        <v>1E-3</v>
      </c>
      <c r="C198" t="s">
        <v>4420</v>
      </c>
      <c r="D198" t="str">
        <f>VLOOKUP(C198,'MASTER KEY'!$A$2:$B$2986,2,FALSE)</f>
        <v>Dinophysis truncata</v>
      </c>
    </row>
    <row r="199" spans="1:5">
      <c r="A199" t="s">
        <v>5413</v>
      </c>
      <c r="B199">
        <v>1E-3</v>
      </c>
      <c r="C199" t="s">
        <v>4435</v>
      </c>
      <c r="D199" t="str">
        <f>VLOOKUP(C199,'MASTER KEY'!$A$2:$B$2986,2,FALSE)</f>
        <v>Diploneis spp 0010</v>
      </c>
    </row>
    <row r="200" spans="1:5">
      <c r="A200" t="s">
        <v>7236</v>
      </c>
      <c r="B200">
        <v>1E-3</v>
      </c>
      <c r="C200" t="s">
        <v>4441</v>
      </c>
      <c r="D200" t="str">
        <f>VLOOKUP(C200,'MASTER KEY'!$A$2:$B$2986,2,FALSE)</f>
        <v>Ditylum brightwelii</v>
      </c>
      <c r="E200" s="63" t="s">
        <v>5414</v>
      </c>
    </row>
    <row r="201" spans="1:5">
      <c r="A201" t="s">
        <v>7237</v>
      </c>
      <c r="B201">
        <v>1E-3</v>
      </c>
      <c r="C201" t="s">
        <v>4441</v>
      </c>
      <c r="D201" t="str">
        <f>VLOOKUP(C201,'MASTER KEY'!$A$2:$B$2986,2,FALSE)</f>
        <v>Ditylum brightwelii</v>
      </c>
      <c r="E201" s="63" t="s">
        <v>5415</v>
      </c>
    </row>
    <row r="202" spans="1:5">
      <c r="A202" t="s">
        <v>5416</v>
      </c>
      <c r="B202">
        <v>1E-3</v>
      </c>
      <c r="C202" t="s">
        <v>4454</v>
      </c>
      <c r="D202" t="str">
        <f>VLOOKUP(C202,'MASTER KEY'!$A$2:$B$2986,2,FALSE)</f>
        <v>Ebria spp 0001</v>
      </c>
    </row>
    <row r="203" spans="1:5">
      <c r="A203" t="s">
        <v>5417</v>
      </c>
      <c r="B203">
        <v>1E-3</v>
      </c>
      <c r="C203" t="s">
        <v>4551</v>
      </c>
      <c r="D203" t="str">
        <f>VLOOKUP(C203,'MASTER KEY'!$A$2:$B$2986,2,FALSE)</f>
        <v>Gephyrocapsa huxleyi</v>
      </c>
    </row>
    <row r="204" spans="1:5">
      <c r="A204" t="s">
        <v>5418</v>
      </c>
      <c r="B204">
        <v>1E-3</v>
      </c>
      <c r="C204" t="s">
        <v>4551</v>
      </c>
      <c r="D204" t="str">
        <f>VLOOKUP(C204,'MASTER KEY'!$A$2:$B$2986,2,FALSE)</f>
        <v>Gephyrocapsa huxleyi</v>
      </c>
    </row>
    <row r="205" spans="1:5">
      <c r="A205" t="s">
        <v>5419</v>
      </c>
      <c r="B205">
        <v>1E-3</v>
      </c>
      <c r="C205" t="s">
        <v>4551</v>
      </c>
      <c r="D205" t="str">
        <f>VLOOKUP(C205,'MASTER KEY'!$A$2:$B$2986,2,FALSE)</f>
        <v>Gephyrocapsa huxleyi</v>
      </c>
    </row>
    <row r="206" spans="1:5">
      <c r="A206" t="s">
        <v>5420</v>
      </c>
      <c r="B206">
        <v>1E-3</v>
      </c>
      <c r="C206" t="s">
        <v>4551</v>
      </c>
      <c r="D206" t="str">
        <f>VLOOKUP(C206,'MASTER KEY'!$A$2:$B$2986,2,FALSE)</f>
        <v>Gephyrocapsa huxleyi</v>
      </c>
    </row>
    <row r="207" spans="1:5">
      <c r="A207" t="s">
        <v>5421</v>
      </c>
      <c r="B207">
        <v>1E-3</v>
      </c>
      <c r="C207" t="s">
        <v>4551</v>
      </c>
      <c r="D207" t="str">
        <f>VLOOKUP(C207,'MASTER KEY'!$A$2:$B$2986,2,FALSE)</f>
        <v>Gephyrocapsa huxleyi</v>
      </c>
      <c r="E207" s="63" t="s">
        <v>5421</v>
      </c>
    </row>
    <row r="208" spans="1:5">
      <c r="A208" t="s">
        <v>5422</v>
      </c>
      <c r="B208">
        <v>1E-3</v>
      </c>
      <c r="C208" t="s">
        <v>4551</v>
      </c>
      <c r="D208" t="str">
        <f>VLOOKUP(C208,'MASTER KEY'!$A$2:$B$2986,2,FALSE)</f>
        <v>Gephyrocapsa huxleyi</v>
      </c>
    </row>
    <row r="209" spans="1:5">
      <c r="A209" t="s">
        <v>5423</v>
      </c>
      <c r="B209">
        <v>1E-3</v>
      </c>
      <c r="C209" t="s">
        <v>4551</v>
      </c>
      <c r="D209" t="str">
        <f>VLOOKUP(C209,'MASTER KEY'!$A$2:$B$2986,2,FALSE)</f>
        <v>Gephyrocapsa huxleyi</v>
      </c>
    </row>
    <row r="210" spans="1:5">
      <c r="A210" t="s">
        <v>5424</v>
      </c>
      <c r="B210">
        <v>1E-3</v>
      </c>
      <c r="C210" t="s">
        <v>4551</v>
      </c>
      <c r="D210" t="str">
        <f>VLOOKUP(C210,'MASTER KEY'!$A$2:$B$2986,2,FALSE)</f>
        <v>Gephyrocapsa huxleyi</v>
      </c>
    </row>
    <row r="211" spans="1:5">
      <c r="A211" t="s">
        <v>5425</v>
      </c>
      <c r="B211">
        <v>1E-3</v>
      </c>
      <c r="C211" t="s">
        <v>4551</v>
      </c>
      <c r="D211" t="str">
        <f>VLOOKUP(C211,'MASTER KEY'!$A$2:$B$2986,2,FALSE)</f>
        <v>Gephyrocapsa huxleyi</v>
      </c>
    </row>
    <row r="212" spans="1:5">
      <c r="A212" t="s">
        <v>5426</v>
      </c>
      <c r="B212">
        <v>1E-3</v>
      </c>
      <c r="C212" t="s">
        <v>4461</v>
      </c>
      <c r="D212" t="str">
        <f>VLOOKUP(C212,'MASTER KEY'!$A$2:$B$2986,2,FALSE)</f>
        <v>Entomoneis spp 0001</v>
      </c>
    </row>
    <row r="213" spans="1:5">
      <c r="A213" t="s">
        <v>5427</v>
      </c>
      <c r="B213">
        <v>1E-3</v>
      </c>
      <c r="C213" t="s">
        <v>4466</v>
      </c>
      <c r="D213" t="str">
        <f>VLOOKUP(C213,'MASTER KEY'!$A$2:$B$2986,2,FALSE)</f>
        <v>Ephemera spp 0001</v>
      </c>
    </row>
    <row r="214" spans="1:5">
      <c r="A214" t="s">
        <v>5428</v>
      </c>
      <c r="B214">
        <v>1E-3</v>
      </c>
      <c r="C214" t="s">
        <v>4469</v>
      </c>
      <c r="D214" t="str">
        <f>VLOOKUP(C214,'MASTER KEY'!$A$2:$B$2986,2,FALSE)</f>
        <v>Epiplocylis undella</v>
      </c>
    </row>
    <row r="215" spans="1:5">
      <c r="A215" t="s">
        <v>2790</v>
      </c>
      <c r="B215">
        <v>1E-3</v>
      </c>
      <c r="C215" t="s">
        <v>4467</v>
      </c>
      <c r="D215" t="str">
        <f>VLOOKUP(C215,'MASTER KEY'!$A$2:$B$2986,2,FALSE)</f>
        <v>Epiplocylis healdi</v>
      </c>
    </row>
    <row r="216" spans="1:5">
      <c r="A216" t="s">
        <v>5429</v>
      </c>
      <c r="B216">
        <v>1E-3</v>
      </c>
      <c r="C216" t="s">
        <v>4468</v>
      </c>
      <c r="D216" t="str">
        <f>VLOOKUP(C216,'MASTER KEY'!$A$2:$B$2986,2,FALSE)</f>
        <v>Epiplocylis spp 0001</v>
      </c>
    </row>
    <row r="217" spans="1:5">
      <c r="A217" t="s">
        <v>5430</v>
      </c>
      <c r="B217">
        <v>1E-3</v>
      </c>
      <c r="C217" t="s">
        <v>4470</v>
      </c>
      <c r="D217" t="str">
        <f>VLOOKUP(C217,'MASTER KEY'!$A$2:$B$2986,2,FALSE)</f>
        <v>Epiplocyloides reticulata</v>
      </c>
    </row>
    <row r="218" spans="1:5">
      <c r="A218" t="s">
        <v>2796</v>
      </c>
      <c r="B218">
        <v>1E-3</v>
      </c>
      <c r="C218" t="s">
        <v>4473</v>
      </c>
      <c r="D218" t="str">
        <f>VLOOKUP(C218,'MASTER KEY'!$A$2:$B$2986,2,FALSE)</f>
        <v>Eucampia cornuta</v>
      </c>
    </row>
    <row r="219" spans="1:5">
      <c r="A219" t="s">
        <v>7238</v>
      </c>
      <c r="B219">
        <v>1E-3</v>
      </c>
      <c r="C219" t="s">
        <v>4485</v>
      </c>
      <c r="D219" t="str">
        <f>VLOOKUP(C219,'MASTER KEY'!$A$2:$B$2986,2,FALSE)</f>
        <v>Eucampia spp 0012</v>
      </c>
      <c r="E219" s="63" t="s">
        <v>5431</v>
      </c>
    </row>
    <row r="220" spans="1:5">
      <c r="A220" t="s">
        <v>7239</v>
      </c>
      <c r="B220">
        <v>1E-3</v>
      </c>
      <c r="C220" t="s">
        <v>4486</v>
      </c>
      <c r="D220" t="str">
        <f>VLOOKUP(C220,'MASTER KEY'!$A$2:$B$2986,2,FALSE)</f>
        <v>Eucampia spp 0013</v>
      </c>
      <c r="E220" s="63" t="s">
        <v>5432</v>
      </c>
    </row>
    <row r="221" spans="1:5">
      <c r="A221" t="s">
        <v>2810</v>
      </c>
      <c r="B221">
        <v>1E-3</v>
      </c>
      <c r="C221" t="s">
        <v>4488</v>
      </c>
      <c r="D221" t="str">
        <f>VLOOKUP(C221,'MASTER KEY'!$A$2:$B$2986,2,FALSE)</f>
        <v>Eucampia zodiacus</v>
      </c>
    </row>
    <row r="222" spans="1:5">
      <c r="A222" t="s">
        <v>5433</v>
      </c>
      <c r="B222">
        <v>1E-3</v>
      </c>
      <c r="C222" t="s">
        <v>4490</v>
      </c>
      <c r="D222" t="str">
        <f>VLOOKUP(C222,'MASTER KEY'!$A$2:$B$2986,2,FALSE)</f>
        <v>Euglena spp 0001</v>
      </c>
    </row>
    <row r="223" spans="1:5">
      <c r="A223" t="s">
        <v>5434</v>
      </c>
      <c r="B223">
        <v>1E-3</v>
      </c>
      <c r="C223" t="s">
        <v>4492</v>
      </c>
      <c r="D223" t="str">
        <f>VLOOKUP(C223,'MASTER KEY'!$A$2:$B$2986,2,FALSE)</f>
        <v>Euglenida spp 0001</v>
      </c>
    </row>
    <row r="224" spans="1:5">
      <c r="A224" t="s">
        <v>2812</v>
      </c>
      <c r="B224">
        <v>1E-3</v>
      </c>
      <c r="C224" t="s">
        <v>4493</v>
      </c>
      <c r="D224" t="str">
        <f>VLOOKUP(C224,'MASTER KEY'!$A$2:$B$2986,2,FALSE)</f>
        <v>Eutintinnus apertus</v>
      </c>
    </row>
    <row r="225" spans="1:5">
      <c r="A225" t="s">
        <v>5435</v>
      </c>
      <c r="B225">
        <v>1E-3</v>
      </c>
      <c r="C225" t="s">
        <v>4496</v>
      </c>
      <c r="D225" t="str">
        <f>VLOOKUP(C225,'MASTER KEY'!$A$2:$B$2986,2,FALSE)</f>
        <v>Eutintinnus raknoi</v>
      </c>
    </row>
    <row r="226" spans="1:5">
      <c r="A226" t="s">
        <v>5436</v>
      </c>
      <c r="B226">
        <v>1E-3</v>
      </c>
      <c r="C226" t="s">
        <v>4494</v>
      </c>
      <c r="D226" t="str">
        <f>VLOOKUP(C226,'MASTER KEY'!$A$2:$B$2986,2,FALSE)</f>
        <v>Eutintinnus lusus-undae</v>
      </c>
    </row>
    <row r="227" spans="1:5">
      <c r="A227" t="s">
        <v>2813</v>
      </c>
      <c r="B227">
        <v>1E-3</v>
      </c>
      <c r="C227" t="s">
        <v>4494</v>
      </c>
      <c r="D227" t="str">
        <f>VLOOKUP(C227,'MASTER KEY'!$A$2:$B$2986,2,FALSE)</f>
        <v>Eutintinnus lusus-undae</v>
      </c>
    </row>
    <row r="228" spans="1:5">
      <c r="A228" t="s">
        <v>2814</v>
      </c>
      <c r="B228">
        <v>1E-3</v>
      </c>
      <c r="C228" t="s">
        <v>4495</v>
      </c>
      <c r="D228" t="str">
        <f>VLOOKUP(C228,'MASTER KEY'!$A$2:$B$2986,2,FALSE)</f>
        <v>Eutintinnus medius</v>
      </c>
    </row>
    <row r="229" spans="1:5">
      <c r="A229" t="s">
        <v>5437</v>
      </c>
      <c r="B229">
        <v>1E-3</v>
      </c>
      <c r="C229" t="s">
        <v>4497</v>
      </c>
      <c r="D229" t="str">
        <f>VLOOKUP(C229,'MASTER KEY'!$A$2:$B$2986,2,FALSE)</f>
        <v>Eutintinnus spp 0001</v>
      </c>
    </row>
    <row r="230" spans="1:5">
      <c r="A230" t="s">
        <v>5438</v>
      </c>
      <c r="B230">
        <v>1E-3</v>
      </c>
      <c r="C230" t="s">
        <v>4504</v>
      </c>
      <c r="D230" t="str">
        <f>VLOOKUP(C230,'MASTER KEY'!$A$2:$B$2986,2,FALSE)</f>
        <v>Eutreptiella spp 006</v>
      </c>
    </row>
    <row r="231" spans="1:5">
      <c r="A231" t="s">
        <v>2825</v>
      </c>
      <c r="B231">
        <v>1E-3</v>
      </c>
      <c r="C231" t="s">
        <v>4508</v>
      </c>
      <c r="D231" t="str">
        <f>VLOOKUP(C231,'MASTER KEY'!$A$2:$B$2986,2,FALSE)</f>
        <v>Favella ehrenbergii</v>
      </c>
    </row>
    <row r="232" spans="1:5">
      <c r="A232" t="s">
        <v>5439</v>
      </c>
      <c r="B232">
        <v>1E-3</v>
      </c>
      <c r="C232" t="s">
        <v>4509</v>
      </c>
      <c r="D232" t="str">
        <f>VLOOKUP(C232,'MASTER KEY'!$A$2:$B$2986,2,FALSE)</f>
        <v>Favella spp 0001</v>
      </c>
    </row>
    <row r="233" spans="1:5">
      <c r="A233" t="s">
        <v>7240</v>
      </c>
      <c r="B233">
        <v>1E-3</v>
      </c>
      <c r="C233" t="s">
        <v>4512</v>
      </c>
      <c r="D233" t="str">
        <f>VLOOKUP(C233,'MASTER KEY'!$A$2:$B$2986,2,FALSE)</f>
        <v>Flagellate spp 0001</v>
      </c>
      <c r="E233" s="63" t="s">
        <v>5440</v>
      </c>
    </row>
    <row r="234" spans="1:5">
      <c r="A234" t="s">
        <v>7241</v>
      </c>
      <c r="B234">
        <v>1E-3</v>
      </c>
      <c r="C234" t="s">
        <v>4513</v>
      </c>
      <c r="D234" t="str">
        <f>VLOOKUP(C234,'MASTER KEY'!$A$2:$B$2986,2,FALSE)</f>
        <v>Flagellate spp 0002</v>
      </c>
      <c r="E234" s="63" t="s">
        <v>5441</v>
      </c>
    </row>
    <row r="235" spans="1:5">
      <c r="A235" t="s">
        <v>5442</v>
      </c>
      <c r="B235">
        <v>1E-3</v>
      </c>
      <c r="C235" t="s">
        <v>4538</v>
      </c>
      <c r="D235" t="str">
        <f>VLOOKUP(C235,'MASTER KEY'!$A$2:$B$2986,2,FALSE)</f>
        <v>Fragilaria spp 0003</v>
      </c>
    </row>
    <row r="236" spans="1:5">
      <c r="A236" t="s">
        <v>5443</v>
      </c>
      <c r="B236">
        <v>1E-3</v>
      </c>
      <c r="C236" t="s">
        <v>4541</v>
      </c>
      <c r="D236" t="str">
        <f>VLOOKUP(C236,'MASTER KEY'!$A$2:$B$2986,2,FALSE)</f>
        <v>Fragilariopsis doliolus</v>
      </c>
    </row>
    <row r="237" spans="1:5">
      <c r="A237" t="s">
        <v>5444</v>
      </c>
      <c r="B237">
        <v>1E-3</v>
      </c>
      <c r="C237" t="s">
        <v>4543</v>
      </c>
      <c r="D237" t="str">
        <f>VLOOKUP(C237,'MASTER KEY'!$A$2:$B$2986,2,FALSE)</f>
        <v>Fragilariopsis rhombica</v>
      </c>
    </row>
    <row r="238" spans="1:5">
      <c r="A238" t="s">
        <v>2855</v>
      </c>
      <c r="B238">
        <v>1E-3</v>
      </c>
      <c r="C238" t="s">
        <v>4541</v>
      </c>
      <c r="D238" t="str">
        <f>VLOOKUP(C238,'MASTER KEY'!$A$2:$B$2986,2,FALSE)</f>
        <v>Fragilariopsis doliolus</v>
      </c>
    </row>
    <row r="239" spans="1:5">
      <c r="A239" t="s">
        <v>2856</v>
      </c>
      <c r="B239">
        <v>1E-3</v>
      </c>
      <c r="C239" t="s">
        <v>4542</v>
      </c>
      <c r="D239" t="str">
        <f>VLOOKUP(C239,'MASTER KEY'!$A$2:$B$2986,2,FALSE)</f>
        <v>Fragilariopsis kerguelensis</v>
      </c>
    </row>
    <row r="240" spans="1:5">
      <c r="A240" t="s">
        <v>5445</v>
      </c>
      <c r="B240">
        <v>1E-3</v>
      </c>
      <c r="C240" t="s">
        <v>4543</v>
      </c>
      <c r="D240" t="str">
        <f>VLOOKUP(C240,'MASTER KEY'!$A$2:$B$2986,2,FALSE)</f>
        <v>Fragilariopsis rhombica</v>
      </c>
    </row>
    <row r="241" spans="1:5">
      <c r="A241" t="s">
        <v>5446</v>
      </c>
      <c r="B241">
        <v>1E-3</v>
      </c>
      <c r="C241" t="s">
        <v>4546</v>
      </c>
      <c r="D241" t="str">
        <f>VLOOKUP(C241,'MASTER KEY'!$A$2:$B$2986,2,FALSE)</f>
        <v>Fragilariopsis spp 0003</v>
      </c>
    </row>
    <row r="242" spans="1:5">
      <c r="A242" t="s">
        <v>7206</v>
      </c>
      <c r="B242">
        <v>1E-3</v>
      </c>
      <c r="C242" t="s">
        <v>4553</v>
      </c>
      <c r="D242" t="str">
        <f>VLOOKUP(C242,'MASTER KEY'!$A$2:$B$2986,2,FALSE)</f>
        <v>Gephyrocapsa oceanica</v>
      </c>
    </row>
    <row r="243" spans="1:5">
      <c r="A243" t="s">
        <v>2864</v>
      </c>
      <c r="B243">
        <v>1E-3</v>
      </c>
      <c r="C243" t="s">
        <v>4550</v>
      </c>
      <c r="D243" t="str">
        <f>VLOOKUP(C243,'MASTER KEY'!$A$2:$B$2986,2,FALSE)</f>
        <v>Gephyrocapsa ericsonii</v>
      </c>
    </row>
    <row r="244" spans="1:5">
      <c r="A244" t="s">
        <v>2866</v>
      </c>
      <c r="B244">
        <v>1E-3</v>
      </c>
      <c r="C244" t="s">
        <v>4552</v>
      </c>
      <c r="D244" t="str">
        <f>VLOOKUP(C244,'MASTER KEY'!$A$2:$B$2986,2,FALSE)</f>
        <v>Gephyrocapsa muellerae</v>
      </c>
    </row>
    <row r="245" spans="1:5">
      <c r="A245" t="s">
        <v>2863</v>
      </c>
      <c r="B245">
        <v>1E-3</v>
      </c>
      <c r="C245" t="s">
        <v>4553</v>
      </c>
      <c r="D245" t="str">
        <f>VLOOKUP(C245,'MASTER KEY'!$A$2:$B$2986,2,FALSE)</f>
        <v>Gephyrocapsa oceanica</v>
      </c>
    </row>
    <row r="246" spans="1:5">
      <c r="A246" t="s">
        <v>2868</v>
      </c>
      <c r="B246">
        <v>1E-3</v>
      </c>
      <c r="C246" t="s">
        <v>4560</v>
      </c>
      <c r="D246" t="str">
        <f>VLOOKUP(C246,'MASTER KEY'!$A$2:$B$2986,2,FALSE)</f>
        <v>Goniodoma polyedricum</v>
      </c>
    </row>
    <row r="247" spans="1:5">
      <c r="A247" t="s">
        <v>2869</v>
      </c>
      <c r="B247">
        <v>1E-3</v>
      </c>
      <c r="C247" t="s">
        <v>4562</v>
      </c>
      <c r="D247" t="str">
        <f>VLOOKUP(C247,'MASTER KEY'!$A$2:$B$2986,2,FALSE)</f>
        <v>Gonyaulax birostris</v>
      </c>
    </row>
    <row r="248" spans="1:5">
      <c r="A248" t="s">
        <v>5447</v>
      </c>
      <c r="B248">
        <v>1E-3</v>
      </c>
      <c r="C248" t="s">
        <v>4566</v>
      </c>
      <c r="D248" t="str">
        <f>VLOOKUP(C248,'MASTER KEY'!$A$2:$B$2986,2,FALSE)</f>
        <v>Gonyaulax spp 0002</v>
      </c>
    </row>
    <row r="249" spans="1:5">
      <c r="A249" t="s">
        <v>2873</v>
      </c>
      <c r="B249">
        <v>1E-3</v>
      </c>
      <c r="C249" t="s">
        <v>4569</v>
      </c>
      <c r="D249" t="str">
        <f>VLOOKUP(C249,'MASTER KEY'!$A$2:$B$2986,2,FALSE)</f>
        <v>Gossleriella tropica</v>
      </c>
    </row>
    <row r="250" spans="1:5">
      <c r="A250" t="s">
        <v>5448</v>
      </c>
      <c r="B250">
        <v>1E-3</v>
      </c>
      <c r="C250" t="s">
        <v>4571</v>
      </c>
      <c r="D250" t="str">
        <f>VLOOKUP(C250,'MASTER KEY'!$A$2:$B$2986,2,FALSE)</f>
        <v>Gramatophora oceanica</v>
      </c>
    </row>
    <row r="251" spans="1:5">
      <c r="A251" t="s">
        <v>5449</v>
      </c>
      <c r="B251">
        <v>1E-3</v>
      </c>
      <c r="C251" t="s">
        <v>4575</v>
      </c>
      <c r="D251" t="str">
        <f>VLOOKUP(C251,'MASTER KEY'!$A$2:$B$2986,2,FALSE)</f>
        <v>Grammatophora spp 0002</v>
      </c>
    </row>
    <row r="252" spans="1:5">
      <c r="A252" t="s">
        <v>2879</v>
      </c>
      <c r="B252">
        <v>1E-3</v>
      </c>
      <c r="C252" t="s">
        <v>4576</v>
      </c>
      <c r="D252" t="str">
        <f>VLOOKUP(C252,'MASTER KEY'!$A$2:$B$2986,2,FALSE)</f>
        <v>Guinardia cylindrus</v>
      </c>
    </row>
    <row r="253" spans="1:5">
      <c r="A253" t="s">
        <v>2880</v>
      </c>
      <c r="B253">
        <v>1E-3</v>
      </c>
      <c r="C253" t="s">
        <v>4577</v>
      </c>
      <c r="D253" t="str">
        <f>VLOOKUP(C253,'MASTER KEY'!$A$2:$B$2986,2,FALSE)</f>
        <v>Guinardia delicatula</v>
      </c>
    </row>
    <row r="254" spans="1:5">
      <c r="A254" t="s">
        <v>2881</v>
      </c>
      <c r="B254">
        <v>1E-3</v>
      </c>
      <c r="C254" t="s">
        <v>4578</v>
      </c>
      <c r="D254" t="str">
        <f>VLOOKUP(C254,'MASTER KEY'!$A$2:$B$2986,2,FALSE)</f>
        <v>Guinardia flaccida</v>
      </c>
    </row>
    <row r="255" spans="1:5">
      <c r="A255" t="s">
        <v>7242</v>
      </c>
      <c r="B255">
        <v>1E-3</v>
      </c>
      <c r="C255" t="s">
        <v>4578</v>
      </c>
      <c r="D255" t="str">
        <f>VLOOKUP(C255,'MASTER KEY'!$A$2:$B$2986,2,FALSE)</f>
        <v>Guinardia flaccida</v>
      </c>
      <c r="E255" s="63" t="s">
        <v>5450</v>
      </c>
    </row>
    <row r="256" spans="1:5">
      <c r="A256" t="s">
        <v>7243</v>
      </c>
      <c r="B256">
        <v>1E-3</v>
      </c>
      <c r="C256" t="s">
        <v>4578</v>
      </c>
      <c r="D256" t="str">
        <f>VLOOKUP(C256,'MASTER KEY'!$A$2:$B$2986,2,FALSE)</f>
        <v>Guinardia flaccida</v>
      </c>
      <c r="E256" s="63" t="s">
        <v>5451</v>
      </c>
    </row>
    <row r="257" spans="1:5">
      <c r="A257" t="s">
        <v>5452</v>
      </c>
      <c r="B257">
        <v>1E-3</v>
      </c>
      <c r="C257" t="s">
        <v>4580</v>
      </c>
      <c r="D257" t="str">
        <f>VLOOKUP(C257,'MASTER KEY'!$A$2:$B$2986,2,FALSE)</f>
        <v>Guinardia spp 0002</v>
      </c>
    </row>
    <row r="258" spans="1:5">
      <c r="A258" t="s">
        <v>2884</v>
      </c>
      <c r="B258">
        <v>1E-3</v>
      </c>
      <c r="C258" t="s">
        <v>4582</v>
      </c>
      <c r="D258" t="str">
        <f>VLOOKUP(C258,'MASTER KEY'!$A$2:$B$2986,2,FALSE)</f>
        <v>Guinardia striata</v>
      </c>
    </row>
    <row r="259" spans="1:5">
      <c r="A259" t="s">
        <v>5453</v>
      </c>
      <c r="B259">
        <v>1E-3</v>
      </c>
      <c r="C259" t="s">
        <v>4582</v>
      </c>
      <c r="D259" t="str">
        <f>VLOOKUP(C259,'MASTER KEY'!$A$2:$B$2986,2,FALSE)</f>
        <v>Guinardia striata</v>
      </c>
    </row>
    <row r="260" spans="1:5">
      <c r="A260" t="s">
        <v>5454</v>
      </c>
      <c r="B260">
        <v>1E-3</v>
      </c>
      <c r="C260" t="s">
        <v>4583</v>
      </c>
      <c r="D260" t="str">
        <f>VLOOKUP(C260,'MASTER KEY'!$A$2:$B$2986,2,FALSE)</f>
        <v>Gymnodinioid spp 0001</v>
      </c>
    </row>
    <row r="261" spans="1:5">
      <c r="A261" t="s">
        <v>7244</v>
      </c>
      <c r="B261">
        <v>1E-3</v>
      </c>
      <c r="C261" t="s">
        <v>4584</v>
      </c>
      <c r="D261" t="str">
        <f>VLOOKUP(C261,'MASTER KEY'!$A$2:$B$2986,2,FALSE)</f>
        <v>Gymnodinioid spp 0002</v>
      </c>
      <c r="E261" s="63" t="s">
        <v>5455</v>
      </c>
    </row>
    <row r="262" spans="1:5">
      <c r="A262" t="s">
        <v>7245</v>
      </c>
      <c r="B262">
        <v>1E-3</v>
      </c>
      <c r="C262" t="s">
        <v>4585</v>
      </c>
      <c r="D262" t="str">
        <f>VLOOKUP(C262,'MASTER KEY'!$A$2:$B$2986,2,FALSE)</f>
        <v>Gymnodinioid spp 0003</v>
      </c>
      <c r="E262" s="63" t="s">
        <v>5456</v>
      </c>
    </row>
    <row r="263" spans="1:5">
      <c r="A263" t="s">
        <v>7246</v>
      </c>
      <c r="B263">
        <v>1E-3</v>
      </c>
      <c r="C263" t="s">
        <v>4586</v>
      </c>
      <c r="D263" t="str">
        <f>VLOOKUP(C263,'MASTER KEY'!$A$2:$B$2986,2,FALSE)</f>
        <v>Gymnodinioid spp 0004</v>
      </c>
      <c r="E263" s="63" t="s">
        <v>5457</v>
      </c>
    </row>
    <row r="264" spans="1:5">
      <c r="A264" t="s">
        <v>7247</v>
      </c>
      <c r="B264">
        <v>1E-3</v>
      </c>
      <c r="C264" t="s">
        <v>4587</v>
      </c>
      <c r="D264" t="str">
        <f>VLOOKUP(C264,'MASTER KEY'!$A$2:$B$2986,2,FALSE)</f>
        <v>Gymnodinioid spp 0005</v>
      </c>
      <c r="E264" s="63" t="s">
        <v>5458</v>
      </c>
    </row>
    <row r="265" spans="1:5">
      <c r="A265" t="s">
        <v>2891</v>
      </c>
      <c r="B265">
        <v>1E-3</v>
      </c>
      <c r="C265" t="s">
        <v>4591</v>
      </c>
      <c r="D265" t="str">
        <f>VLOOKUP(C265,'MASTER KEY'!$A$2:$B$2986,2,FALSE)</f>
        <v>Gymnodinium catenatum</v>
      </c>
    </row>
    <row r="266" spans="1:5">
      <c r="A266" t="s">
        <v>5459</v>
      </c>
      <c r="B266">
        <v>1E-3</v>
      </c>
      <c r="C266" t="s">
        <v>4612</v>
      </c>
      <c r="D266" t="str">
        <f>VLOOKUP(C266,'MASTER KEY'!$A$2:$B$2986,2,FALSE)</f>
        <v>Gymnodinium spp 0021</v>
      </c>
    </row>
    <row r="267" spans="1:5">
      <c r="A267" t="s">
        <v>5460</v>
      </c>
      <c r="B267">
        <v>1E-3</v>
      </c>
      <c r="C267" t="s">
        <v>4639</v>
      </c>
      <c r="D267" t="str">
        <f>VLOOKUP(C267,'MASTER KEY'!$A$2:$B$2986,2,FALSE)</f>
        <v>Gyrodinium spp 0002</v>
      </c>
    </row>
    <row r="268" spans="1:5">
      <c r="A268" t="s">
        <v>7248</v>
      </c>
      <c r="B268">
        <v>1E-3</v>
      </c>
      <c r="C268" t="s">
        <v>4640</v>
      </c>
      <c r="D268" t="str">
        <f>VLOOKUP(C268,'MASTER KEY'!$A$2:$B$2986,2,FALSE)</f>
        <v>Gyrodinium spp 0003</v>
      </c>
      <c r="E268" s="63" t="s">
        <v>5461</v>
      </c>
    </row>
    <row r="269" spans="1:5">
      <c r="A269" t="s">
        <v>7249</v>
      </c>
      <c r="B269">
        <v>1E-3</v>
      </c>
      <c r="C269" t="s">
        <v>4641</v>
      </c>
      <c r="D269" t="str">
        <f>VLOOKUP(C269,'MASTER KEY'!$A$2:$B$2986,2,FALSE)</f>
        <v>Gyrodinium spp 0004</v>
      </c>
      <c r="E269" s="63" t="s">
        <v>5462</v>
      </c>
    </row>
    <row r="270" spans="1:5">
      <c r="A270" t="s">
        <v>7250</v>
      </c>
      <c r="B270">
        <v>1E-3</v>
      </c>
      <c r="C270" t="s">
        <v>4642</v>
      </c>
      <c r="D270" t="str">
        <f>VLOOKUP(C270,'MASTER KEY'!$A$2:$B$2986,2,FALSE)</f>
        <v>Gyrodinium spp 0005</v>
      </c>
      <c r="E270" s="63" t="s">
        <v>5463</v>
      </c>
    </row>
    <row r="271" spans="1:5">
      <c r="A271" t="s">
        <v>7251</v>
      </c>
      <c r="B271">
        <v>1E-3</v>
      </c>
      <c r="C271" t="s">
        <v>4643</v>
      </c>
      <c r="D271" t="str">
        <f>VLOOKUP(C271,'MASTER KEY'!$A$2:$B$2986,2,FALSE)</f>
        <v>Gyrodinium spp 0006</v>
      </c>
      <c r="E271" s="63" t="s">
        <v>5464</v>
      </c>
    </row>
    <row r="272" spans="1:5">
      <c r="A272" t="s">
        <v>5465</v>
      </c>
      <c r="B272">
        <v>1E-3</v>
      </c>
      <c r="C272" t="s">
        <v>4649</v>
      </c>
      <c r="D272" t="str">
        <f>VLOOKUP(C272,'MASTER KEY'!$A$2:$B$2986,2,FALSE)</f>
        <v>Gyrosigma spp 0002</v>
      </c>
    </row>
    <row r="273" spans="1:4">
      <c r="A273" t="s">
        <v>5466</v>
      </c>
      <c r="B273">
        <v>1E-3</v>
      </c>
      <c r="C273" t="s">
        <v>4661</v>
      </c>
      <c r="D273" t="str">
        <f>VLOOKUP(C273,'MASTER KEY'!$A$2:$B$2986,2,FALSE)</f>
        <v>Haslea spp 0001</v>
      </c>
    </row>
    <row r="274" spans="1:4">
      <c r="A274" t="s">
        <v>5467</v>
      </c>
      <c r="B274">
        <v>1E-3</v>
      </c>
      <c r="C274" t="s">
        <v>4663</v>
      </c>
      <c r="D274" t="str">
        <f>VLOOKUP(C274,'MASTER KEY'!$A$2:$B$2986,2,FALSE)</f>
        <v>Haslea warwikae</v>
      </c>
    </row>
    <row r="275" spans="1:4">
      <c r="A275" t="s">
        <v>5468</v>
      </c>
      <c r="B275">
        <v>1E-3</v>
      </c>
      <c r="C275" t="s">
        <v>4664</v>
      </c>
      <c r="D275" t="str">
        <f>VLOOKUP(C275,'MASTER KEY'!$A$2:$B$2986,2,FALSE)</f>
        <v>Helicosphaera carteri</v>
      </c>
    </row>
    <row r="276" spans="1:4">
      <c r="A276" t="s">
        <v>5469</v>
      </c>
      <c r="B276">
        <v>1E-3</v>
      </c>
      <c r="C276" t="s">
        <v>4664</v>
      </c>
      <c r="D276" t="str">
        <f>VLOOKUP(C276,'MASTER KEY'!$A$2:$B$2986,2,FALSE)</f>
        <v>Helicosphaera carteri</v>
      </c>
    </row>
    <row r="277" spans="1:4">
      <c r="A277" t="s">
        <v>5470</v>
      </c>
      <c r="B277">
        <v>1E-3</v>
      </c>
      <c r="C277" t="s">
        <v>4665</v>
      </c>
      <c r="D277" t="str">
        <f>VLOOKUP(C277,'MASTER KEY'!$A$2:$B$2986,2,FALSE)</f>
        <v>Helicostomella spp 0001</v>
      </c>
    </row>
    <row r="278" spans="1:4">
      <c r="A278" t="s">
        <v>5471</v>
      </c>
      <c r="B278">
        <v>1E-3</v>
      </c>
      <c r="C278" t="s">
        <v>4666</v>
      </c>
      <c r="D278" t="str">
        <f>VLOOKUP(C278,'MASTER KEY'!$A$2:$B$2986,2,FALSE)</f>
        <v>Helicotheca spp 0001</v>
      </c>
    </row>
    <row r="279" spans="1:4">
      <c r="A279" t="s">
        <v>2954</v>
      </c>
      <c r="B279">
        <v>1E-3</v>
      </c>
      <c r="C279" t="s">
        <v>4667</v>
      </c>
      <c r="D279" t="str">
        <f>VLOOKUP(C279,'MASTER KEY'!$A$2:$B$2986,2,FALSE)</f>
        <v>Helicotheca tamesis</v>
      </c>
    </row>
    <row r="280" spans="1:4">
      <c r="A280" t="s">
        <v>2958</v>
      </c>
      <c r="B280">
        <v>1E-3</v>
      </c>
      <c r="C280" t="s">
        <v>4671</v>
      </c>
      <c r="D280" t="str">
        <f>VLOOKUP(C280,'MASTER KEY'!$A$2:$B$2986,2,FALSE)</f>
        <v>Hemiaulus hauckii</v>
      </c>
    </row>
    <row r="281" spans="1:4">
      <c r="A281" t="s">
        <v>2959</v>
      </c>
      <c r="B281">
        <v>1E-3</v>
      </c>
      <c r="C281" t="s">
        <v>4672</v>
      </c>
      <c r="D281" t="str">
        <f>VLOOKUP(C281,'MASTER KEY'!$A$2:$B$2986,2,FALSE)</f>
        <v>Hemiaulus indicus</v>
      </c>
    </row>
    <row r="282" spans="1:4">
      <c r="A282" t="s">
        <v>2960</v>
      </c>
      <c r="B282">
        <v>1E-3</v>
      </c>
      <c r="C282" t="s">
        <v>4673</v>
      </c>
      <c r="D282" t="str">
        <f>VLOOKUP(C282,'MASTER KEY'!$A$2:$B$2986,2,FALSE)</f>
        <v>Hemiaulus membranaceus</v>
      </c>
    </row>
    <row r="283" spans="1:4">
      <c r="A283" t="s">
        <v>2961</v>
      </c>
      <c r="B283">
        <v>1E-3</v>
      </c>
      <c r="C283" t="s">
        <v>4674</v>
      </c>
      <c r="D283" t="str">
        <f>VLOOKUP(C283,'MASTER KEY'!$A$2:$B$2986,2,FALSE)</f>
        <v>Hemiaulus sinensis</v>
      </c>
    </row>
    <row r="284" spans="1:4">
      <c r="A284" t="s">
        <v>5472</v>
      </c>
      <c r="B284">
        <v>1E-3</v>
      </c>
      <c r="C284" t="s">
        <v>4676</v>
      </c>
      <c r="D284" t="str">
        <f>VLOOKUP(C284,'MASTER KEY'!$A$2:$B$2986,2,FALSE)</f>
        <v>Hemiaulus spp 0002</v>
      </c>
    </row>
    <row r="285" spans="1:4">
      <c r="A285" t="s">
        <v>5473</v>
      </c>
      <c r="B285">
        <v>1E-3</v>
      </c>
      <c r="C285" t="s">
        <v>4678</v>
      </c>
      <c r="D285" t="str">
        <f>VLOOKUP(C285,'MASTER KEY'!$A$2:$B$2986,2,FALSE)</f>
        <v>Hemidiscus spp 0001</v>
      </c>
    </row>
    <row r="286" spans="1:4">
      <c r="A286" t="s">
        <v>5474</v>
      </c>
      <c r="B286">
        <v>1E-3</v>
      </c>
      <c r="C286" t="s">
        <v>4689</v>
      </c>
      <c r="D286" t="str">
        <f>VLOOKUP(C286,'MASTER KEY'!$A$2:$B$2986,2,FALSE)</f>
        <v>Heterocapsa spp 0003</v>
      </c>
    </row>
    <row r="287" spans="1:4">
      <c r="A287" t="s">
        <v>5475</v>
      </c>
      <c r="B287">
        <v>1E-3</v>
      </c>
      <c r="C287" t="s">
        <v>4696</v>
      </c>
      <c r="D287" t="str">
        <f>VLOOKUP(C287,'MASTER KEY'!$A$2:$B$2986,2,FALSE)</f>
        <v>Heterosigma spp 0002</v>
      </c>
    </row>
    <row r="288" spans="1:4">
      <c r="A288" t="s">
        <v>5476</v>
      </c>
      <c r="B288">
        <v>1E-3</v>
      </c>
      <c r="C288" t="s">
        <v>4712</v>
      </c>
      <c r="D288" t="str">
        <f>VLOOKUP(C288,'MASTER KEY'!$A$2:$B$2986,2,FALSE)</f>
        <v>Karenia papilionacea</v>
      </c>
    </row>
    <row r="289" spans="1:5">
      <c r="A289" t="s">
        <v>5477</v>
      </c>
      <c r="B289">
        <v>1E-3</v>
      </c>
      <c r="C289" t="s">
        <v>4715</v>
      </c>
      <c r="D289" t="str">
        <f>VLOOKUP(C289,'MASTER KEY'!$A$2:$B$2986,2,FALSE)</f>
        <v>Karenia spp 0002</v>
      </c>
    </row>
    <row r="290" spans="1:5">
      <c r="A290" t="s">
        <v>5478</v>
      </c>
      <c r="B290">
        <v>1E-3</v>
      </c>
      <c r="C290" t="s">
        <v>4733</v>
      </c>
      <c r="D290" t="str">
        <f>VLOOKUP(C290,'MASTER KEY'!$A$2:$B$2986,2,FALSE)</f>
        <v>Kofoidinium spp 0001</v>
      </c>
    </row>
    <row r="291" spans="1:5">
      <c r="A291" t="s">
        <v>5479</v>
      </c>
      <c r="B291">
        <v>1E-3</v>
      </c>
      <c r="C291" t="s">
        <v>4736</v>
      </c>
      <c r="D291" t="str">
        <f>VLOOKUP(C291,'MASTER KEY'!$A$2:$B$2986,2,FALSE)</f>
        <v>Laboea spp 0001</v>
      </c>
    </row>
    <row r="292" spans="1:5">
      <c r="A292" t="s">
        <v>2997</v>
      </c>
      <c r="B292">
        <v>1E-3</v>
      </c>
      <c r="C292" t="s">
        <v>4737</v>
      </c>
      <c r="D292" t="str">
        <f>VLOOKUP(C292,'MASTER KEY'!$A$2:$B$2986,2,FALSE)</f>
        <v>Laboea strobila</v>
      </c>
    </row>
    <row r="293" spans="1:5">
      <c r="A293" t="s">
        <v>7252</v>
      </c>
      <c r="B293">
        <v>1E-3</v>
      </c>
      <c r="C293" t="s">
        <v>4739</v>
      </c>
      <c r="D293" t="str">
        <f>VLOOKUP(C293,'MASTER KEY'!$A$2:$B$2986,2,FALSE)</f>
        <v>Lauderia annulata</v>
      </c>
      <c r="E293" s="63" t="s">
        <v>5480</v>
      </c>
    </row>
    <row r="294" spans="1:5">
      <c r="A294" t="s">
        <v>7253</v>
      </c>
      <c r="B294">
        <v>1E-3</v>
      </c>
      <c r="C294" t="s">
        <v>4739</v>
      </c>
      <c r="D294" t="str">
        <f>VLOOKUP(C294,'MASTER KEY'!$A$2:$B$2986,2,FALSE)</f>
        <v>Lauderia annulata</v>
      </c>
      <c r="E294" s="63" t="s">
        <v>5481</v>
      </c>
    </row>
    <row r="295" spans="1:5">
      <c r="A295" t="s">
        <v>5482</v>
      </c>
      <c r="B295">
        <v>1E-3</v>
      </c>
      <c r="C295" t="s">
        <v>4741</v>
      </c>
      <c r="D295" t="str">
        <f>VLOOKUP(C295,'MASTER KEY'!$A$2:$B$2986,2,FALSE)</f>
        <v>Lauderia spp 0002</v>
      </c>
    </row>
    <row r="296" spans="1:5">
      <c r="A296" t="s">
        <v>3001</v>
      </c>
      <c r="B296">
        <v>1E-3</v>
      </c>
      <c r="C296" t="s">
        <v>4745</v>
      </c>
      <c r="D296" t="str">
        <f>VLOOKUP(C296,'MASTER KEY'!$A$2:$B$2986,2,FALSE)</f>
        <v>Leptocylindrus danicus</v>
      </c>
    </row>
    <row r="297" spans="1:5">
      <c r="A297" t="s">
        <v>3002</v>
      </c>
      <c r="B297">
        <v>1E-3</v>
      </c>
      <c r="C297" t="s">
        <v>4746</v>
      </c>
      <c r="D297" t="str">
        <f>VLOOKUP(C297,'MASTER KEY'!$A$2:$B$2986,2,FALSE)</f>
        <v>Leptocylindrus mediterraneus</v>
      </c>
    </row>
    <row r="298" spans="1:5">
      <c r="A298" t="s">
        <v>5483</v>
      </c>
      <c r="B298">
        <v>1E-3</v>
      </c>
      <c r="C298" t="s">
        <v>4746</v>
      </c>
      <c r="D298" t="str">
        <f>VLOOKUP(C298,'MASTER KEY'!$A$2:$B$2986,2,FALSE)</f>
        <v>Leptocylindrus mediterraneus</v>
      </c>
    </row>
    <row r="299" spans="1:5">
      <c r="A299" t="s">
        <v>5484</v>
      </c>
      <c r="B299">
        <v>1E-3</v>
      </c>
      <c r="C299" t="s">
        <v>4746</v>
      </c>
      <c r="D299" t="str">
        <f>VLOOKUP(C299,'MASTER KEY'!$A$2:$B$2986,2,FALSE)</f>
        <v>Leptocylindrus mediterraneus</v>
      </c>
    </row>
    <row r="300" spans="1:5">
      <c r="A300" t="s">
        <v>3003</v>
      </c>
      <c r="B300">
        <v>1E-3</v>
      </c>
      <c r="C300" t="s">
        <v>4747</v>
      </c>
      <c r="D300" t="str">
        <f>VLOOKUP(C300,'MASTER KEY'!$A$2:$B$2986,2,FALSE)</f>
        <v>Leptocylindrus minimus</v>
      </c>
    </row>
    <row r="301" spans="1:5">
      <c r="A301" t="s">
        <v>5485</v>
      </c>
      <c r="B301">
        <v>1E-3</v>
      </c>
      <c r="C301" t="s">
        <v>4751</v>
      </c>
      <c r="D301" t="str">
        <f>VLOOKUP(C301,'MASTER KEY'!$A$2:$B$2986,2,FALSE)</f>
        <v>Leptocylindrus spp 0004</v>
      </c>
    </row>
    <row r="302" spans="1:5">
      <c r="A302" t="s">
        <v>3008</v>
      </c>
      <c r="B302">
        <v>1E-3</v>
      </c>
      <c r="C302" t="s">
        <v>4756</v>
      </c>
      <c r="D302" t="str">
        <f>VLOOKUP(C302,'MASTER KEY'!$A$2:$B$2986,2,FALSE)</f>
        <v>Licmophora ehrenbergii</v>
      </c>
    </row>
    <row r="303" spans="1:5">
      <c r="A303" t="s">
        <v>5486</v>
      </c>
      <c r="B303">
        <v>1E-3</v>
      </c>
      <c r="C303" t="s">
        <v>4763</v>
      </c>
      <c r="D303" t="str">
        <f>VLOOKUP(C303,'MASTER KEY'!$A$2:$B$2986,2,FALSE)</f>
        <v>Licmophora spp 0004</v>
      </c>
    </row>
    <row r="304" spans="1:5">
      <c r="A304" t="s">
        <v>7254</v>
      </c>
      <c r="B304">
        <v>1E-3</v>
      </c>
      <c r="C304" t="s">
        <v>4764</v>
      </c>
      <c r="D304" t="str">
        <f>VLOOKUP(C304,'MASTER KEY'!$A$2:$B$2986,2,FALSE)</f>
        <v>Licmophora spp 0005</v>
      </c>
      <c r="E304" s="63" t="s">
        <v>5487</v>
      </c>
    </row>
    <row r="305" spans="1:5">
      <c r="A305" t="s">
        <v>7255</v>
      </c>
      <c r="B305">
        <v>1E-3</v>
      </c>
      <c r="C305" t="s">
        <v>4765</v>
      </c>
      <c r="D305" t="str">
        <f>VLOOKUP(C305,'MASTER KEY'!$A$2:$B$2986,2,FALSE)</f>
        <v>Licmophora spp 0006</v>
      </c>
      <c r="E305" s="63" t="s">
        <v>5488</v>
      </c>
    </row>
    <row r="306" spans="1:5">
      <c r="A306" t="s">
        <v>5489</v>
      </c>
      <c r="B306">
        <v>1E-3</v>
      </c>
      <c r="C306" t="s">
        <v>4768</v>
      </c>
      <c r="D306" t="str">
        <f>VLOOKUP(C306,'MASTER KEY'!$A$2:$B$2986,2,FALSE)</f>
        <v>Lingulodinium spp 0001</v>
      </c>
    </row>
    <row r="307" spans="1:5">
      <c r="A307" t="s">
        <v>5490</v>
      </c>
      <c r="B307">
        <v>1E-3</v>
      </c>
      <c r="C307" t="s">
        <v>4776</v>
      </c>
      <c r="D307" t="str">
        <f>VLOOKUP(C307,'MASTER KEY'!$A$2:$B$2986,2,FALSE)</f>
        <v>Lithodesmium spp 0005</v>
      </c>
    </row>
    <row r="308" spans="1:5">
      <c r="A308" t="s">
        <v>5491</v>
      </c>
      <c r="B308">
        <v>1E-3</v>
      </c>
      <c r="C308" t="s">
        <v>4781</v>
      </c>
      <c r="D308" t="str">
        <f>VLOOKUP(C308,'MASTER KEY'!$A$2:$B$2986,2,FALSE)</f>
        <v>Lyrella spp 0001</v>
      </c>
    </row>
    <row r="309" spans="1:5">
      <c r="A309" t="s">
        <v>5492</v>
      </c>
      <c r="B309">
        <v>1E-3</v>
      </c>
      <c r="C309" t="s">
        <v>4784</v>
      </c>
      <c r="D309" t="str">
        <f>VLOOKUP(C309,'MASTER KEY'!$A$2:$B$2986,2,FALSE)</f>
        <v>Manguinea spp 0001</v>
      </c>
    </row>
    <row r="310" spans="1:5">
      <c r="A310" t="s">
        <v>5493</v>
      </c>
      <c r="B310">
        <v>1E-3</v>
      </c>
      <c r="C310" t="s">
        <v>4799</v>
      </c>
      <c r="D310" t="str">
        <f>VLOOKUP(C310,'MASTER KEY'!$A$2:$B$2986,2,FALSE)</f>
        <v>Mastogloia spp 0010</v>
      </c>
    </row>
    <row r="311" spans="1:5">
      <c r="A311" t="s">
        <v>5494</v>
      </c>
      <c r="B311">
        <v>1E-3</v>
      </c>
      <c r="C311" t="s">
        <v>4806</v>
      </c>
      <c r="D311" t="str">
        <f>VLOOKUP(C311,'MASTER KEY'!$A$2:$B$2986,2,FALSE)</f>
        <v>Melosira spp 0003</v>
      </c>
    </row>
    <row r="312" spans="1:5">
      <c r="A312" t="s">
        <v>5495</v>
      </c>
      <c r="B312">
        <v>1E-3</v>
      </c>
      <c r="C312" t="s">
        <v>4810</v>
      </c>
      <c r="D312" t="str">
        <f>VLOOKUP(C312,'MASTER KEY'!$A$2:$B$2986,2,FALSE)</f>
        <v>Membraneis spp 0001</v>
      </c>
    </row>
    <row r="313" spans="1:5">
      <c r="A313" t="s">
        <v>3045</v>
      </c>
      <c r="B313">
        <v>1E-3</v>
      </c>
      <c r="C313" t="s">
        <v>4811</v>
      </c>
      <c r="D313" t="str">
        <f>VLOOKUP(C313,'MASTER KEY'!$A$2:$B$2986,2,FALSE)</f>
        <v>Meringosphaera mediterranea</v>
      </c>
    </row>
    <row r="314" spans="1:5">
      <c r="A314" t="s">
        <v>5496</v>
      </c>
      <c r="B314">
        <v>1E-3</v>
      </c>
      <c r="C314" t="s">
        <v>4813</v>
      </c>
      <c r="D314" t="str">
        <f>VLOOKUP(C314,'MASTER KEY'!$A$2:$B$2986,2,FALSE)</f>
        <v>Meringosphaera spp 0002</v>
      </c>
    </row>
    <row r="315" spans="1:5">
      <c r="A315" t="s">
        <v>3048</v>
      </c>
      <c r="B315">
        <v>1E-3</v>
      </c>
      <c r="C315" t="s">
        <v>4817</v>
      </c>
      <c r="D315" t="str">
        <f>VLOOKUP(C315,'MASTER KEY'!$A$2:$B$2986,2,FALSE)</f>
        <v>Mesodinium rubrum</v>
      </c>
    </row>
    <row r="316" spans="1:5">
      <c r="A316" t="s">
        <v>5497</v>
      </c>
      <c r="B316">
        <v>1E-3</v>
      </c>
      <c r="C316" t="s">
        <v>4818</v>
      </c>
      <c r="D316" t="str">
        <f>VLOOKUP(C316,'MASTER KEY'!$A$2:$B$2986,2,FALSE)</f>
        <v>Mesodinium spp 0001</v>
      </c>
    </row>
    <row r="317" spans="1:5">
      <c r="A317" t="s">
        <v>3050</v>
      </c>
      <c r="B317">
        <v>1E-3</v>
      </c>
      <c r="C317" t="s">
        <v>4819</v>
      </c>
      <c r="D317" t="str">
        <f>VLOOKUP(C317,'MASTER KEY'!$A$2:$B$2986,2,FALSE)</f>
        <v>Mesoporos perforatus</v>
      </c>
    </row>
    <row r="318" spans="1:5">
      <c r="A318" t="s">
        <v>3051</v>
      </c>
      <c r="B318">
        <v>1E-3</v>
      </c>
      <c r="C318" t="s">
        <v>4820</v>
      </c>
      <c r="D318" t="str">
        <f>VLOOKUP(C318,'MASTER KEY'!$A$2:$B$2986,2,FALSE)</f>
        <v>Meuniera membranacea</v>
      </c>
    </row>
    <row r="319" spans="1:5">
      <c r="A319" t="s">
        <v>5498</v>
      </c>
      <c r="B319">
        <v>1E-3</v>
      </c>
      <c r="C319" t="s">
        <v>4821</v>
      </c>
      <c r="D319" t="str">
        <f>VLOOKUP(C319,'MASTER KEY'!$A$2:$B$2986,2,FALSE)</f>
        <v>Michaelsarsia spp 0001</v>
      </c>
    </row>
    <row r="320" spans="1:5">
      <c r="A320" t="s">
        <v>7265</v>
      </c>
      <c r="B320">
        <v>1E-3</v>
      </c>
      <c r="C320" t="s">
        <v>4847</v>
      </c>
      <c r="D320" t="str">
        <f>VLOOKUP(C320,'MASTER KEY'!$A$2:$B$2986,2,FALSE)</f>
        <v>Navicula spp 0001</v>
      </c>
      <c r="E320" s="63" t="s">
        <v>5499</v>
      </c>
    </row>
    <row r="321" spans="1:5">
      <c r="A321" t="s">
        <v>7266</v>
      </c>
      <c r="B321">
        <v>1E-3</v>
      </c>
      <c r="C321" t="s">
        <v>4850</v>
      </c>
      <c r="D321" t="str">
        <f>VLOOKUP(C321,'MASTER KEY'!$A$2:$B$2986,2,FALSE)</f>
        <v>Navicula spp 0004</v>
      </c>
      <c r="E321" s="63" t="s">
        <v>5500</v>
      </c>
    </row>
    <row r="322" spans="1:5">
      <c r="A322" t="s">
        <v>7256</v>
      </c>
      <c r="B322">
        <v>1E-3</v>
      </c>
      <c r="C322" t="s">
        <v>4852</v>
      </c>
      <c r="D322" t="str">
        <f>VLOOKUP(C322,'MASTER KEY'!$A$2:$B$2986,2,FALSE)</f>
        <v>Navicula spp 0006</v>
      </c>
      <c r="E322" s="63" t="s">
        <v>5501</v>
      </c>
    </row>
    <row r="323" spans="1:5">
      <c r="A323" t="s">
        <v>7257</v>
      </c>
      <c r="B323">
        <v>1E-3</v>
      </c>
      <c r="C323" t="s">
        <v>4854</v>
      </c>
      <c r="D323" t="str">
        <f>VLOOKUP(C323,'MASTER KEY'!$A$2:$B$2986,2,FALSE)</f>
        <v>Navicula spp 0008</v>
      </c>
      <c r="E323" s="63" t="s">
        <v>5502</v>
      </c>
    </row>
    <row r="324" spans="1:5">
      <c r="A324" t="s">
        <v>7258</v>
      </c>
      <c r="B324">
        <v>1E-3</v>
      </c>
      <c r="C324" t="s">
        <v>4856</v>
      </c>
      <c r="D324" t="str">
        <f>VLOOKUP(C324,'MASTER KEY'!$A$2:$B$2986,2,FALSE)</f>
        <v>Navicula spp 0010</v>
      </c>
      <c r="E324" s="63" t="s">
        <v>5503</v>
      </c>
    </row>
    <row r="325" spans="1:5">
      <c r="A325" t="s">
        <v>7260</v>
      </c>
      <c r="B325">
        <v>1E-3</v>
      </c>
      <c r="C325" t="s">
        <v>4858</v>
      </c>
      <c r="D325" t="str">
        <f>VLOOKUP(C325,'MASTER KEY'!$A$2:$B$2986,2,FALSE)</f>
        <v>Navicula spp 0012</v>
      </c>
      <c r="E325" s="63" t="s">
        <v>5504</v>
      </c>
    </row>
    <row r="326" spans="1:5">
      <c r="A326" t="s">
        <v>7259</v>
      </c>
      <c r="B326">
        <v>1E-3</v>
      </c>
      <c r="C326" t="s">
        <v>4860</v>
      </c>
      <c r="D326" t="str">
        <f>VLOOKUP(C326,'MASTER KEY'!$A$2:$B$2986,2,FALSE)</f>
        <v>Navicula spp 0014</v>
      </c>
      <c r="E326" s="63" t="s">
        <v>5505</v>
      </c>
    </row>
    <row r="327" spans="1:5">
      <c r="A327" t="s">
        <v>7261</v>
      </c>
      <c r="B327">
        <v>1E-3</v>
      </c>
      <c r="C327" t="s">
        <v>4862</v>
      </c>
      <c r="D327" t="str">
        <f>VLOOKUP(C327,'MASTER KEY'!$A$2:$B$2986,2,FALSE)</f>
        <v>Navicula spp 0016</v>
      </c>
      <c r="E327" s="63" t="s">
        <v>5506</v>
      </c>
    </row>
    <row r="328" spans="1:5">
      <c r="A328" t="s">
        <v>7262</v>
      </c>
      <c r="B328">
        <v>1E-3</v>
      </c>
      <c r="C328" t="s">
        <v>4864</v>
      </c>
      <c r="D328" t="str">
        <f>VLOOKUP(C328,'MASTER KEY'!$A$2:$B$2986,2,FALSE)</f>
        <v>Navicula spp 0018</v>
      </c>
      <c r="E328" s="63" t="s">
        <v>5507</v>
      </c>
    </row>
    <row r="329" spans="1:5">
      <c r="A329" t="s">
        <v>7263</v>
      </c>
      <c r="B329">
        <v>1E-3</v>
      </c>
      <c r="C329" t="s">
        <v>4866</v>
      </c>
      <c r="D329" t="str">
        <f>VLOOKUP(C329,'MASTER KEY'!$A$2:$B$2986,2,FALSE)</f>
        <v>Navicula spp 0020</v>
      </c>
      <c r="E329" s="63" t="s">
        <v>5508</v>
      </c>
    </row>
    <row r="330" spans="1:5">
      <c r="A330" t="s">
        <v>7264</v>
      </c>
      <c r="B330">
        <v>1E-3</v>
      </c>
      <c r="C330" t="s">
        <v>4868</v>
      </c>
      <c r="D330" t="str">
        <f>VLOOKUP(C330,'MASTER KEY'!$A$2:$B$2986,2,FALSE)</f>
        <v>Navicula spp 0022</v>
      </c>
      <c r="E330" s="63" t="s">
        <v>5509</v>
      </c>
    </row>
    <row r="331" spans="1:5">
      <c r="A331" t="s">
        <v>3066</v>
      </c>
      <c r="B331">
        <v>1E-3</v>
      </c>
      <c r="C331" t="s">
        <v>4846</v>
      </c>
      <c r="D331" t="str">
        <f>VLOOKUP(C331,'MASTER KEY'!$A$2:$B$2986,2,FALSE)</f>
        <v>Navicula septentrionalis</v>
      </c>
    </row>
    <row r="332" spans="1:5">
      <c r="A332" t="s">
        <v>5510</v>
      </c>
      <c r="B332">
        <v>1E-3</v>
      </c>
      <c r="C332" t="s">
        <v>4896</v>
      </c>
      <c r="D332" t="str">
        <f>VLOOKUP(C332,'MASTER KEY'!$A$2:$B$2986,2,FALSE)</f>
        <v>Neostreptotheca spp 0001</v>
      </c>
    </row>
    <row r="333" spans="1:5">
      <c r="A333" t="s">
        <v>3110</v>
      </c>
      <c r="B333">
        <v>1E-3</v>
      </c>
      <c r="C333" t="s">
        <v>4897</v>
      </c>
      <c r="D333" t="str">
        <f>VLOOKUP(C333,'MASTER KEY'!$A$2:$B$2986,2,FALSE)</f>
        <v>Neostreptotheca subindica</v>
      </c>
    </row>
    <row r="334" spans="1:5">
      <c r="A334" t="s">
        <v>3111</v>
      </c>
      <c r="B334">
        <v>1E-3</v>
      </c>
      <c r="C334" t="s">
        <v>4899</v>
      </c>
      <c r="D334" t="str">
        <f>VLOOKUP(C334,'MASTER KEY'!$A$2:$B$2986,2,FALSE)</f>
        <v>Nitzschia bicapitata</v>
      </c>
    </row>
    <row r="335" spans="1:5">
      <c r="A335" t="s">
        <v>5511</v>
      </c>
      <c r="B335">
        <v>1E-3</v>
      </c>
      <c r="C335" t="s">
        <v>4901</v>
      </c>
      <c r="D335" t="str">
        <f>VLOOKUP(C335,'MASTER KEY'!$A$2:$B$2986,2,FALSE)</f>
        <v>Nitzschia cbicapitata</v>
      </c>
    </row>
    <row r="336" spans="1:5">
      <c r="A336" t="s">
        <v>5512</v>
      </c>
      <c r="B336">
        <v>1E-3</v>
      </c>
      <c r="C336" t="s">
        <v>4909</v>
      </c>
      <c r="D336" t="str">
        <f>VLOOKUP(C336,'MASTER KEY'!$A$2:$B$2986,2,FALSE)</f>
        <v>Nitzschia longissima</v>
      </c>
    </row>
    <row r="337" spans="1:5">
      <c r="A337" t="s">
        <v>3118</v>
      </c>
      <c r="B337">
        <v>1E-3</v>
      </c>
      <c r="C337" t="s">
        <v>4909</v>
      </c>
      <c r="D337" t="str">
        <f>VLOOKUP(C337,'MASTER KEY'!$A$2:$B$2986,2,FALSE)</f>
        <v>Nitzschia longissima</v>
      </c>
    </row>
    <row r="338" spans="1:5">
      <c r="A338" t="s">
        <v>5513</v>
      </c>
      <c r="B338">
        <v>1E-3</v>
      </c>
      <c r="C338" t="s">
        <v>4962</v>
      </c>
      <c r="D338" t="str">
        <f>VLOOKUP(C338,'MASTER KEY'!$A$2:$B$2986,2,FALSE)</f>
        <v>Nitzschia spp 0046</v>
      </c>
    </row>
    <row r="339" spans="1:5">
      <c r="A339" t="s">
        <v>7267</v>
      </c>
      <c r="B339">
        <v>1E-3</v>
      </c>
      <c r="C339" t="s">
        <v>4970</v>
      </c>
      <c r="D339" t="str">
        <f>VLOOKUP(C339,'MASTER KEY'!$A$2:$B$2986,2,FALSE)</f>
        <v>Nitzschia spp 0054</v>
      </c>
      <c r="E339" s="63" t="s">
        <v>5514</v>
      </c>
    </row>
    <row r="340" spans="1:5">
      <c r="A340" t="s">
        <v>3179</v>
      </c>
      <c r="B340">
        <v>1E-3</v>
      </c>
      <c r="C340" t="s">
        <v>4973</v>
      </c>
      <c r="D340" t="str">
        <f>VLOOKUP(C340,'MASTER KEY'!$A$2:$B$2986,2,FALSE)</f>
        <v>Noctiluca scintillans</v>
      </c>
    </row>
    <row r="341" spans="1:5">
      <c r="A341" t="s">
        <v>5515</v>
      </c>
      <c r="B341">
        <v>1E-3</v>
      </c>
      <c r="C341" t="s">
        <v>4974</v>
      </c>
      <c r="D341" t="str">
        <f>VLOOKUP(C341,'MASTER KEY'!$A$2:$B$2986,2,FALSE)</f>
        <v>Nodularia spp 0001</v>
      </c>
    </row>
    <row r="342" spans="1:5">
      <c r="A342" t="s">
        <v>3181</v>
      </c>
      <c r="B342">
        <v>1E-3</v>
      </c>
      <c r="C342" t="s">
        <v>4977</v>
      </c>
      <c r="D342" t="str">
        <f>VLOOKUP(C342,'MASTER KEY'!$A$2:$B$2986,2,FALSE)</f>
        <v>Octactis octonaria</v>
      </c>
    </row>
    <row r="343" spans="1:5">
      <c r="A343" t="s">
        <v>5516</v>
      </c>
      <c r="B343">
        <v>1E-3</v>
      </c>
      <c r="C343" t="s">
        <v>4978</v>
      </c>
      <c r="D343" t="str">
        <f>VLOOKUP(C343,'MASTER KEY'!$A$2:$B$2986,2,FALSE)</f>
        <v>Octactis spp 0001</v>
      </c>
    </row>
    <row r="344" spans="1:5">
      <c r="A344" t="s">
        <v>3183</v>
      </c>
      <c r="B344">
        <v>1E-3</v>
      </c>
      <c r="C344" t="s">
        <v>4979</v>
      </c>
      <c r="D344" t="str">
        <f>VLOOKUP(C344,'MASTER KEY'!$A$2:$B$2986,2,FALSE)</f>
        <v>Odontella aurita</v>
      </c>
    </row>
    <row r="345" spans="1:5">
      <c r="A345" t="s">
        <v>3184</v>
      </c>
      <c r="B345">
        <v>1E-3</v>
      </c>
      <c r="C345" t="s">
        <v>4980</v>
      </c>
      <c r="D345" t="str">
        <f>VLOOKUP(C345,'MASTER KEY'!$A$2:$B$2986,2,FALSE)</f>
        <v>Odontella mobiliensis</v>
      </c>
    </row>
    <row r="346" spans="1:5">
      <c r="A346" t="s">
        <v>3186</v>
      </c>
      <c r="B346">
        <v>1E-3</v>
      </c>
      <c r="C346" t="s">
        <v>4982</v>
      </c>
      <c r="D346" t="str">
        <f>VLOOKUP(C346,'MASTER KEY'!$A$2:$B$2986,2,FALSE)</f>
        <v>Odontella sinensis</v>
      </c>
    </row>
    <row r="347" spans="1:5">
      <c r="A347" t="s">
        <v>7271</v>
      </c>
      <c r="B347">
        <v>1E-3</v>
      </c>
      <c r="C347" t="s">
        <v>4986</v>
      </c>
      <c r="D347" t="str">
        <f>VLOOKUP(C347,'MASTER KEY'!$A$2:$B$2986,2,FALSE)</f>
        <v>Odontella spp 0004</v>
      </c>
      <c r="E347" s="63" t="s">
        <v>5517</v>
      </c>
    </row>
    <row r="348" spans="1:5">
      <c r="A348" t="s">
        <v>7269</v>
      </c>
      <c r="B348">
        <v>1E-3</v>
      </c>
      <c r="C348" t="s">
        <v>4987</v>
      </c>
      <c r="D348" t="str">
        <f>VLOOKUP(C348,'MASTER KEY'!$A$2:$B$2986,2,FALSE)</f>
        <v>Odontella spp 0005</v>
      </c>
      <c r="E348" s="63" t="s">
        <v>5518</v>
      </c>
    </row>
    <row r="349" spans="1:5">
      <c r="A349" t="s">
        <v>7270</v>
      </c>
      <c r="B349">
        <v>1E-3</v>
      </c>
      <c r="C349" t="s">
        <v>4988</v>
      </c>
      <c r="D349" t="str">
        <f>VLOOKUP(C349,'MASTER KEY'!$A$2:$B$2986,2,FALSE)</f>
        <v>Odontella spp 0006</v>
      </c>
      <c r="E349" s="63" t="s">
        <v>5519</v>
      </c>
    </row>
    <row r="350" spans="1:5">
      <c r="A350" t="s">
        <v>7268</v>
      </c>
      <c r="B350">
        <v>1E-3</v>
      </c>
      <c r="C350" t="s">
        <v>4989</v>
      </c>
      <c r="D350" t="str">
        <f>VLOOKUP(C350,'MASTER KEY'!$A$2:$B$2986,2,FALSE)</f>
        <v>Odontella spp 0007</v>
      </c>
      <c r="E350" s="63" t="s">
        <v>5520</v>
      </c>
    </row>
    <row r="351" spans="1:5">
      <c r="A351" t="s">
        <v>3194</v>
      </c>
      <c r="B351">
        <v>1E-3</v>
      </c>
      <c r="C351" t="s">
        <v>4994</v>
      </c>
      <c r="D351" t="str">
        <f>VLOOKUP(C351,'MASTER KEY'!$A$2:$B$2986,2,FALSE)</f>
        <v>Oolithotus fragilis</v>
      </c>
    </row>
    <row r="352" spans="1:5">
      <c r="A352" t="s">
        <v>5521</v>
      </c>
      <c r="B352">
        <v>1E-3</v>
      </c>
      <c r="C352" t="s">
        <v>4995</v>
      </c>
      <c r="D352" t="str">
        <f>VLOOKUP(C352,'MASTER KEY'!$A$2:$B$2986,2,FALSE)</f>
        <v>Oolithotus spp 0001</v>
      </c>
    </row>
    <row r="353" spans="1:4">
      <c r="A353" t="s">
        <v>3196</v>
      </c>
      <c r="B353">
        <v>1E-3</v>
      </c>
      <c r="C353" t="s">
        <v>4996</v>
      </c>
      <c r="D353" t="str">
        <f>VLOOKUP(C353,'MASTER KEY'!$A$2:$B$2986,2,FALSE)</f>
        <v>Ornithocercus magnificus</v>
      </c>
    </row>
    <row r="354" spans="1:4">
      <c r="A354" t="s">
        <v>3197</v>
      </c>
      <c r="B354">
        <v>1E-3</v>
      </c>
      <c r="C354" t="s">
        <v>4997</v>
      </c>
      <c r="D354" t="str">
        <f>VLOOKUP(C354,'MASTER KEY'!$A$2:$B$2986,2,FALSE)</f>
        <v>Ornithocercus quadratus</v>
      </c>
    </row>
    <row r="355" spans="1:4">
      <c r="A355" t="s">
        <v>5522</v>
      </c>
      <c r="B355">
        <v>1E-3</v>
      </c>
      <c r="C355" t="s">
        <v>4998</v>
      </c>
      <c r="D355" t="str">
        <f>VLOOKUP(C355,'MASTER KEY'!$A$2:$B$2986,2,FALSE)</f>
        <v>Ornithocercus spp 0001</v>
      </c>
    </row>
    <row r="356" spans="1:4">
      <c r="A356" t="s">
        <v>3205</v>
      </c>
      <c r="B356">
        <v>1E-3</v>
      </c>
      <c r="C356" t="s">
        <v>5008</v>
      </c>
      <c r="D356" t="str">
        <f>VLOOKUP(C356,'MASTER KEY'!$A$2:$B$2986,2,FALSE)</f>
        <v>Oxytoxum caudatum</v>
      </c>
    </row>
    <row r="357" spans="1:4">
      <c r="A357" t="s">
        <v>5523</v>
      </c>
      <c r="B357">
        <v>1E-3</v>
      </c>
      <c r="C357" t="s">
        <v>5009</v>
      </c>
      <c r="D357" t="str">
        <f>VLOOKUP(C357,'MASTER KEY'!$A$2:$B$2986,2,FALSE)</f>
        <v>Oxytoxum curvatum</v>
      </c>
    </row>
    <row r="358" spans="1:4">
      <c r="A358" t="s">
        <v>5524</v>
      </c>
      <c r="B358">
        <v>1E-3</v>
      </c>
      <c r="C358" t="s">
        <v>5020</v>
      </c>
      <c r="D358" t="str">
        <f>VLOOKUP(C358,'MASTER KEY'!$A$2:$B$2986,2,FALSE)</f>
        <v>Oxytoxum variabile</v>
      </c>
    </row>
    <row r="359" spans="1:4">
      <c r="A359" t="s">
        <v>3207</v>
      </c>
      <c r="B359">
        <v>1E-3</v>
      </c>
      <c r="C359" t="s">
        <v>5010</v>
      </c>
      <c r="D359" t="str">
        <f>VLOOKUP(C359,'MASTER KEY'!$A$2:$B$2986,2,FALSE)</f>
        <v>Oxytoxum laticeps</v>
      </c>
    </row>
    <row r="360" spans="1:4">
      <c r="A360" t="s">
        <v>3208</v>
      </c>
      <c r="B360">
        <v>1E-3</v>
      </c>
      <c r="C360" t="s">
        <v>5011</v>
      </c>
      <c r="D360" t="str">
        <f>VLOOKUP(C360,'MASTER KEY'!$A$2:$B$2986,2,FALSE)</f>
        <v>Oxytoxum parvum</v>
      </c>
    </row>
    <row r="361" spans="1:4">
      <c r="A361" t="s">
        <v>3209</v>
      </c>
      <c r="B361">
        <v>1E-3</v>
      </c>
      <c r="C361" t="s">
        <v>5012</v>
      </c>
      <c r="D361" t="str">
        <f>VLOOKUP(C361,'MASTER KEY'!$A$2:$B$2986,2,FALSE)</f>
        <v>Oxytoxum scolopax</v>
      </c>
    </row>
    <row r="362" spans="1:4">
      <c r="A362" t="s">
        <v>5525</v>
      </c>
      <c r="B362">
        <v>1E-3</v>
      </c>
      <c r="C362" t="s">
        <v>5016</v>
      </c>
      <c r="D362" t="str">
        <f>VLOOKUP(C362,'MASTER KEY'!$A$2:$B$2986,2,FALSE)</f>
        <v>Oxytoxum spp 0004</v>
      </c>
    </row>
    <row r="363" spans="1:4">
      <c r="A363" t="s">
        <v>5526</v>
      </c>
      <c r="B363">
        <v>1E-3</v>
      </c>
      <c r="C363" t="s">
        <v>5017</v>
      </c>
      <c r="D363" t="str">
        <f>VLOOKUP(C363,'MASTER KEY'!$A$2:$B$2986,2,FALSE)</f>
        <v>Oxytoxum spp 0005</v>
      </c>
    </row>
    <row r="364" spans="1:4">
      <c r="A364" t="s">
        <v>3215</v>
      </c>
      <c r="B364">
        <v>1E-3</v>
      </c>
      <c r="C364" t="s">
        <v>5019</v>
      </c>
      <c r="D364" t="str">
        <f>VLOOKUP(C364,'MASTER KEY'!$A$2:$B$2986,2,FALSE)</f>
        <v>Oxytoxum subulatum</v>
      </c>
    </row>
    <row r="365" spans="1:4">
      <c r="A365" t="s">
        <v>3219</v>
      </c>
      <c r="B365">
        <v>1E-3</v>
      </c>
      <c r="C365" t="s">
        <v>5024</v>
      </c>
      <c r="D365" t="str">
        <f>VLOOKUP(C365,'MASTER KEY'!$A$2:$B$2986,2,FALSE)</f>
        <v>Palmerina hardmaniana</v>
      </c>
    </row>
    <row r="366" spans="1:4">
      <c r="A366" t="s">
        <v>3220</v>
      </c>
      <c r="B366">
        <v>1E-3</v>
      </c>
      <c r="C366" t="s">
        <v>5025</v>
      </c>
      <c r="D366" t="str">
        <f>VLOOKUP(C366,'MASTER KEY'!$A$2:$B$2986,2,FALSE)</f>
        <v>Palmerina ostenfeldii</v>
      </c>
    </row>
    <row r="367" spans="1:4">
      <c r="A367" t="s">
        <v>5527</v>
      </c>
      <c r="B367">
        <v>1E-3</v>
      </c>
      <c r="C367" t="s">
        <v>5026</v>
      </c>
      <c r="D367" t="str">
        <f>VLOOKUP(C367,'MASTER KEY'!$A$2:$B$2986,2,FALSE)</f>
        <v>Palmerina spp 0001</v>
      </c>
    </row>
    <row r="368" spans="1:4">
      <c r="A368" t="s">
        <v>5528</v>
      </c>
      <c r="B368">
        <v>1E-3</v>
      </c>
      <c r="C368" t="s">
        <v>5029</v>
      </c>
      <c r="D368" t="str">
        <f>VLOOKUP(C368,'MASTER KEY'!$A$2:$B$2986,2,FALSE)</f>
        <v>Paralia spp 0001</v>
      </c>
    </row>
    <row r="369" spans="1:5">
      <c r="A369" t="s">
        <v>3224</v>
      </c>
      <c r="B369">
        <v>1E-3</v>
      </c>
      <c r="C369" t="s">
        <v>5031</v>
      </c>
      <c r="D369" t="str">
        <f>VLOOKUP(C369,'MASTER KEY'!$A$2:$B$2986,2,FALSE)</f>
        <v>Paralia sulcata</v>
      </c>
    </row>
    <row r="370" spans="1:5">
      <c r="A370" t="s">
        <v>3228</v>
      </c>
      <c r="B370">
        <v>1E-3</v>
      </c>
      <c r="C370" t="s">
        <v>5035</v>
      </c>
      <c r="D370" t="str">
        <f>VLOOKUP(C370,'MASTER KEY'!$A$2:$B$2986,2,FALSE)</f>
        <v>Parundella caudata</v>
      </c>
    </row>
    <row r="371" spans="1:5">
      <c r="A371" t="s">
        <v>5529</v>
      </c>
      <c r="B371">
        <v>1E-3</v>
      </c>
      <c r="C371" t="s">
        <v>5036</v>
      </c>
      <c r="D371" t="str">
        <f>VLOOKUP(C371,'MASTER KEY'!$A$2:$B$2986,2,FALSE)</f>
        <v>Parundella spp 0001</v>
      </c>
    </row>
    <row r="372" spans="1:5">
      <c r="A372" t="s">
        <v>5530</v>
      </c>
      <c r="B372">
        <v>1E-3</v>
      </c>
      <c r="C372" t="s">
        <v>5038</v>
      </c>
      <c r="D372" t="str">
        <f>VLOOKUP(C372,'MASTER KEY'!$A$2:$B$2986,2,FALSE)</f>
        <v>Pennate diatom spp 0001</v>
      </c>
    </row>
    <row r="373" spans="1:5">
      <c r="A373" t="s">
        <v>7276</v>
      </c>
      <c r="B373">
        <v>1E-3</v>
      </c>
      <c r="C373" t="s">
        <v>5039</v>
      </c>
      <c r="D373" t="str">
        <f>VLOOKUP(C373,'MASTER KEY'!$A$2:$B$2986,2,FALSE)</f>
        <v>Pennate diatom spp 0002</v>
      </c>
      <c r="E373" s="63" t="s">
        <v>5531</v>
      </c>
    </row>
    <row r="374" spans="1:5">
      <c r="A374" t="s">
        <v>7277</v>
      </c>
      <c r="B374">
        <v>1E-3</v>
      </c>
      <c r="C374" t="s">
        <v>5040</v>
      </c>
      <c r="D374" t="str">
        <f>VLOOKUP(C374,'MASTER KEY'!$A$2:$B$2986,2,FALSE)</f>
        <v>Pennate diatom spp 0003</v>
      </c>
      <c r="E374" s="63" t="s">
        <v>5532</v>
      </c>
    </row>
    <row r="375" spans="1:5">
      <c r="A375" t="s">
        <v>7278</v>
      </c>
      <c r="B375">
        <v>1E-3</v>
      </c>
      <c r="C375" t="s">
        <v>5041</v>
      </c>
      <c r="D375" t="str">
        <f>VLOOKUP(C375,'MASTER KEY'!$A$2:$B$2986,2,FALSE)</f>
        <v>Pennate diatom spp 0004</v>
      </c>
      <c r="E375" s="63" t="s">
        <v>5533</v>
      </c>
    </row>
    <row r="376" spans="1:5">
      <c r="A376" t="s">
        <v>7279</v>
      </c>
      <c r="B376">
        <v>1E-3</v>
      </c>
      <c r="C376" t="s">
        <v>5042</v>
      </c>
      <c r="D376" t="str">
        <f>VLOOKUP(C376,'MASTER KEY'!$A$2:$B$2986,2,FALSE)</f>
        <v>Pennate diatom spp 0005</v>
      </c>
      <c r="E376" s="63" t="s">
        <v>5534</v>
      </c>
    </row>
    <row r="377" spans="1:5">
      <c r="A377" t="s">
        <v>7272</v>
      </c>
      <c r="B377">
        <v>1E-3</v>
      </c>
      <c r="C377" t="s">
        <v>5043</v>
      </c>
      <c r="D377" t="str">
        <f>VLOOKUP(C377,'MASTER KEY'!$A$2:$B$2986,2,FALSE)</f>
        <v>Pennate diatom spp 0006</v>
      </c>
      <c r="E377" s="63" t="s">
        <v>5535</v>
      </c>
    </row>
    <row r="378" spans="1:5">
      <c r="A378" t="s">
        <v>7273</v>
      </c>
      <c r="B378">
        <v>1E-3</v>
      </c>
      <c r="C378" t="s">
        <v>5044</v>
      </c>
      <c r="D378" t="str">
        <f>VLOOKUP(C378,'MASTER KEY'!$A$2:$B$2986,2,FALSE)</f>
        <v>Pennate diatom spp 0007</v>
      </c>
      <c r="E378" s="63" t="s">
        <v>5536</v>
      </c>
    </row>
    <row r="379" spans="1:5">
      <c r="A379" t="s">
        <v>7274</v>
      </c>
      <c r="B379">
        <v>1E-3</v>
      </c>
      <c r="C379" t="s">
        <v>5045</v>
      </c>
      <c r="D379" t="str">
        <f>VLOOKUP(C379,'MASTER KEY'!$A$2:$B$2986,2,FALSE)</f>
        <v>Pennate diatom spp 0008</v>
      </c>
      <c r="E379" s="63" t="s">
        <v>5537</v>
      </c>
    </row>
    <row r="380" spans="1:5">
      <c r="A380" t="s">
        <v>7275</v>
      </c>
      <c r="B380">
        <v>1E-3</v>
      </c>
      <c r="C380" t="s">
        <v>5046</v>
      </c>
      <c r="D380" t="str">
        <f>VLOOKUP(C380,'MASTER KEY'!$A$2:$B$2986,2,FALSE)</f>
        <v>Pennate diatom spp 0009</v>
      </c>
      <c r="E380" s="63" t="s">
        <v>5538</v>
      </c>
    </row>
    <row r="381" spans="1:5">
      <c r="A381" t="s">
        <v>7280</v>
      </c>
      <c r="B381">
        <v>1E-3</v>
      </c>
      <c r="C381" t="s">
        <v>4352</v>
      </c>
      <c r="D381" t="str">
        <f>VLOOKUP(C381,'MASTER KEY'!$A$2:$B$2986,2,FALSE)</f>
        <v>Dinoflagellate spp 0002</v>
      </c>
      <c r="E381" s="63" t="s">
        <v>5539</v>
      </c>
    </row>
    <row r="382" spans="1:5">
      <c r="A382" t="s">
        <v>5540</v>
      </c>
      <c r="B382">
        <v>1E-3</v>
      </c>
      <c r="C382" t="s">
        <v>5056</v>
      </c>
      <c r="D382" t="str">
        <f>VLOOKUP(C382,'MASTER KEY'!$A$2:$B$2986,2,FALSE)</f>
        <v>Peridinium spp 0002</v>
      </c>
    </row>
    <row r="383" spans="1:5">
      <c r="A383" t="s">
        <v>3242</v>
      </c>
      <c r="B383">
        <v>1E-3</v>
      </c>
      <c r="C383" t="s">
        <v>5060</v>
      </c>
      <c r="D383" t="str">
        <f>VLOOKUP(C383,'MASTER KEY'!$A$2:$B$2986,2,FALSE)</f>
        <v>Petasaria heterolepis</v>
      </c>
    </row>
    <row r="384" spans="1:5">
      <c r="A384" t="s">
        <v>3245</v>
      </c>
      <c r="B384">
        <v>1E-3</v>
      </c>
      <c r="C384" t="s">
        <v>5065</v>
      </c>
      <c r="D384" t="str">
        <f>VLOOKUP(C384,'MASTER KEY'!$A$2:$B$2986,2,FALSE)</f>
        <v>Phaeocystis antarctica</v>
      </c>
    </row>
    <row r="385" spans="1:5">
      <c r="A385" t="s">
        <v>5541</v>
      </c>
      <c r="B385">
        <v>1E-3</v>
      </c>
      <c r="C385" t="s">
        <v>5070</v>
      </c>
      <c r="D385" t="str">
        <f>VLOOKUP(C385,'MASTER KEY'!$A$2:$B$2986,2,FALSE)</f>
        <v>Phaeocystis spp 0006</v>
      </c>
    </row>
    <row r="386" spans="1:5">
      <c r="A386" t="s">
        <v>5542</v>
      </c>
      <c r="B386">
        <v>1E-3</v>
      </c>
      <c r="C386" t="s">
        <v>5071</v>
      </c>
      <c r="D386" t="str">
        <f>VLOOKUP(C386,'MASTER KEY'!$A$2:$B$2986,2,FALSE)</f>
        <v>Phaeocystis spp 0007</v>
      </c>
    </row>
    <row r="387" spans="1:5">
      <c r="A387" t="s">
        <v>3250</v>
      </c>
      <c r="B387">
        <v>1E-3</v>
      </c>
      <c r="C387" t="s">
        <v>5072</v>
      </c>
      <c r="D387" t="str">
        <f>VLOOKUP(C387,'MASTER KEY'!$A$2:$B$2986,2,FALSE)</f>
        <v>Phalacroma mitra</v>
      </c>
    </row>
    <row r="388" spans="1:5">
      <c r="A388" t="s">
        <v>3251</v>
      </c>
      <c r="B388">
        <v>1E-3</v>
      </c>
      <c r="C388" t="s">
        <v>5073</v>
      </c>
      <c r="D388" t="str">
        <f>VLOOKUP(C388,'MASTER KEY'!$A$2:$B$2986,2,FALSE)</f>
        <v>Phalacroma rotundatum</v>
      </c>
    </row>
    <row r="389" spans="1:5">
      <c r="A389" t="s">
        <v>5543</v>
      </c>
      <c r="B389">
        <v>1E-3</v>
      </c>
      <c r="C389" t="s">
        <v>5074</v>
      </c>
      <c r="D389" t="str">
        <f>VLOOKUP(C389,'MASTER KEY'!$A$2:$B$2986,2,FALSE)</f>
        <v>Phalacroma spp 0001</v>
      </c>
    </row>
    <row r="390" spans="1:5">
      <c r="A390" t="s">
        <v>5544</v>
      </c>
      <c r="B390">
        <v>1E-3</v>
      </c>
      <c r="C390" t="s">
        <v>5105</v>
      </c>
      <c r="D390" t="str">
        <f>VLOOKUP(C390,'MASTER KEY'!$A$2:$B$2986,2,FALSE)</f>
        <v>Plagiotropis spp 0001</v>
      </c>
    </row>
    <row r="391" spans="1:5">
      <c r="A391" t="s">
        <v>3277</v>
      </c>
      <c r="B391">
        <v>1E-3</v>
      </c>
      <c r="C391" t="s">
        <v>5112</v>
      </c>
      <c r="D391" t="str">
        <f>VLOOKUP(C391,'MASTER KEY'!$A$2:$B$2986,2,FALSE)</f>
        <v>Planktoniella blanda</v>
      </c>
    </row>
    <row r="392" spans="1:5">
      <c r="A392" t="s">
        <v>3278</v>
      </c>
      <c r="B392">
        <v>1E-3</v>
      </c>
      <c r="C392" t="s">
        <v>5113</v>
      </c>
      <c r="D392" t="str">
        <f>VLOOKUP(C392,'MASTER KEY'!$A$2:$B$2986,2,FALSE)</f>
        <v>Planktoniella sol</v>
      </c>
    </row>
    <row r="393" spans="1:5">
      <c r="A393" t="s">
        <v>5545</v>
      </c>
      <c r="B393">
        <v>1E-3</v>
      </c>
      <c r="C393" t="s">
        <v>5114</v>
      </c>
      <c r="D393" t="str">
        <f>VLOOKUP(C393,'MASTER KEY'!$A$2:$B$2986,2,FALSE)</f>
        <v>Planktoniella spp 0001</v>
      </c>
    </row>
    <row r="394" spans="1:5">
      <c r="A394" t="s">
        <v>5546</v>
      </c>
      <c r="B394">
        <v>1E-3</v>
      </c>
      <c r="C394" t="s">
        <v>5120</v>
      </c>
      <c r="D394" t="str">
        <f>VLOOKUP(C394,'MASTER KEY'!$A$2:$B$2986,2,FALSE)</f>
        <v>Pleurosigma spp 0001</v>
      </c>
      <c r="E394" s="63" t="s">
        <v>5547</v>
      </c>
    </row>
    <row r="395" spans="1:5">
      <c r="A395" t="s">
        <v>7281</v>
      </c>
      <c r="B395">
        <v>1E-3</v>
      </c>
      <c r="C395" t="s">
        <v>5134</v>
      </c>
      <c r="D395" t="str">
        <f>VLOOKUP(C395,'MASTER KEY'!$A$2:$B$2986,2,FALSE)</f>
        <v>Pleurosigma spp 0015</v>
      </c>
      <c r="E395" s="63" t="s">
        <v>5548</v>
      </c>
    </row>
    <row r="396" spans="1:5">
      <c r="A396" t="s">
        <v>7282</v>
      </c>
      <c r="B396">
        <v>1E-3</v>
      </c>
      <c r="C396" t="s">
        <v>5135</v>
      </c>
      <c r="D396" t="str">
        <f>VLOOKUP(C396,'MASTER KEY'!$A$2:$B$2986,2,FALSE)</f>
        <v>Pleurosigma spp 0016</v>
      </c>
    </row>
    <row r="397" spans="1:5">
      <c r="A397" t="s">
        <v>3298</v>
      </c>
      <c r="B397">
        <v>1E-3</v>
      </c>
      <c r="C397" t="s">
        <v>5140</v>
      </c>
      <c r="D397" t="str">
        <f>VLOOKUP(C397,'MASTER KEY'!$A$2:$B$2986,2,FALSE)</f>
        <v>Podolampas elegans</v>
      </c>
    </row>
    <row r="398" spans="1:5">
      <c r="A398" t="s">
        <v>3299</v>
      </c>
      <c r="B398">
        <v>1E-3</v>
      </c>
      <c r="C398" t="s">
        <v>5141</v>
      </c>
      <c r="D398" t="str">
        <f>VLOOKUP(C398,'MASTER KEY'!$A$2:$B$2986,2,FALSE)</f>
        <v>Podolampas palmipes</v>
      </c>
    </row>
    <row r="399" spans="1:5">
      <c r="A399" t="s">
        <v>3300</v>
      </c>
      <c r="B399">
        <v>1E-3</v>
      </c>
      <c r="C399" t="s">
        <v>5142</v>
      </c>
      <c r="D399" t="str">
        <f>VLOOKUP(C399,'MASTER KEY'!$A$2:$B$2986,2,FALSE)</f>
        <v>Podolampas spinifera</v>
      </c>
    </row>
    <row r="400" spans="1:5">
      <c r="A400" t="s">
        <v>5549</v>
      </c>
      <c r="B400">
        <v>1E-3</v>
      </c>
      <c r="C400" t="s">
        <v>5143</v>
      </c>
      <c r="D400" t="str">
        <f>VLOOKUP(C400,'MASTER KEY'!$A$2:$B$2986,2,FALSE)</f>
        <v>Podolampas spp 0001</v>
      </c>
    </row>
    <row r="401" spans="1:5">
      <c r="A401" t="s">
        <v>5550</v>
      </c>
      <c r="B401">
        <v>1E-3</v>
      </c>
      <c r="C401" t="s">
        <v>5146</v>
      </c>
      <c r="D401" t="str">
        <f>VLOOKUP(C401,'MASTER KEY'!$A$2:$B$2986,2,FALSE)</f>
        <v>Polycrater spp 0001</v>
      </c>
    </row>
    <row r="402" spans="1:5">
      <c r="A402" t="s">
        <v>5551</v>
      </c>
      <c r="B402">
        <v>1E-3</v>
      </c>
      <c r="C402" t="s">
        <v>5151</v>
      </c>
      <c r="D402" t="str">
        <f>VLOOKUP(C402,'MASTER KEY'!$A$2:$B$2986,2,FALSE)</f>
        <v>Porosira spp 0001</v>
      </c>
    </row>
    <row r="403" spans="1:5">
      <c r="A403" t="s">
        <v>5552</v>
      </c>
      <c r="B403">
        <v>1E-3</v>
      </c>
      <c r="C403" t="s">
        <v>5181</v>
      </c>
      <c r="D403" t="str">
        <f>VLOOKUP(C403,'MASTER KEY'!$A$2:$B$2986,2,FALSE)</f>
        <v>Prasinophyte spp 0030</v>
      </c>
    </row>
    <row r="404" spans="1:5">
      <c r="A404" t="s">
        <v>3337</v>
      </c>
      <c r="B404">
        <v>1E-3</v>
      </c>
      <c r="C404" t="s">
        <v>5185</v>
      </c>
      <c r="D404" t="str">
        <f>VLOOKUP(C404,'MASTER KEY'!$A$2:$B$2986,2,FALSE)</f>
        <v>Proboscia alata</v>
      </c>
    </row>
    <row r="405" spans="1:5">
      <c r="A405" t="s">
        <v>7283</v>
      </c>
      <c r="B405">
        <v>1E-3</v>
      </c>
      <c r="C405" t="s">
        <v>5185</v>
      </c>
      <c r="D405" t="str">
        <f>VLOOKUP(C405,'MASTER KEY'!$A$2:$B$2986,2,FALSE)</f>
        <v>Proboscia alata</v>
      </c>
      <c r="E405" s="63" t="s">
        <v>5553</v>
      </c>
    </row>
    <row r="406" spans="1:5">
      <c r="A406" t="s">
        <v>5554</v>
      </c>
      <c r="B406">
        <v>1E-3</v>
      </c>
      <c r="C406" t="s">
        <v>5185</v>
      </c>
      <c r="D406" t="str">
        <f>VLOOKUP(C406,'MASTER KEY'!$A$2:$B$2986,2,FALSE)</f>
        <v>Proboscia alata</v>
      </c>
    </row>
    <row r="407" spans="1:5">
      <c r="A407" t="s">
        <v>5555</v>
      </c>
      <c r="B407">
        <v>1E-3</v>
      </c>
      <c r="C407" t="s">
        <v>5187</v>
      </c>
      <c r="D407" t="str">
        <f>VLOOKUP(C407,'MASTER KEY'!$A$2:$B$2986,2,FALSE)</f>
        <v>Proboscia spp 0002</v>
      </c>
    </row>
    <row r="408" spans="1:5">
      <c r="A408" t="s">
        <v>3340</v>
      </c>
      <c r="B408">
        <v>1E-3</v>
      </c>
      <c r="C408" t="s">
        <v>5189</v>
      </c>
      <c r="D408" t="str">
        <f>VLOOKUP(C408,'MASTER KEY'!$A$2:$B$2986,2,FALSE)</f>
        <v>Pronoctiluca pelagica</v>
      </c>
    </row>
    <row r="409" spans="1:5">
      <c r="A409" t="s">
        <v>5556</v>
      </c>
      <c r="B409">
        <v>1E-3</v>
      </c>
      <c r="C409" t="s">
        <v>5190</v>
      </c>
      <c r="D409" t="str">
        <f>VLOOKUP(C409,'MASTER KEY'!$A$2:$B$2986,2,FALSE)</f>
        <v>Pronoctiluca spp 0001</v>
      </c>
    </row>
    <row r="410" spans="1:5">
      <c r="A410" t="s">
        <v>3342</v>
      </c>
      <c r="B410">
        <v>1E-3</v>
      </c>
      <c r="C410" t="s">
        <v>5193</v>
      </c>
      <c r="D410" t="str">
        <f>VLOOKUP(C410,'MASTER KEY'!$A$2:$B$2986,2,FALSE)</f>
        <v>Prorocentrum arcuatum</v>
      </c>
    </row>
    <row r="411" spans="1:5">
      <c r="A411" t="s">
        <v>5557</v>
      </c>
      <c r="B411">
        <v>1E-3</v>
      </c>
      <c r="C411" t="s">
        <v>5194</v>
      </c>
      <c r="D411" t="str">
        <f>VLOOKUP(C411,'MASTER KEY'!$A$2:$B$2986,2,FALSE)</f>
        <v>Prorocentrum balticum</v>
      </c>
    </row>
    <row r="412" spans="1:5">
      <c r="A412" t="s">
        <v>5558</v>
      </c>
      <c r="B412">
        <v>1E-3</v>
      </c>
      <c r="C412" t="s">
        <v>5197</v>
      </c>
      <c r="D412" t="str">
        <f>VLOOKUP(C412,'MASTER KEY'!$A$2:$B$2986,2,FALSE)</f>
        <v>Prorocentrum dentatum</v>
      </c>
    </row>
    <row r="413" spans="1:5">
      <c r="A413" t="s">
        <v>5559</v>
      </c>
      <c r="B413">
        <v>1E-3</v>
      </c>
      <c r="C413" t="s">
        <v>5196</v>
      </c>
      <c r="D413" t="str">
        <f>VLOOKUP(C413,'MASTER KEY'!$A$2:$B$2986,2,FALSE)</f>
        <v>Prorocentrum cordatum</v>
      </c>
    </row>
    <row r="414" spans="1:5">
      <c r="A414" t="s">
        <v>3345</v>
      </c>
      <c r="B414">
        <v>1E-3</v>
      </c>
      <c r="C414" t="s">
        <v>5196</v>
      </c>
      <c r="D414" t="str">
        <f>VLOOKUP(C414,'MASTER KEY'!$A$2:$B$2986,2,FALSE)</f>
        <v>Prorocentrum cordatum</v>
      </c>
    </row>
    <row r="415" spans="1:5">
      <c r="A415" t="s">
        <v>5560</v>
      </c>
      <c r="B415">
        <v>1E-3</v>
      </c>
      <c r="C415" t="s">
        <v>5196</v>
      </c>
      <c r="D415" t="str">
        <f>VLOOKUP(C415,'MASTER KEY'!$A$2:$B$2986,2,FALSE)</f>
        <v>Prorocentrum cordatum</v>
      </c>
    </row>
    <row r="416" spans="1:5">
      <c r="A416" t="s">
        <v>3346</v>
      </c>
      <c r="B416">
        <v>1E-3</v>
      </c>
      <c r="C416" t="s">
        <v>5197</v>
      </c>
      <c r="D416" t="str">
        <f>VLOOKUP(C416,'MASTER KEY'!$A$2:$B$2986,2,FALSE)</f>
        <v>Prorocentrum dentatum</v>
      </c>
    </row>
    <row r="417" spans="1:4">
      <c r="A417" t="s">
        <v>3348</v>
      </c>
      <c r="B417">
        <v>1E-3</v>
      </c>
      <c r="C417" t="s">
        <v>5199</v>
      </c>
      <c r="D417" t="str">
        <f>VLOOKUP(C417,'MASTER KEY'!$A$2:$B$2986,2,FALSE)</f>
        <v>Prorocentrum gracile</v>
      </c>
    </row>
    <row r="418" spans="1:4">
      <c r="A418" t="s">
        <v>3349</v>
      </c>
      <c r="B418">
        <v>1E-3</v>
      </c>
      <c r="C418" t="s">
        <v>5200</v>
      </c>
      <c r="D418" t="str">
        <f>VLOOKUP(C418,'MASTER KEY'!$A$2:$B$2986,2,FALSE)</f>
        <v>Prorocentrum lima</v>
      </c>
    </row>
    <row r="419" spans="1:4">
      <c r="A419" t="s">
        <v>3350</v>
      </c>
      <c r="B419">
        <v>1E-3</v>
      </c>
      <c r="C419" t="s">
        <v>5201</v>
      </c>
      <c r="D419" t="str">
        <f>VLOOKUP(C419,'MASTER KEY'!$A$2:$B$2986,2,FALSE)</f>
        <v>Prorocentrum mexicanum</v>
      </c>
    </row>
    <row r="420" spans="1:4">
      <c r="A420" t="s">
        <v>3351</v>
      </c>
      <c r="B420">
        <v>1E-3</v>
      </c>
      <c r="C420" t="s">
        <v>5202</v>
      </c>
      <c r="D420" t="str">
        <f>VLOOKUP(C420,'MASTER KEY'!$A$2:$B$2986,2,FALSE)</f>
        <v>Prorocentrum micans</v>
      </c>
    </row>
    <row r="421" spans="1:4">
      <c r="A421" t="s">
        <v>5561</v>
      </c>
      <c r="B421">
        <v>1E-3</v>
      </c>
      <c r="C421" t="s">
        <v>5203</v>
      </c>
      <c r="D421" t="str">
        <f>VLOOKUP(C421,'MASTER KEY'!$A$2:$B$2986,2,FALSE)</f>
        <v>Prorocentrum minimum</v>
      </c>
    </row>
    <row r="422" spans="1:4">
      <c r="A422" t="s">
        <v>3353</v>
      </c>
      <c r="B422">
        <v>1E-3</v>
      </c>
      <c r="C422" t="s">
        <v>5656</v>
      </c>
      <c r="D422" t="str">
        <f>VLOOKUP(C422,'MASTER KEY'!$A$2:$B$2986,2,FALSE)</f>
        <v>Prorocentrum rhathymum</v>
      </c>
    </row>
    <row r="423" spans="1:4">
      <c r="A423" t="s">
        <v>3354</v>
      </c>
      <c r="B423">
        <v>1E-3</v>
      </c>
      <c r="C423" t="s">
        <v>5657</v>
      </c>
      <c r="D423" t="str">
        <f>VLOOKUP(C423,'MASTER KEY'!$A$2:$B$2986,2,FALSE)</f>
        <v>Prorocentrum rostratum</v>
      </c>
    </row>
    <row r="424" spans="1:4">
      <c r="A424" t="s">
        <v>5562</v>
      </c>
      <c r="B424">
        <v>1E-3</v>
      </c>
      <c r="C424" t="s">
        <v>5663</v>
      </c>
      <c r="D424" t="str">
        <f>VLOOKUP(C424,'MASTER KEY'!$A$2:$B$2986,2,FALSE)</f>
        <v>Prorocentrum spp 0005</v>
      </c>
    </row>
    <row r="425" spans="1:4">
      <c r="A425" t="s">
        <v>3361</v>
      </c>
      <c r="B425">
        <v>1E-3</v>
      </c>
      <c r="C425" t="s">
        <v>5665</v>
      </c>
      <c r="D425" t="str">
        <f>VLOOKUP(C425,'MASTER KEY'!$A$2:$B$2986,2,FALSE)</f>
        <v>Prorocentrum triestinum</v>
      </c>
    </row>
    <row r="426" spans="1:4">
      <c r="A426" t="s">
        <v>3366</v>
      </c>
      <c r="B426">
        <v>1E-3</v>
      </c>
      <c r="C426" t="s">
        <v>6794</v>
      </c>
      <c r="D426" t="str">
        <f>VLOOKUP(C426,'MASTER KEY'!$A$2:$B$2986,2,FALSE)</f>
        <v>Protoperidinium compressum</v>
      </c>
    </row>
    <row r="427" spans="1:4">
      <c r="A427" t="s">
        <v>3368</v>
      </c>
      <c r="B427">
        <v>1E-3</v>
      </c>
      <c r="C427" t="s">
        <v>6797</v>
      </c>
      <c r="D427" t="str">
        <f>VLOOKUP(C427,'MASTER KEY'!$A$2:$B$2986,2,FALSE)</f>
        <v>Protoperidinium depressum</v>
      </c>
    </row>
    <row r="428" spans="1:4">
      <c r="A428" t="s">
        <v>3370</v>
      </c>
      <c r="B428">
        <v>1E-3</v>
      </c>
      <c r="C428" t="s">
        <v>6801</v>
      </c>
      <c r="D428" t="str">
        <f>VLOOKUP(C428,'MASTER KEY'!$A$2:$B$2986,2,FALSE)</f>
        <v>Protoperidinium oceanicum</v>
      </c>
    </row>
    <row r="429" spans="1:4">
      <c r="A429" t="s">
        <v>3371</v>
      </c>
      <c r="B429">
        <v>1E-3</v>
      </c>
      <c r="C429" t="s">
        <v>6802</v>
      </c>
      <c r="D429" t="str">
        <f>VLOOKUP(C429,'MASTER KEY'!$A$2:$B$2986,2,FALSE)</f>
        <v>Protoperidinium ovatum</v>
      </c>
    </row>
    <row r="430" spans="1:4">
      <c r="A430" t="s">
        <v>3372</v>
      </c>
      <c r="B430">
        <v>1E-3</v>
      </c>
      <c r="C430" t="s">
        <v>6804</v>
      </c>
      <c r="D430" t="str">
        <f>VLOOKUP(C430,'MASTER KEY'!$A$2:$B$2986,2,FALSE)</f>
        <v>Protoperidinium pellucidum</v>
      </c>
    </row>
    <row r="431" spans="1:4">
      <c r="A431" t="s">
        <v>3373</v>
      </c>
      <c r="B431">
        <v>1E-3</v>
      </c>
      <c r="C431" t="s">
        <v>6806</v>
      </c>
      <c r="D431" t="str">
        <f>VLOOKUP(C431,'MASTER KEY'!$A$2:$B$2986,2,FALSE)</f>
        <v>Protoperidinium quinquecorne</v>
      </c>
    </row>
    <row r="432" spans="1:4">
      <c r="A432" t="s">
        <v>5563</v>
      </c>
      <c r="B432">
        <v>1E-3</v>
      </c>
      <c r="C432" t="s">
        <v>6824</v>
      </c>
      <c r="D432" t="str">
        <f>VLOOKUP(C432,'MASTER KEY'!$A$2:$B$2986,2,FALSE)</f>
        <v>Protoperidinium spp 0017</v>
      </c>
    </row>
    <row r="433" spans="1:5">
      <c r="A433" t="s">
        <v>7284</v>
      </c>
      <c r="B433">
        <v>1E-3</v>
      </c>
      <c r="C433" t="s">
        <v>6825</v>
      </c>
      <c r="D433" t="str">
        <f>VLOOKUP(C433,'MASTER KEY'!$A$2:$B$2986,2,FALSE)</f>
        <v>Protoperidinium spp 0018</v>
      </c>
      <c r="E433" s="63" t="s">
        <v>5564</v>
      </c>
    </row>
    <row r="434" spans="1:5">
      <c r="A434" t="s">
        <v>7285</v>
      </c>
      <c r="B434">
        <v>1E-3</v>
      </c>
      <c r="C434" t="s">
        <v>6826</v>
      </c>
      <c r="D434" t="str">
        <f>VLOOKUP(C434,'MASTER KEY'!$A$2:$B$2986,2,FALSE)</f>
        <v>Protoperidinium spp 0019</v>
      </c>
      <c r="E434" s="63" t="s">
        <v>5565</v>
      </c>
    </row>
    <row r="435" spans="1:5">
      <c r="A435" t="s">
        <v>5566</v>
      </c>
      <c r="B435">
        <v>1E-3</v>
      </c>
      <c r="C435" t="s">
        <v>6831</v>
      </c>
      <c r="D435" t="str">
        <f>VLOOKUP(C435,'MASTER KEY'!$A$2:$B$2986,2,FALSE)</f>
        <v>Prymnesiophytes spp 0001</v>
      </c>
    </row>
    <row r="436" spans="1:5">
      <c r="A436" t="s">
        <v>7286</v>
      </c>
      <c r="B436">
        <v>1E-3</v>
      </c>
      <c r="C436" t="s">
        <v>6840</v>
      </c>
      <c r="D436" t="str">
        <f>VLOOKUP(C436,'MASTER KEY'!$A$2:$B$2986,2,FALSE)</f>
        <v>Pseudo-nitzschia delicatissima</v>
      </c>
      <c r="E436" s="63" t="s">
        <v>5567</v>
      </c>
    </row>
    <row r="437" spans="1:5">
      <c r="A437" t="s">
        <v>7287</v>
      </c>
      <c r="B437">
        <v>1E-3</v>
      </c>
      <c r="C437" t="s">
        <v>6841</v>
      </c>
      <c r="D437" t="str">
        <f>VLOOKUP(C437,'MASTER KEY'!$A$2:$B$2986,2,FALSE)</f>
        <v>Pseudo-nitzschia seriata</v>
      </c>
      <c r="E437" s="63" t="s">
        <v>5568</v>
      </c>
    </row>
    <row r="438" spans="1:5">
      <c r="A438" t="s">
        <v>5569</v>
      </c>
      <c r="B438">
        <v>1E-3</v>
      </c>
      <c r="C438" t="s">
        <v>6844</v>
      </c>
      <c r="D438" t="str">
        <f>VLOOKUP(C438,'MASTER KEY'!$A$2:$B$2986,2,FALSE)</f>
        <v>Pseudo-nitzschia spp 0003</v>
      </c>
    </row>
    <row r="439" spans="1:5">
      <c r="A439" t="s">
        <v>5570</v>
      </c>
      <c r="B439">
        <v>1E-3</v>
      </c>
      <c r="C439" t="s">
        <v>6855</v>
      </c>
      <c r="D439" t="str">
        <f>VLOOKUP(C439,'MASTER KEY'!$A$2:$B$2986,2,FALSE)</f>
        <v>Pseudosolenia calcaravis</v>
      </c>
    </row>
    <row r="440" spans="1:5">
      <c r="A440" t="s">
        <v>7288</v>
      </c>
      <c r="B440">
        <v>1E-3</v>
      </c>
      <c r="C440" t="s">
        <v>6856</v>
      </c>
      <c r="D440" t="str">
        <f>VLOOKUP(C440,'MASTER KEY'!$A$2:$B$2986,2,FALSE)</f>
        <v>Pseudosolenia spp 0001</v>
      </c>
      <c r="E440" s="63" t="s">
        <v>5571</v>
      </c>
    </row>
    <row r="441" spans="1:5">
      <c r="A441" t="s">
        <v>7289</v>
      </c>
      <c r="B441">
        <v>1E-3</v>
      </c>
      <c r="C441" t="s">
        <v>6857</v>
      </c>
      <c r="D441" t="str">
        <f>VLOOKUP(C441,'MASTER KEY'!$A$2:$B$2986,2,FALSE)</f>
        <v>Pseudosolenia spp 0002</v>
      </c>
      <c r="E441" s="63" t="s">
        <v>5572</v>
      </c>
    </row>
    <row r="442" spans="1:5">
      <c r="A442" t="s">
        <v>5573</v>
      </c>
      <c r="B442">
        <v>1E-3</v>
      </c>
      <c r="C442" t="s">
        <v>6860</v>
      </c>
      <c r="D442" t="str">
        <f>VLOOKUP(C442,'MASTER KEY'!$A$2:$B$2986,2,FALSE)</f>
        <v>Pterosperma spp 0001</v>
      </c>
    </row>
    <row r="443" spans="1:5">
      <c r="A443" t="s">
        <v>5574</v>
      </c>
      <c r="B443">
        <v>1E-3</v>
      </c>
      <c r="C443" t="s">
        <v>6861</v>
      </c>
      <c r="D443" t="str">
        <f>VLOOKUP(C443,'MASTER KEY'!$A$2:$B$2986,2,FALSE)</f>
        <v>Ptychodiscus spp 0001</v>
      </c>
    </row>
    <row r="444" spans="1:5">
      <c r="A444" t="s">
        <v>5575</v>
      </c>
      <c r="B444">
        <v>1E-3</v>
      </c>
      <c r="C444" t="s">
        <v>6871</v>
      </c>
      <c r="D444" t="str">
        <f>VLOOKUP(C444,'MASTER KEY'!$A$2:$B$2986,2,FALSE)</f>
        <v>Pyramimonas spp 0009</v>
      </c>
    </row>
    <row r="445" spans="1:5">
      <c r="A445" t="s">
        <v>3426</v>
      </c>
      <c r="B445">
        <v>1E-3</v>
      </c>
      <c r="C445" t="s">
        <v>6874</v>
      </c>
      <c r="D445" t="str">
        <f>VLOOKUP(C445,'MASTER KEY'!$A$2:$B$2986,2,FALSE)</f>
        <v>Pyrocystis fusiformis</v>
      </c>
    </row>
    <row r="446" spans="1:5">
      <c r="A446" t="s">
        <v>3427</v>
      </c>
      <c r="B446">
        <v>1E-3</v>
      </c>
      <c r="C446" t="s">
        <v>6875</v>
      </c>
      <c r="D446" t="str">
        <f>VLOOKUP(C446,'MASTER KEY'!$A$2:$B$2986,2,FALSE)</f>
        <v>Pyrocystis gerbaultii</v>
      </c>
    </row>
    <row r="447" spans="1:5">
      <c r="A447" t="s">
        <v>3428</v>
      </c>
      <c r="B447">
        <v>1E-3</v>
      </c>
      <c r="C447" t="s">
        <v>6876</v>
      </c>
      <c r="D447" t="str">
        <f>VLOOKUP(C447,'MASTER KEY'!$A$2:$B$2986,2,FALSE)</f>
        <v>Pyrocystis lunula</v>
      </c>
    </row>
    <row r="448" spans="1:5">
      <c r="A448" t="s">
        <v>3429</v>
      </c>
      <c r="B448">
        <v>1E-3</v>
      </c>
      <c r="C448" t="s">
        <v>6877</v>
      </c>
      <c r="D448" t="str">
        <f>VLOOKUP(C448,'MASTER KEY'!$A$2:$B$2986,2,FALSE)</f>
        <v>Pyrocystis noctiluca</v>
      </c>
    </row>
    <row r="449" spans="1:4">
      <c r="A449" t="s">
        <v>3430</v>
      </c>
      <c r="B449">
        <v>1E-3</v>
      </c>
      <c r="C449" t="s">
        <v>6878</v>
      </c>
      <c r="D449" t="str">
        <f>VLOOKUP(C449,'MASTER KEY'!$A$2:$B$2986,2,FALSE)</f>
        <v>Pyrocystis robusta</v>
      </c>
    </row>
    <row r="450" spans="1:4">
      <c r="A450" t="s">
        <v>5576</v>
      </c>
      <c r="B450">
        <v>1E-3</v>
      </c>
      <c r="C450" t="s">
        <v>6881</v>
      </c>
      <c r="D450" t="str">
        <f>VLOOKUP(C450,'MASTER KEY'!$A$2:$B$2986,2,FALSE)</f>
        <v>Pyrocystis spp 0003</v>
      </c>
    </row>
    <row r="451" spans="1:4">
      <c r="A451" t="s">
        <v>3434</v>
      </c>
      <c r="B451">
        <v>1E-3</v>
      </c>
      <c r="C451" t="s">
        <v>6882</v>
      </c>
      <c r="D451" t="str">
        <f>VLOOKUP(C451,'MASTER KEY'!$A$2:$B$2986,2,FALSE)</f>
        <v>Pyrophacus horologium</v>
      </c>
    </row>
    <row r="452" spans="1:4">
      <c r="A452" t="s">
        <v>5577</v>
      </c>
      <c r="B452">
        <v>1E-3</v>
      </c>
      <c r="C452" t="s">
        <v>6884</v>
      </c>
      <c r="D452" t="str">
        <f>VLOOKUP(C452,'MASTER KEY'!$A$2:$B$2986,2,FALSE)</f>
        <v>Pyrophacus spp 0002</v>
      </c>
    </row>
    <row r="453" spans="1:4">
      <c r="A453" t="s">
        <v>3438</v>
      </c>
      <c r="B453">
        <v>1E-3</v>
      </c>
      <c r="C453" t="s">
        <v>6886</v>
      </c>
      <c r="D453" t="str">
        <f>VLOOKUP(C453,'MASTER KEY'!$A$2:$B$2986,2,FALSE)</f>
        <v>Pyrophacus steinii</v>
      </c>
    </row>
    <row r="454" spans="1:4">
      <c r="A454" t="s">
        <v>5578</v>
      </c>
      <c r="B454">
        <v>1E-3</v>
      </c>
      <c r="C454" t="s">
        <v>6891</v>
      </c>
      <c r="D454" t="str">
        <f>VLOOKUP(C454,'MASTER KEY'!$A$2:$B$2986,2,FALSE)</f>
        <v>Raphidophyta spp 0002</v>
      </c>
    </row>
    <row r="455" spans="1:4">
      <c r="A455" t="s">
        <v>5579</v>
      </c>
      <c r="B455">
        <v>1E-3</v>
      </c>
      <c r="C455" t="s">
        <v>6894</v>
      </c>
      <c r="D455" t="str">
        <f>VLOOKUP(C455,'MASTER KEY'!$A$2:$B$2986,2,FALSE)</f>
        <v>Reticulofenestra spp 0001</v>
      </c>
    </row>
    <row r="456" spans="1:4">
      <c r="A456" t="s">
        <v>3444</v>
      </c>
      <c r="B456">
        <v>1E-3</v>
      </c>
      <c r="C456" t="s">
        <v>6896</v>
      </c>
      <c r="D456" t="str">
        <f>VLOOKUP(C456,'MASTER KEY'!$A$2:$B$2986,2,FALSE)</f>
        <v>Rhabdonella amor</v>
      </c>
    </row>
    <row r="457" spans="1:4">
      <c r="A457" t="s">
        <v>3445</v>
      </c>
      <c r="B457">
        <v>1E-3</v>
      </c>
      <c r="C457" t="s">
        <v>6897</v>
      </c>
      <c r="D457" t="str">
        <f>VLOOKUP(C457,'MASTER KEY'!$A$2:$B$2986,2,FALSE)</f>
        <v>Rhabdonella spiralis</v>
      </c>
    </row>
    <row r="458" spans="1:4">
      <c r="A458" t="s">
        <v>5580</v>
      </c>
      <c r="B458">
        <v>1E-3</v>
      </c>
      <c r="C458" t="s">
        <v>6898</v>
      </c>
      <c r="D458" t="str">
        <f>VLOOKUP(C458,'MASTER KEY'!$A$2:$B$2986,2,FALSE)</f>
        <v>Rhabdonella spp 0001</v>
      </c>
    </row>
    <row r="459" spans="1:4">
      <c r="A459" t="s">
        <v>5581</v>
      </c>
      <c r="B459">
        <v>1E-3</v>
      </c>
      <c r="C459" t="s">
        <v>6899</v>
      </c>
      <c r="D459" t="str">
        <f>VLOOKUP(C459,'MASTER KEY'!$A$2:$B$2986,2,FALSE)</f>
        <v>Rhabdonema spp 0001</v>
      </c>
    </row>
    <row r="460" spans="1:4">
      <c r="A460" t="s">
        <v>3448</v>
      </c>
      <c r="B460">
        <v>1E-3</v>
      </c>
      <c r="C460" t="s">
        <v>6900</v>
      </c>
      <c r="D460" t="str">
        <f>VLOOKUP(C460,'MASTER KEY'!$A$2:$B$2986,2,FALSE)</f>
        <v>Rhaphoneis amphiceros</v>
      </c>
    </row>
    <row r="461" spans="1:4">
      <c r="A461" t="s">
        <v>5582</v>
      </c>
      <c r="B461">
        <v>1E-3</v>
      </c>
      <c r="C461" t="s">
        <v>6904</v>
      </c>
      <c r="D461" t="str">
        <f>VLOOKUP(C461,'MASTER KEY'!$A$2:$B$2986,2,FALSE)</f>
        <v>Rhizosolenia antennata</v>
      </c>
    </row>
    <row r="462" spans="1:4">
      <c r="A462" t="s">
        <v>3452</v>
      </c>
      <c r="B462">
        <v>1E-3</v>
      </c>
      <c r="C462" t="s">
        <v>6905</v>
      </c>
      <c r="D462" t="str">
        <f>VLOOKUP(C462,'MASTER KEY'!$A$2:$B$2986,2,FALSE)</f>
        <v>Rhizosolenia bergonii</v>
      </c>
    </row>
    <row r="463" spans="1:4">
      <c r="A463" t="s">
        <v>3453</v>
      </c>
      <c r="B463">
        <v>1E-3</v>
      </c>
      <c r="C463" t="s">
        <v>6907</v>
      </c>
      <c r="D463" t="str">
        <f>VLOOKUP(C463,'MASTER KEY'!$A$2:$B$2986,2,FALSE)</f>
        <v>Rhizosolenia castracanei</v>
      </c>
    </row>
    <row r="464" spans="1:4">
      <c r="A464" t="s">
        <v>5583</v>
      </c>
      <c r="B464">
        <v>1E-3</v>
      </c>
      <c r="C464" t="s">
        <v>6912</v>
      </c>
      <c r="D464" t="str">
        <f>VLOOKUP(C464,'MASTER KEY'!$A$2:$B$2986,2,FALSE)</f>
        <v>Rhizosolenia hyalina</v>
      </c>
    </row>
    <row r="465" spans="1:4">
      <c r="A465" t="s">
        <v>3454</v>
      </c>
      <c r="B465">
        <v>1E-3</v>
      </c>
      <c r="C465" t="s">
        <v>6908</v>
      </c>
      <c r="D465" t="str">
        <f>VLOOKUP(C465,'MASTER KEY'!$A$2:$B$2986,2,FALSE)</f>
        <v>Rhizosolenia clevei</v>
      </c>
    </row>
    <row r="466" spans="1:4">
      <c r="A466" t="s">
        <v>3455</v>
      </c>
      <c r="B466">
        <v>1E-3</v>
      </c>
      <c r="C466" t="s">
        <v>6909</v>
      </c>
      <c r="D466" t="str">
        <f>VLOOKUP(C466,'MASTER KEY'!$A$2:$B$2986,2,FALSE)</f>
        <v>Rhizosolenia fallax</v>
      </c>
    </row>
    <row r="467" spans="1:4">
      <c r="A467" t="s">
        <v>5584</v>
      </c>
      <c r="B467">
        <v>1E-3</v>
      </c>
      <c r="C467" t="s">
        <v>6909</v>
      </c>
      <c r="D467" t="str">
        <f>VLOOKUP(C467,'MASTER KEY'!$A$2:$B$2986,2,FALSE)</f>
        <v>Rhizosolenia fallax</v>
      </c>
    </row>
    <row r="468" spans="1:4">
      <c r="A468" t="s">
        <v>3456</v>
      </c>
      <c r="B468">
        <v>1E-3</v>
      </c>
      <c r="C468" t="s">
        <v>6910</v>
      </c>
      <c r="D468" t="str">
        <f>VLOOKUP(C468,'MASTER KEY'!$A$2:$B$2986,2,FALSE)</f>
        <v>Rhizosolenia formosa</v>
      </c>
    </row>
    <row r="469" spans="1:4">
      <c r="A469" t="s">
        <v>3457</v>
      </c>
      <c r="B469">
        <v>1E-3</v>
      </c>
      <c r="C469" t="s">
        <v>6911</v>
      </c>
      <c r="D469" t="str">
        <f>VLOOKUP(C469,'MASTER KEY'!$A$2:$B$2986,2,FALSE)</f>
        <v>Rhizosolenia hebetata</v>
      </c>
    </row>
    <row r="470" spans="1:4">
      <c r="A470" t="s">
        <v>3458</v>
      </c>
      <c r="B470">
        <v>1E-3</v>
      </c>
      <c r="C470" t="s">
        <v>6912</v>
      </c>
      <c r="D470" t="str">
        <f>VLOOKUP(C470,'MASTER KEY'!$A$2:$B$2986,2,FALSE)</f>
        <v>Rhizosolenia hyalina</v>
      </c>
    </row>
    <row r="471" spans="1:4">
      <c r="A471" t="s">
        <v>3459</v>
      </c>
      <c r="B471">
        <v>1E-3</v>
      </c>
      <c r="C471" t="s">
        <v>6913</v>
      </c>
      <c r="D471" t="str">
        <f>VLOOKUP(C471,'MASTER KEY'!$A$2:$B$2986,2,FALSE)</f>
        <v>Rhizosolenia imbricata</v>
      </c>
    </row>
    <row r="472" spans="1:4">
      <c r="A472" t="s">
        <v>5585</v>
      </c>
      <c r="B472">
        <v>1E-3</v>
      </c>
      <c r="C472" t="s">
        <v>6913</v>
      </c>
      <c r="D472" t="str">
        <f>VLOOKUP(C472,'MASTER KEY'!$A$2:$B$2986,2,FALSE)</f>
        <v>Rhizosolenia imbricata</v>
      </c>
    </row>
    <row r="473" spans="1:4">
      <c r="A473" t="s">
        <v>5586</v>
      </c>
      <c r="B473">
        <v>1E-3</v>
      </c>
      <c r="C473" t="s">
        <v>6913</v>
      </c>
      <c r="D473" t="str">
        <f>VLOOKUP(C473,'MASTER KEY'!$A$2:$B$2986,2,FALSE)</f>
        <v>Rhizosolenia imbricata</v>
      </c>
    </row>
    <row r="474" spans="1:4">
      <c r="A474" t="s">
        <v>3460</v>
      </c>
      <c r="B474">
        <v>1E-3</v>
      </c>
      <c r="C474" t="s">
        <v>6914</v>
      </c>
      <c r="D474" t="str">
        <f>VLOOKUP(C474,'MASTER KEY'!$A$2:$B$2986,2,FALSE)</f>
        <v>Rhizosolenia pungens</v>
      </c>
    </row>
    <row r="475" spans="1:4">
      <c r="A475" t="s">
        <v>3461</v>
      </c>
      <c r="B475">
        <v>1E-3</v>
      </c>
      <c r="C475" t="s">
        <v>6915</v>
      </c>
      <c r="D475" t="str">
        <f>VLOOKUP(C475,'MASTER KEY'!$A$2:$B$2986,2,FALSE)</f>
        <v>Rhizosolenia robusta</v>
      </c>
    </row>
    <row r="476" spans="1:4">
      <c r="A476" t="s">
        <v>3462</v>
      </c>
      <c r="B476">
        <v>1E-3</v>
      </c>
      <c r="C476" t="s">
        <v>6916</v>
      </c>
      <c r="D476" t="str">
        <f>VLOOKUP(C476,'MASTER KEY'!$A$2:$B$2986,2,FALSE)</f>
        <v>Rhizosolenia setigera</v>
      </c>
    </row>
    <row r="477" spans="1:4">
      <c r="A477" t="s">
        <v>5587</v>
      </c>
      <c r="B477">
        <v>1E-3</v>
      </c>
      <c r="C477" t="s">
        <v>6916</v>
      </c>
      <c r="D477" t="str">
        <f>VLOOKUP(C477,'MASTER KEY'!$A$2:$B$2986,2,FALSE)</f>
        <v>Rhizosolenia setigera</v>
      </c>
    </row>
    <row r="478" spans="1:4">
      <c r="A478" t="s">
        <v>3464</v>
      </c>
      <c r="B478">
        <v>1E-3</v>
      </c>
      <c r="C478" t="s">
        <v>6918</v>
      </c>
      <c r="D478" t="str">
        <f>VLOOKUP(C478,'MASTER KEY'!$A$2:$B$2986,2,FALSE)</f>
        <v>Rhizosolenia simplex</v>
      </c>
    </row>
    <row r="479" spans="1:4">
      <c r="A479" t="s">
        <v>5588</v>
      </c>
      <c r="B479">
        <v>1E-3</v>
      </c>
      <c r="C479" t="s">
        <v>6932</v>
      </c>
      <c r="D479" t="str">
        <f>VLOOKUP(C479,'MASTER KEY'!$A$2:$B$2986,2,FALSE)</f>
        <v>Rhizosolenia spp 0014</v>
      </c>
    </row>
    <row r="480" spans="1:4">
      <c r="A480" t="s">
        <v>5589</v>
      </c>
      <c r="B480">
        <v>1E-3</v>
      </c>
      <c r="C480" t="s">
        <v>6933</v>
      </c>
      <c r="D480" t="str">
        <f>VLOOKUP(C480,'MASTER KEY'!$A$2:$B$2986,2,FALSE)</f>
        <v>Rhizosolenia spp 0015</v>
      </c>
    </row>
    <row r="481" spans="1:4">
      <c r="A481" t="s">
        <v>3481</v>
      </c>
      <c r="B481">
        <v>1E-3</v>
      </c>
      <c r="C481" t="s">
        <v>6936</v>
      </c>
      <c r="D481" t="str">
        <f>VLOOKUP(C481,'MASTER KEY'!$A$2:$B$2986,2,FALSE)</f>
        <v>Rhizosolenia striata</v>
      </c>
    </row>
    <row r="482" spans="1:4">
      <c r="A482" t="s">
        <v>3482</v>
      </c>
      <c r="B482">
        <v>1E-3</v>
      </c>
      <c r="C482" t="s">
        <v>6937</v>
      </c>
      <c r="D482" t="str">
        <f>VLOOKUP(C482,'MASTER KEY'!$A$2:$B$2986,2,FALSE)</f>
        <v>Rhizosolenia styliformis</v>
      </c>
    </row>
    <row r="483" spans="1:4">
      <c r="A483" t="s">
        <v>5590</v>
      </c>
      <c r="B483">
        <v>1E-3</v>
      </c>
      <c r="C483" t="s">
        <v>6937</v>
      </c>
      <c r="D483" t="str">
        <f>VLOOKUP(C483,'MASTER KEY'!$A$2:$B$2986,2,FALSE)</f>
        <v>Rhizosolenia styliformis</v>
      </c>
    </row>
    <row r="484" spans="1:4">
      <c r="A484" t="s">
        <v>3483</v>
      </c>
      <c r="B484">
        <v>1E-3</v>
      </c>
      <c r="C484" t="s">
        <v>6938</v>
      </c>
      <c r="D484" t="str">
        <f>VLOOKUP(C484,'MASTER KEY'!$A$2:$B$2986,2,FALSE)</f>
        <v>Rhizosolenia temperei</v>
      </c>
    </row>
    <row r="485" spans="1:4">
      <c r="A485" t="s">
        <v>5591</v>
      </c>
      <c r="B485">
        <v>1E-3</v>
      </c>
      <c r="C485" t="s">
        <v>6946</v>
      </c>
      <c r="D485" t="str">
        <f>VLOOKUP(C485,'MASTER KEY'!$A$2:$B$2986,2,FALSE)</f>
        <v>Roperia spp 0001</v>
      </c>
    </row>
    <row r="486" spans="1:4">
      <c r="A486" t="s">
        <v>3487</v>
      </c>
      <c r="B486">
        <v>1E-3</v>
      </c>
      <c r="C486" t="s">
        <v>6947</v>
      </c>
      <c r="D486" t="str">
        <f>VLOOKUP(C486,'MASTER KEY'!$A$2:$B$2986,2,FALSE)</f>
        <v>Salpingella acuminata</v>
      </c>
    </row>
    <row r="487" spans="1:4">
      <c r="A487" t="s">
        <v>3488</v>
      </c>
      <c r="B487">
        <v>1E-3</v>
      </c>
      <c r="C487" t="s">
        <v>6948</v>
      </c>
      <c r="D487" t="str">
        <f>VLOOKUP(C487,'MASTER KEY'!$A$2:$B$2986,2,FALSE)</f>
        <v>Salpingella costata</v>
      </c>
    </row>
    <row r="488" spans="1:4">
      <c r="A488" t="s">
        <v>5592</v>
      </c>
      <c r="B488">
        <v>1E-3</v>
      </c>
      <c r="C488" t="s">
        <v>6949</v>
      </c>
      <c r="D488" t="str">
        <f>VLOOKUP(C488,'MASTER KEY'!$A$2:$B$2986,2,FALSE)</f>
        <v>Salpingella spp 0001</v>
      </c>
    </row>
    <row r="489" spans="1:4">
      <c r="A489" t="s">
        <v>3490</v>
      </c>
      <c r="B489">
        <v>1E-3</v>
      </c>
      <c r="C489" t="s">
        <v>6950</v>
      </c>
      <c r="D489" t="str">
        <f>VLOOKUP(C489,'MASTER KEY'!$A$2:$B$2986,2,FALSE)</f>
        <v>Salpingella subconica</v>
      </c>
    </row>
    <row r="490" spans="1:4">
      <c r="A490" t="s">
        <v>5593</v>
      </c>
      <c r="B490">
        <v>1E-3</v>
      </c>
      <c r="C490" t="s">
        <v>6963</v>
      </c>
      <c r="D490" t="str">
        <f>VLOOKUP(C490,'MASTER KEY'!$A$2:$B$2986,2,FALSE)</f>
        <v>Scrippsiella spp 0003</v>
      </c>
    </row>
    <row r="491" spans="1:4">
      <c r="A491" t="s">
        <v>3495</v>
      </c>
      <c r="B491">
        <v>1E-3</v>
      </c>
      <c r="C491" t="s">
        <v>6965</v>
      </c>
      <c r="D491" t="str">
        <f>VLOOKUP(C491,'MASTER KEY'!$A$2:$B$2986,2,FALSE)</f>
        <v>Scrippsiella trochoidea</v>
      </c>
    </row>
    <row r="492" spans="1:4">
      <c r="A492" t="s">
        <v>5594</v>
      </c>
      <c r="B492">
        <v>1E-3</v>
      </c>
      <c r="C492" t="s">
        <v>6968</v>
      </c>
      <c r="D492" t="str">
        <f>VLOOKUP(C492,'MASTER KEY'!$A$2:$B$2986,2,FALSE)</f>
        <v>Shionodiscus spp 0001</v>
      </c>
    </row>
    <row r="493" spans="1:4">
      <c r="A493" t="s">
        <v>5595</v>
      </c>
      <c r="B493">
        <v>1E-3</v>
      </c>
      <c r="C493" t="s">
        <v>6969</v>
      </c>
      <c r="D493" t="str">
        <f>VLOOKUP(C493,'MASTER KEY'!$A$2:$B$2986,2,FALSE)</f>
        <v>Silicoflagellate spp 0001</v>
      </c>
    </row>
    <row r="494" spans="1:4">
      <c r="A494" t="s">
        <v>5596</v>
      </c>
      <c r="B494">
        <v>1E-3</v>
      </c>
      <c r="C494" t="s">
        <v>6971</v>
      </c>
      <c r="D494" t="str">
        <f>VLOOKUP(C494,'MASTER KEY'!$A$2:$B$2986,2,FALSE)</f>
        <v>Skeletonema menzelii</v>
      </c>
    </row>
    <row r="495" spans="1:4">
      <c r="A495" t="s">
        <v>5597</v>
      </c>
      <c r="B495">
        <v>1E-3</v>
      </c>
      <c r="C495" t="s">
        <v>6976</v>
      </c>
      <c r="D495" t="str">
        <f>VLOOKUP(C495,'MASTER KEY'!$A$2:$B$2986,2,FALSE)</f>
        <v>Skeletonema spp 0004</v>
      </c>
    </row>
    <row r="496" spans="1:4">
      <c r="A496" t="s">
        <v>5598</v>
      </c>
      <c r="B496">
        <v>1E-3</v>
      </c>
      <c r="C496" t="s">
        <v>6980</v>
      </c>
      <c r="D496" t="str">
        <f>VLOOKUP(C496,'MASTER KEY'!$A$2:$B$2986,2,FALSE)</f>
        <v>Spatulodinium spp 0001</v>
      </c>
    </row>
    <row r="497" spans="1:4">
      <c r="A497" t="s">
        <v>5599</v>
      </c>
      <c r="B497">
        <v>1E-3</v>
      </c>
      <c r="C497" t="s">
        <v>6991</v>
      </c>
      <c r="D497" t="str">
        <f>VLOOKUP(C497,'MASTER KEY'!$A$2:$B$2986,2,FALSE)</f>
        <v>Steenstrupiella spp 0001</v>
      </c>
    </row>
    <row r="498" spans="1:4">
      <c r="A498" t="s">
        <v>3510</v>
      </c>
      <c r="B498">
        <v>1E-3</v>
      </c>
      <c r="C498" t="s">
        <v>6992</v>
      </c>
      <c r="D498" t="str">
        <f>VLOOKUP(C498,'MASTER KEY'!$A$2:$B$2986,2,FALSE)</f>
        <v>Steenstrupiella steenstrupii</v>
      </c>
    </row>
    <row r="499" spans="1:4">
      <c r="A499" t="s">
        <v>3512</v>
      </c>
      <c r="B499">
        <v>1E-3</v>
      </c>
      <c r="C499" t="s">
        <v>6994</v>
      </c>
      <c r="D499" t="str">
        <f>VLOOKUP(C499,'MASTER KEY'!$A$2:$B$2986,2,FALSE)</f>
        <v>Stephanopyxis palmeriana</v>
      </c>
    </row>
    <row r="500" spans="1:4">
      <c r="A500" t="s">
        <v>5600</v>
      </c>
      <c r="B500">
        <v>1E-3</v>
      </c>
      <c r="C500" t="s">
        <v>6995</v>
      </c>
      <c r="D500" t="str">
        <f>VLOOKUP(C500,'MASTER KEY'!$A$2:$B$2986,2,FALSE)</f>
        <v>Stephanopyxis spp 0001</v>
      </c>
    </row>
    <row r="501" spans="1:4">
      <c r="A501" t="s">
        <v>3514</v>
      </c>
      <c r="B501">
        <v>1E-3</v>
      </c>
      <c r="C501" t="s">
        <v>6996</v>
      </c>
      <c r="D501" t="str">
        <f>VLOOKUP(C501,'MASTER KEY'!$A$2:$B$2986,2,FALSE)</f>
        <v>Stephanopyxis turris</v>
      </c>
    </row>
    <row r="502" spans="1:4">
      <c r="A502" t="s">
        <v>5601</v>
      </c>
      <c r="B502">
        <v>1E-3</v>
      </c>
      <c r="C502" t="s">
        <v>7001</v>
      </c>
      <c r="D502" t="str">
        <f>VLOOKUP(C502,'MASTER KEY'!$A$2:$B$2986,2,FALSE)</f>
        <v>Striatella spp 0001</v>
      </c>
    </row>
    <row r="503" spans="1:4">
      <c r="A503" t="s">
        <v>3519</v>
      </c>
      <c r="B503">
        <v>1E-3</v>
      </c>
      <c r="C503" t="s">
        <v>7003</v>
      </c>
      <c r="D503" t="str">
        <f>VLOOKUP(C503,'MASTER KEY'!$A$2:$B$2986,2,FALSE)</f>
        <v>Striatella unipunctata</v>
      </c>
    </row>
    <row r="504" spans="1:4">
      <c r="A504" t="s">
        <v>5602</v>
      </c>
      <c r="B504">
        <v>1E-3</v>
      </c>
      <c r="C504" t="s">
        <v>7007</v>
      </c>
      <c r="D504" t="str">
        <f>VLOOKUP(C504,'MASTER KEY'!$A$2:$B$2986,2,FALSE)</f>
        <v>Surirella spp 0001</v>
      </c>
    </row>
    <row r="505" spans="1:4">
      <c r="A505" t="s">
        <v>5603</v>
      </c>
      <c r="B505">
        <v>1E-3</v>
      </c>
      <c r="C505" t="s">
        <v>7020</v>
      </c>
      <c r="D505" t="str">
        <f>VLOOKUP(C505,'MASTER KEY'!$A$2:$B$2986,2,FALSE)</f>
        <v>Synedra spp 0001</v>
      </c>
    </row>
    <row r="506" spans="1:4">
      <c r="A506" t="s">
        <v>3531</v>
      </c>
      <c r="B506">
        <v>1E-3</v>
      </c>
      <c r="C506" t="s">
        <v>7024</v>
      </c>
      <c r="D506" t="str">
        <f>VLOOKUP(C506,'MASTER KEY'!$A$2:$B$2986,2,FALSE)</f>
        <v>Synedra undulata</v>
      </c>
    </row>
    <row r="507" spans="1:4">
      <c r="A507" t="s">
        <v>5604</v>
      </c>
      <c r="B507">
        <v>1E-3</v>
      </c>
      <c r="C507" t="s">
        <v>7025</v>
      </c>
      <c r="D507" t="str">
        <f>VLOOKUP(C507,'MASTER KEY'!$A$2:$B$2986,2,FALSE)</f>
        <v>Synedropsis spp 0001</v>
      </c>
    </row>
    <row r="508" spans="1:4">
      <c r="A508" t="s">
        <v>5605</v>
      </c>
      <c r="B508">
        <v>1E-3</v>
      </c>
      <c r="C508" t="s">
        <v>7029</v>
      </c>
      <c r="D508" t="str">
        <f>VLOOKUP(C508,'MASTER KEY'!$A$2:$B$2986,2,FALSE)</f>
        <v>Syracosphaera nana</v>
      </c>
    </row>
    <row r="509" spans="1:4">
      <c r="A509" t="s">
        <v>3533</v>
      </c>
      <c r="B509">
        <v>1E-3</v>
      </c>
      <c r="C509" t="s">
        <v>7028</v>
      </c>
      <c r="D509" t="str">
        <f>VLOOKUP(C509,'MASTER KEY'!$A$2:$B$2986,2,FALSE)</f>
        <v>Syracosphaera molischii</v>
      </c>
    </row>
    <row r="510" spans="1:4">
      <c r="A510" t="s">
        <v>3535</v>
      </c>
      <c r="B510">
        <v>1E-3</v>
      </c>
      <c r="C510" t="s">
        <v>7030</v>
      </c>
      <c r="D510" t="str">
        <f>VLOOKUP(C510,'MASTER KEY'!$A$2:$B$2986,2,FALSE)</f>
        <v>Syracosphaera prolongata</v>
      </c>
    </row>
    <row r="511" spans="1:4">
      <c r="A511" t="s">
        <v>3536</v>
      </c>
      <c r="B511">
        <v>1E-3</v>
      </c>
      <c r="C511" t="s">
        <v>7031</v>
      </c>
      <c r="D511" t="str">
        <f>VLOOKUP(C511,'MASTER KEY'!$A$2:$B$2986,2,FALSE)</f>
        <v>Syracosphaera pulchra</v>
      </c>
    </row>
    <row r="512" spans="1:4">
      <c r="A512" t="s">
        <v>5606</v>
      </c>
      <c r="B512">
        <v>1E-3</v>
      </c>
      <c r="C512" t="s">
        <v>7032</v>
      </c>
      <c r="D512" t="str">
        <f>VLOOKUP(C512,'MASTER KEY'!$A$2:$B$2986,2,FALSE)</f>
        <v>Syracosphaera spp 0001</v>
      </c>
    </row>
    <row r="513" spans="1:5">
      <c r="A513" t="s">
        <v>3543</v>
      </c>
      <c r="B513">
        <v>1E-3</v>
      </c>
      <c r="C513" t="s">
        <v>7052</v>
      </c>
      <c r="D513" t="str">
        <f>VLOOKUP(C513,'MASTER KEY'!$A$2:$B$2986,2,FALSE)</f>
        <v>Thalassionema bacillare</v>
      </c>
    </row>
    <row r="514" spans="1:5">
      <c r="A514" t="s">
        <v>3544</v>
      </c>
      <c r="B514">
        <v>1E-3</v>
      </c>
      <c r="C514" t="s">
        <v>7053</v>
      </c>
      <c r="D514" t="str">
        <f>VLOOKUP(C514,'MASTER KEY'!$A$2:$B$2986,2,FALSE)</f>
        <v>Thalassionema frauenfeldii</v>
      </c>
    </row>
    <row r="515" spans="1:5">
      <c r="A515" t="s">
        <v>5607</v>
      </c>
      <c r="B515">
        <v>1E-3</v>
      </c>
      <c r="C515" t="s">
        <v>7055</v>
      </c>
      <c r="D515" t="str">
        <f>VLOOKUP(C515,'MASTER KEY'!$A$2:$B$2986,2,FALSE)</f>
        <v>Thalassionema nitzschiodes</v>
      </c>
    </row>
    <row r="516" spans="1:5">
      <c r="A516" t="s">
        <v>5608</v>
      </c>
      <c r="B516">
        <v>1E-3</v>
      </c>
      <c r="C516" t="s">
        <v>7058</v>
      </c>
      <c r="D516" t="str">
        <f>VLOOKUP(C516,'MASTER KEY'!$A$2:$B$2986,2,FALSE)</f>
        <v>Thalassionema spp 0003</v>
      </c>
    </row>
    <row r="517" spans="1:5">
      <c r="A517" t="s">
        <v>7290</v>
      </c>
      <c r="B517">
        <v>1E-3</v>
      </c>
      <c r="C517" t="s">
        <v>7059</v>
      </c>
      <c r="D517" t="str">
        <f>VLOOKUP(C517,'MASTER KEY'!$A$2:$B$2986,2,FALSE)</f>
        <v>Thalassionema spp 0004</v>
      </c>
      <c r="E517" s="63" t="s">
        <v>5609</v>
      </c>
    </row>
    <row r="518" spans="1:5">
      <c r="A518" t="s">
        <v>7291</v>
      </c>
      <c r="B518">
        <v>1E-3</v>
      </c>
      <c r="C518" t="s">
        <v>7060</v>
      </c>
      <c r="D518" t="str">
        <f>VLOOKUP(C518,'MASTER KEY'!$A$2:$B$2986,2,FALSE)</f>
        <v>Thalassionema spp 0005</v>
      </c>
      <c r="E518" s="63" t="s">
        <v>5610</v>
      </c>
    </row>
    <row r="519" spans="1:5">
      <c r="A519" t="s">
        <v>3553</v>
      </c>
      <c r="B519">
        <v>1E-3</v>
      </c>
      <c r="C519" t="s">
        <v>7064</v>
      </c>
      <c r="D519" t="str">
        <f>VLOOKUP(C519,'MASTER KEY'!$A$2:$B$2986,2,FALSE)</f>
        <v>Thalassiosira gravida</v>
      </c>
    </row>
    <row r="520" spans="1:5">
      <c r="A520" t="s">
        <v>3554</v>
      </c>
      <c r="B520">
        <v>1E-3</v>
      </c>
      <c r="C520" t="s">
        <v>7066</v>
      </c>
      <c r="D520" t="str">
        <f>VLOOKUP(C520,'MASTER KEY'!$A$2:$B$2986,2,FALSE)</f>
        <v>Thalassiosira lentiginosa</v>
      </c>
    </row>
    <row r="521" spans="1:5">
      <c r="A521" t="s">
        <v>3555</v>
      </c>
      <c r="B521">
        <v>1E-3</v>
      </c>
      <c r="C521" t="s">
        <v>7067</v>
      </c>
      <c r="D521" t="str">
        <f>VLOOKUP(C521,'MASTER KEY'!$A$2:$B$2986,2,FALSE)</f>
        <v>Thalassiosira lineata</v>
      </c>
    </row>
    <row r="522" spans="1:5">
      <c r="A522" t="s">
        <v>7297</v>
      </c>
      <c r="B522">
        <v>1E-3</v>
      </c>
      <c r="C522" t="s">
        <v>7073</v>
      </c>
      <c r="D522" t="str">
        <f>VLOOKUP(C522,'MASTER KEY'!$A$2:$B$2986,2,FALSE)</f>
        <v>Thalassiosira spp 0004</v>
      </c>
      <c r="E522" s="63" t="s">
        <v>5611</v>
      </c>
    </row>
    <row r="523" spans="1:5">
      <c r="A523" t="s">
        <v>7292</v>
      </c>
      <c r="B523">
        <v>1E-3</v>
      </c>
      <c r="C523" t="s">
        <v>7074</v>
      </c>
      <c r="D523" t="str">
        <f>VLOOKUP(C523,'MASTER KEY'!$A$2:$B$2986,2,FALSE)</f>
        <v>Thalassiosira spp 0005</v>
      </c>
      <c r="E523" s="63" t="s">
        <v>5612</v>
      </c>
    </row>
    <row r="524" spans="1:5">
      <c r="A524" t="s">
        <v>7293</v>
      </c>
      <c r="B524">
        <v>1E-3</v>
      </c>
      <c r="C524" t="s">
        <v>7075</v>
      </c>
      <c r="D524" t="str">
        <f>VLOOKUP(C524,'MASTER KEY'!$A$2:$B$2986,2,FALSE)</f>
        <v>Thalassiosira spp 0006</v>
      </c>
      <c r="E524" s="63" t="s">
        <v>5613</v>
      </c>
    </row>
    <row r="525" spans="1:5">
      <c r="A525" t="s">
        <v>7294</v>
      </c>
      <c r="B525">
        <v>1E-3</v>
      </c>
      <c r="C525" t="s">
        <v>7076</v>
      </c>
      <c r="D525" t="str">
        <f>VLOOKUP(C525,'MASTER KEY'!$A$2:$B$2986,2,FALSE)</f>
        <v>Thalassiosira spp 0007</v>
      </c>
      <c r="E525" s="63" t="s">
        <v>5614</v>
      </c>
    </row>
    <row r="526" spans="1:5">
      <c r="A526" t="s">
        <v>7295</v>
      </c>
      <c r="B526">
        <v>1E-3</v>
      </c>
      <c r="C526" t="s">
        <v>7077</v>
      </c>
      <c r="D526" t="str">
        <f>VLOOKUP(C526,'MASTER KEY'!$A$2:$B$2986,2,FALSE)</f>
        <v>Thalassiosira spp 0008</v>
      </c>
      <c r="E526" s="63" t="s">
        <v>5615</v>
      </c>
    </row>
    <row r="527" spans="1:5">
      <c r="A527" t="s">
        <v>7296</v>
      </c>
      <c r="B527">
        <v>1E-3</v>
      </c>
      <c r="C527" t="s">
        <v>7078</v>
      </c>
      <c r="D527" t="str">
        <f>VLOOKUP(C527,'MASTER KEY'!$A$2:$B$2986,2,FALSE)</f>
        <v>Thalassiosira spp 0009</v>
      </c>
      <c r="E527" s="63" t="s">
        <v>5616</v>
      </c>
    </row>
    <row r="528" spans="1:5">
      <c r="A528" t="s">
        <v>3566</v>
      </c>
      <c r="B528">
        <v>1E-3</v>
      </c>
      <c r="C528" t="s">
        <v>7081</v>
      </c>
      <c r="D528" t="str">
        <f>VLOOKUP(C528,'MASTER KEY'!$A$2:$B$2986,2,FALSE)</f>
        <v>Thalassiothrix antarctica</v>
      </c>
    </row>
    <row r="529" spans="1:4">
      <c r="A529" t="s">
        <v>5617</v>
      </c>
      <c r="B529">
        <v>1E-3</v>
      </c>
      <c r="C529" t="s">
        <v>7082</v>
      </c>
      <c r="D529" t="str">
        <f>VLOOKUP(C529,'MASTER KEY'!$A$2:$B$2986,2,FALSE)</f>
        <v>Thalassiothrix spp 0001</v>
      </c>
    </row>
    <row r="530" spans="1:4">
      <c r="A530" t="s">
        <v>5618</v>
      </c>
      <c r="B530">
        <v>1E-3</v>
      </c>
      <c r="C530" t="s">
        <v>7086</v>
      </c>
      <c r="D530" t="str">
        <f>VLOOKUP(C530,'MASTER KEY'!$A$2:$B$2986,2,FALSE)</f>
        <v>Thalassiothrix spp 0005</v>
      </c>
    </row>
    <row r="531" spans="1:4">
      <c r="A531" t="s">
        <v>5619</v>
      </c>
      <c r="B531">
        <v>1E-3</v>
      </c>
      <c r="C531" t="s">
        <v>7095</v>
      </c>
      <c r="D531" t="str">
        <f>VLOOKUP(C531,'MASTER KEY'!$A$2:$B$2986,2,FALSE)</f>
        <v>Toxarium spp 0004</v>
      </c>
    </row>
    <row r="532" spans="1:4">
      <c r="A532" t="s">
        <v>3584</v>
      </c>
      <c r="B532">
        <v>1E-3</v>
      </c>
      <c r="C532" t="s">
        <v>7106</v>
      </c>
      <c r="D532" t="str">
        <f>VLOOKUP(C532,'MASTER KEY'!$A$2:$B$2986,2,FALSE)</f>
        <v>Triadinium polyedricum</v>
      </c>
    </row>
    <row r="533" spans="1:4">
      <c r="A533" t="s">
        <v>5620</v>
      </c>
      <c r="B533">
        <v>1E-3</v>
      </c>
      <c r="C533" t="s">
        <v>7108</v>
      </c>
      <c r="D533" t="str">
        <f>VLOOKUP(C533,'MASTER KEY'!$A$2:$B$2986,2,FALSE)</f>
        <v>Triceratium spp 0001</v>
      </c>
    </row>
    <row r="534" spans="1:4">
      <c r="A534" t="s">
        <v>5621</v>
      </c>
      <c r="B534">
        <v>1E-3</v>
      </c>
      <c r="C534" t="s">
        <v>7113</v>
      </c>
      <c r="D534" t="str">
        <f>VLOOKUP(C534,'MASTER KEY'!$A$2:$B$2986,2,FALSE)</f>
        <v>Trichodesmium spp 0002</v>
      </c>
    </row>
    <row r="535" spans="1:4">
      <c r="A535" t="s">
        <v>3590</v>
      </c>
      <c r="B535">
        <v>1E-3</v>
      </c>
      <c r="C535" t="s">
        <v>7115</v>
      </c>
      <c r="D535" t="str">
        <f>VLOOKUP(C535,'MASTER KEY'!$A$2:$B$2986,2,FALSE)</f>
        <v>Trichotoxon reinboldii</v>
      </c>
    </row>
    <row r="536" spans="1:4">
      <c r="A536" t="s">
        <v>5622</v>
      </c>
      <c r="B536">
        <v>1E-3</v>
      </c>
      <c r="C536" t="s">
        <v>7119</v>
      </c>
      <c r="D536" t="str">
        <f>VLOOKUP(C536,'MASTER KEY'!$A$2:$B$2986,2,FALSE)</f>
        <v>Trigonium spp 0001</v>
      </c>
    </row>
    <row r="537" spans="1:4">
      <c r="A537" t="s">
        <v>3596</v>
      </c>
      <c r="B537">
        <v>1E-3</v>
      </c>
      <c r="C537" t="s">
        <v>7121</v>
      </c>
      <c r="D537" t="str">
        <f>VLOOKUP(C537,'MASTER KEY'!$A$2:$B$2986,2,FALSE)</f>
        <v>Tripos arietinus</v>
      </c>
    </row>
    <row r="538" spans="1:4">
      <c r="A538" t="s">
        <v>3597</v>
      </c>
      <c r="B538">
        <v>1E-3</v>
      </c>
      <c r="C538" t="s">
        <v>7122</v>
      </c>
      <c r="D538" t="str">
        <f>VLOOKUP(C538,'MASTER KEY'!$A$2:$B$2986,2,FALSE)</f>
        <v>Tripos axialis</v>
      </c>
    </row>
    <row r="539" spans="1:4">
      <c r="A539" t="s">
        <v>3598</v>
      </c>
      <c r="B539">
        <v>1E-3</v>
      </c>
      <c r="C539" t="s">
        <v>7123</v>
      </c>
      <c r="D539" t="str">
        <f>VLOOKUP(C539,'MASTER KEY'!$A$2:$B$2986,2,FALSE)</f>
        <v>Tripos azoricus</v>
      </c>
    </row>
    <row r="540" spans="1:4">
      <c r="A540" t="s">
        <v>3599</v>
      </c>
      <c r="B540">
        <v>1E-3</v>
      </c>
      <c r="C540" t="s">
        <v>7124</v>
      </c>
      <c r="D540" t="str">
        <f>VLOOKUP(C540,'MASTER KEY'!$A$2:$B$2986,2,FALSE)</f>
        <v>Tripos biceps</v>
      </c>
    </row>
    <row r="541" spans="1:4">
      <c r="A541" t="s">
        <v>3600</v>
      </c>
      <c r="B541">
        <v>1E-3</v>
      </c>
      <c r="C541" t="s">
        <v>7125</v>
      </c>
      <c r="D541" t="str">
        <f>VLOOKUP(C541,'MASTER KEY'!$A$2:$B$2986,2,FALSE)</f>
        <v>Tripos brevis</v>
      </c>
    </row>
    <row r="542" spans="1:4">
      <c r="A542" t="s">
        <v>3601</v>
      </c>
      <c r="B542">
        <v>1E-3</v>
      </c>
      <c r="C542" t="s">
        <v>7126</v>
      </c>
      <c r="D542" t="str">
        <f>VLOOKUP(C542,'MASTER KEY'!$A$2:$B$2986,2,FALSE)</f>
        <v>Tripos candelabrum</v>
      </c>
    </row>
    <row r="543" spans="1:4">
      <c r="A543" t="s">
        <v>3602</v>
      </c>
      <c r="B543">
        <v>1E-3</v>
      </c>
      <c r="C543" t="s">
        <v>7127</v>
      </c>
      <c r="D543" t="str">
        <f>VLOOKUP(C543,'MASTER KEY'!$A$2:$B$2986,2,FALSE)</f>
        <v>Tripos carriensis</v>
      </c>
    </row>
    <row r="544" spans="1:4">
      <c r="A544" t="s">
        <v>5623</v>
      </c>
      <c r="B544">
        <v>1E-3</v>
      </c>
      <c r="C544" t="s">
        <v>7151</v>
      </c>
      <c r="D544" t="str">
        <f>VLOOKUP(C544,'MASTER KEY'!$A$2:$B$2986,2,FALSE)</f>
        <v>Tripos pentagonus</v>
      </c>
    </row>
    <row r="545" spans="1:4">
      <c r="A545" t="s">
        <v>3603</v>
      </c>
      <c r="B545">
        <v>1E-3</v>
      </c>
      <c r="C545" t="s">
        <v>7128</v>
      </c>
      <c r="D545" t="str">
        <f>VLOOKUP(C545,'MASTER KEY'!$A$2:$B$2986,2,FALSE)</f>
        <v>Tripos concilians</v>
      </c>
    </row>
    <row r="546" spans="1:4">
      <c r="A546" t="s">
        <v>5624</v>
      </c>
      <c r="B546">
        <v>1E-3</v>
      </c>
      <c r="C546" t="s">
        <v>7129</v>
      </c>
      <c r="D546" t="str">
        <f>VLOOKUP(C546,'MASTER KEY'!$A$2:$B$2986,2,FALSE)</f>
        <v>Tripos contortus</v>
      </c>
    </row>
    <row r="547" spans="1:4">
      <c r="A547" t="s">
        <v>3605</v>
      </c>
      <c r="B547">
        <v>1E-3</v>
      </c>
      <c r="C547" t="s">
        <v>7130</v>
      </c>
      <c r="D547" t="str">
        <f>VLOOKUP(C547,'MASTER KEY'!$A$2:$B$2986,2,FALSE)</f>
        <v>Tripos declinatus</v>
      </c>
    </row>
    <row r="548" spans="1:4">
      <c r="A548" t="s">
        <v>3606</v>
      </c>
      <c r="B548">
        <v>1E-3</v>
      </c>
      <c r="C548" t="s">
        <v>7131</v>
      </c>
      <c r="D548" t="str">
        <f>VLOOKUP(C548,'MASTER KEY'!$A$2:$B$2986,2,FALSE)</f>
        <v>Tripos euarcuatus</v>
      </c>
    </row>
    <row r="549" spans="1:4">
      <c r="A549" t="s">
        <v>3607</v>
      </c>
      <c r="B549">
        <v>1E-3</v>
      </c>
      <c r="C549" t="s">
        <v>7132</v>
      </c>
      <c r="D549" t="str">
        <f>VLOOKUP(C549,'MASTER KEY'!$A$2:$B$2986,2,FALSE)</f>
        <v>Tripos falcatus</v>
      </c>
    </row>
    <row r="550" spans="1:4">
      <c r="A550" t="s">
        <v>3608</v>
      </c>
      <c r="B550">
        <v>1E-3</v>
      </c>
      <c r="C550" t="s">
        <v>7133</v>
      </c>
      <c r="D550" t="str">
        <f>VLOOKUP(C550,'MASTER KEY'!$A$2:$B$2986,2,FALSE)</f>
        <v>Tripos furca</v>
      </c>
    </row>
    <row r="551" spans="1:4">
      <c r="A551" t="s">
        <v>5625</v>
      </c>
      <c r="B551">
        <v>1E-3</v>
      </c>
      <c r="C551" t="s">
        <v>7133</v>
      </c>
      <c r="D551" t="str">
        <f>VLOOKUP(C551,'MASTER KEY'!$A$2:$B$2986,2,FALSE)</f>
        <v>Tripos furca</v>
      </c>
    </row>
    <row r="552" spans="1:4">
      <c r="A552" t="s">
        <v>3609</v>
      </c>
      <c r="B552">
        <v>1E-3</v>
      </c>
      <c r="C552" t="s">
        <v>7134</v>
      </c>
      <c r="D552" t="str">
        <f>VLOOKUP(C552,'MASTER KEY'!$A$2:$B$2986,2,FALSE)</f>
        <v>Tripos fusus</v>
      </c>
    </row>
    <row r="553" spans="1:4">
      <c r="A553" t="s">
        <v>5626</v>
      </c>
      <c r="B553">
        <v>1E-3</v>
      </c>
      <c r="C553" t="s">
        <v>7134</v>
      </c>
      <c r="D553" t="str">
        <f>VLOOKUP(C553,'MASTER KEY'!$A$2:$B$2986,2,FALSE)</f>
        <v>Tripos fusus</v>
      </c>
    </row>
    <row r="554" spans="1:4">
      <c r="A554" t="s">
        <v>3610</v>
      </c>
      <c r="B554">
        <v>1E-3</v>
      </c>
      <c r="C554" t="s">
        <v>7135</v>
      </c>
      <c r="D554" t="str">
        <f>VLOOKUP(C554,'MASTER KEY'!$A$2:$B$2986,2,FALSE)</f>
        <v>Tripos gametes</v>
      </c>
    </row>
    <row r="555" spans="1:4">
      <c r="A555" t="s">
        <v>3611</v>
      </c>
      <c r="B555">
        <v>1E-3</v>
      </c>
      <c r="C555" t="s">
        <v>7136</v>
      </c>
      <c r="D555" t="str">
        <f>VLOOKUP(C555,'MASTER KEY'!$A$2:$B$2986,2,FALSE)</f>
        <v>Tripos gibberus</v>
      </c>
    </row>
    <row r="556" spans="1:4">
      <c r="A556" t="s">
        <v>3612</v>
      </c>
      <c r="B556">
        <v>1E-3</v>
      </c>
      <c r="C556" t="s">
        <v>7137</v>
      </c>
      <c r="D556" t="str">
        <f>VLOOKUP(C556,'MASTER KEY'!$A$2:$B$2986,2,FALSE)</f>
        <v>Tripos hexacanthus</v>
      </c>
    </row>
    <row r="557" spans="1:4">
      <c r="A557" t="s">
        <v>3613</v>
      </c>
      <c r="B557">
        <v>1E-3</v>
      </c>
      <c r="C557" t="s">
        <v>7138</v>
      </c>
      <c r="D557" t="str">
        <f>VLOOKUP(C557,'MASTER KEY'!$A$2:$B$2986,2,FALSE)</f>
        <v>Tripos horridus</v>
      </c>
    </row>
    <row r="558" spans="1:4">
      <c r="A558" t="s">
        <v>3615</v>
      </c>
      <c r="B558">
        <v>1E-3</v>
      </c>
      <c r="C558" t="s">
        <v>7140</v>
      </c>
      <c r="D558" t="str">
        <f>VLOOKUP(C558,'MASTER KEY'!$A$2:$B$2986,2,FALSE)</f>
        <v>Tripos kofoidii</v>
      </c>
    </row>
    <row r="559" spans="1:4">
      <c r="A559" t="s">
        <v>3616</v>
      </c>
      <c r="B559">
        <v>1E-3</v>
      </c>
      <c r="C559" t="s">
        <v>7141</v>
      </c>
      <c r="D559" t="str">
        <f>VLOOKUP(C559,'MASTER KEY'!$A$2:$B$2986,2,FALSE)</f>
        <v>Tripos limulus</v>
      </c>
    </row>
    <row r="560" spans="1:4">
      <c r="A560" t="s">
        <v>3617</v>
      </c>
      <c r="B560">
        <v>1E-3</v>
      </c>
      <c r="C560" t="s">
        <v>7142</v>
      </c>
      <c r="D560" t="str">
        <f>VLOOKUP(C560,'MASTER KEY'!$A$2:$B$2986,2,FALSE)</f>
        <v>Tripos lineatus</v>
      </c>
    </row>
    <row r="561" spans="1:4">
      <c r="A561" t="s">
        <v>3618</v>
      </c>
      <c r="B561">
        <v>1E-3</v>
      </c>
      <c r="C561" t="s">
        <v>7143</v>
      </c>
      <c r="D561" t="str">
        <f>VLOOKUP(C561,'MASTER KEY'!$A$2:$B$2986,2,FALSE)</f>
        <v>Tripos longirostrus</v>
      </c>
    </row>
    <row r="562" spans="1:4">
      <c r="A562" t="s">
        <v>3619</v>
      </c>
      <c r="B562">
        <v>1E-3</v>
      </c>
      <c r="C562" t="s">
        <v>7144</v>
      </c>
      <c r="D562" t="str">
        <f>VLOOKUP(C562,'MASTER KEY'!$A$2:$B$2986,2,FALSE)</f>
        <v>Tripos lunula</v>
      </c>
    </row>
    <row r="563" spans="1:4">
      <c r="A563" t="s">
        <v>3620</v>
      </c>
      <c r="B563">
        <v>1E-3</v>
      </c>
      <c r="C563" t="s">
        <v>7145</v>
      </c>
      <c r="D563" t="str">
        <f>VLOOKUP(C563,'MASTER KEY'!$A$2:$B$2986,2,FALSE)</f>
        <v>Tripos macroceros</v>
      </c>
    </row>
    <row r="564" spans="1:4">
      <c r="A564" t="s">
        <v>3621</v>
      </c>
      <c r="B564">
        <v>1E-3</v>
      </c>
      <c r="C564" t="s">
        <v>7146</v>
      </c>
      <c r="D564" t="str">
        <f>VLOOKUP(C564,'MASTER KEY'!$A$2:$B$2986,2,FALSE)</f>
        <v>Tripos massiliensis</v>
      </c>
    </row>
    <row r="565" spans="1:4">
      <c r="A565" t="s">
        <v>3622</v>
      </c>
      <c r="B565">
        <v>1E-3</v>
      </c>
      <c r="C565" t="s">
        <v>7147</v>
      </c>
      <c r="D565" t="str">
        <f>VLOOKUP(C565,'MASTER KEY'!$A$2:$B$2986,2,FALSE)</f>
        <v>Tripos minutus</v>
      </c>
    </row>
    <row r="566" spans="1:4">
      <c r="A566" t="s">
        <v>3623</v>
      </c>
      <c r="B566">
        <v>1E-3</v>
      </c>
      <c r="C566" t="s">
        <v>7148</v>
      </c>
      <c r="D566" t="str">
        <f>VLOOKUP(C566,'MASTER KEY'!$A$2:$B$2986,2,FALSE)</f>
        <v>Tripos muelleri</v>
      </c>
    </row>
    <row r="567" spans="1:4">
      <c r="A567" t="s">
        <v>3624</v>
      </c>
      <c r="B567">
        <v>1E-3</v>
      </c>
      <c r="C567" t="s">
        <v>7149</v>
      </c>
      <c r="D567" t="str">
        <f>VLOOKUP(C567,'MASTER KEY'!$A$2:$B$2986,2,FALSE)</f>
        <v>Tripos muelleri group</v>
      </c>
    </row>
    <row r="568" spans="1:4">
      <c r="A568" t="s">
        <v>3625</v>
      </c>
      <c r="B568">
        <v>1E-3</v>
      </c>
      <c r="C568" t="s">
        <v>7150</v>
      </c>
      <c r="D568" t="str">
        <f>VLOOKUP(C568,'MASTER KEY'!$A$2:$B$2986,2,FALSE)</f>
        <v>Tripos paradoxides</v>
      </c>
    </row>
    <row r="569" spans="1:4">
      <c r="A569" t="s">
        <v>3626</v>
      </c>
      <c r="B569">
        <v>1E-3</v>
      </c>
      <c r="C569" t="s">
        <v>7151</v>
      </c>
      <c r="D569" t="str">
        <f>VLOOKUP(C569,'MASTER KEY'!$A$2:$B$2986,2,FALSE)</f>
        <v>Tripos pentagonus</v>
      </c>
    </row>
    <row r="570" spans="1:4">
      <c r="A570" t="s">
        <v>5627</v>
      </c>
      <c r="B570">
        <v>1E-3</v>
      </c>
      <c r="C570" t="s">
        <v>7151</v>
      </c>
      <c r="D570" t="str">
        <f>VLOOKUP(C570,'MASTER KEY'!$A$2:$B$2986,2,FALSE)</f>
        <v>Tripos pentagonus</v>
      </c>
    </row>
    <row r="571" spans="1:4">
      <c r="A571" t="s">
        <v>3627</v>
      </c>
      <c r="B571">
        <v>1E-3</v>
      </c>
      <c r="C571" t="s">
        <v>7152</v>
      </c>
      <c r="D571" t="str">
        <f>VLOOKUP(C571,'MASTER KEY'!$A$2:$B$2986,2,FALSE)</f>
        <v>Tripos setaceus</v>
      </c>
    </row>
    <row r="572" spans="1:4">
      <c r="A572" t="s">
        <v>5628</v>
      </c>
      <c r="B572">
        <v>1E-3</v>
      </c>
      <c r="C572" t="s">
        <v>7154</v>
      </c>
      <c r="D572" t="str">
        <f>VLOOKUP(C572,'MASTER KEY'!$A$2:$B$2986,2,FALSE)</f>
        <v>Tripos spp 0002</v>
      </c>
    </row>
    <row r="573" spans="1:4">
      <c r="A573" t="s">
        <v>3630</v>
      </c>
      <c r="B573">
        <v>1E-3</v>
      </c>
      <c r="C573" t="s">
        <v>7155</v>
      </c>
      <c r="D573" t="str">
        <f>VLOOKUP(C573,'MASTER KEY'!$A$2:$B$2986,2,FALSE)</f>
        <v>Tripos symmetricus</v>
      </c>
    </row>
    <row r="574" spans="1:4">
      <c r="A574" t="s">
        <v>3631</v>
      </c>
      <c r="B574">
        <v>1E-3</v>
      </c>
      <c r="C574" t="s">
        <v>7156</v>
      </c>
      <c r="D574" t="str">
        <f>VLOOKUP(C574,'MASTER KEY'!$A$2:$B$2986,2,FALSE)</f>
        <v>Tripos tenuis</v>
      </c>
    </row>
    <row r="575" spans="1:4">
      <c r="A575" t="s">
        <v>3632</v>
      </c>
      <c r="B575">
        <v>1E-3</v>
      </c>
      <c r="C575" t="s">
        <v>7157</v>
      </c>
      <c r="D575" t="str">
        <f>VLOOKUP(C575,'MASTER KEY'!$A$2:$B$2986,2,FALSE)</f>
        <v>Tripos teres</v>
      </c>
    </row>
    <row r="576" spans="1:4">
      <c r="A576" t="s">
        <v>3633</v>
      </c>
      <c r="B576">
        <v>1E-3</v>
      </c>
      <c r="C576" t="s">
        <v>7158</v>
      </c>
      <c r="D576" t="str">
        <f>VLOOKUP(C576,'MASTER KEY'!$A$2:$B$2986,2,FALSE)</f>
        <v>Tripos trichoceros</v>
      </c>
    </row>
    <row r="577" spans="1:5">
      <c r="A577" t="s">
        <v>3634</v>
      </c>
      <c r="B577">
        <v>1E-3</v>
      </c>
      <c r="C577" t="s">
        <v>7159</v>
      </c>
      <c r="D577" t="str">
        <f>VLOOKUP(C577,'MASTER KEY'!$A$2:$B$2986,2,FALSE)</f>
        <v>Tripos vultur</v>
      </c>
    </row>
    <row r="578" spans="1:5">
      <c r="A578" t="s">
        <v>5629</v>
      </c>
      <c r="B578">
        <v>1E-3</v>
      </c>
      <c r="C578" t="s">
        <v>7162</v>
      </c>
      <c r="D578" t="str">
        <f>VLOOKUP(C578,'MASTER KEY'!$A$2:$B$2986,2,FALSE)</f>
        <v>Tryblionella compressa</v>
      </c>
    </row>
    <row r="579" spans="1:5">
      <c r="A579" t="s">
        <v>3635</v>
      </c>
      <c r="B579">
        <v>1E-3</v>
      </c>
      <c r="C579" t="s">
        <v>7162</v>
      </c>
      <c r="D579" t="str">
        <f>VLOOKUP(C579,'MASTER KEY'!$A$2:$B$2986,2,FALSE)</f>
        <v>Tryblionella compressa</v>
      </c>
    </row>
    <row r="580" spans="1:5">
      <c r="A580" t="s">
        <v>5630</v>
      </c>
      <c r="B580">
        <v>1E-3</v>
      </c>
      <c r="C580" t="s">
        <v>7168</v>
      </c>
      <c r="D580" t="str">
        <f>VLOOKUP(C580,'MASTER KEY'!$A$2:$B$2986,2,FALSE)</f>
        <v>Umbellosphaera tenuis</v>
      </c>
    </row>
    <row r="581" spans="1:5">
      <c r="A581" t="s">
        <v>3641</v>
      </c>
      <c r="B581">
        <v>1E-3</v>
      </c>
      <c r="C581" t="s">
        <v>7170</v>
      </c>
      <c r="D581" t="str">
        <f>VLOOKUP(C581,'MASTER KEY'!$A$2:$B$2986,2,FALSE)</f>
        <v>Undella claparedi</v>
      </c>
    </row>
    <row r="582" spans="1:5">
      <c r="A582" t="s">
        <v>3642</v>
      </c>
      <c r="B582">
        <v>1E-3</v>
      </c>
      <c r="C582" t="s">
        <v>7171</v>
      </c>
      <c r="D582" t="str">
        <f>VLOOKUP(C582,'MASTER KEY'!$A$2:$B$2986,2,FALSE)</f>
        <v>Undella hyalina</v>
      </c>
    </row>
    <row r="583" spans="1:5">
      <c r="A583" t="s">
        <v>5631</v>
      </c>
      <c r="B583">
        <v>1E-3</v>
      </c>
      <c r="C583" t="s">
        <v>7172</v>
      </c>
      <c r="D583" t="str">
        <f>VLOOKUP(C583,'MASTER KEY'!$A$2:$B$2986,2,FALSE)</f>
        <v>Undella spp 0001</v>
      </c>
    </row>
    <row r="584" spans="1:5">
      <c r="A584" t="s">
        <v>7298</v>
      </c>
      <c r="B584">
        <v>1E-3</v>
      </c>
      <c r="C584" t="s">
        <v>5078</v>
      </c>
      <c r="D584" t="str">
        <f>VLOOKUP(C584,'MASTER KEY'!$A$2:$B$2986,2,FALSE)</f>
        <v>Phytoplankton spp 0001</v>
      </c>
      <c r="E584" s="63" t="s">
        <v>5632</v>
      </c>
    </row>
    <row r="585" spans="1:5">
      <c r="A585" t="s">
        <v>5633</v>
      </c>
      <c r="B585">
        <v>1E-3</v>
      </c>
      <c r="C585" t="s">
        <v>3934</v>
      </c>
      <c r="D585" t="str">
        <f>VLOOKUP(C585,'MASTER KEY'!$A$2:$B$2986,2,FALSE)</f>
        <v>Bacillariophyceae spp 0119</v>
      </c>
    </row>
    <row r="586" spans="1:5">
      <c r="A586" t="s">
        <v>7302</v>
      </c>
      <c r="B586">
        <v>1E-3</v>
      </c>
      <c r="C586" t="s">
        <v>4395</v>
      </c>
      <c r="D586" t="str">
        <f>VLOOKUP(C586,'MASTER KEY'!$A$2:$B$2986,2,FALSE)</f>
        <v>Dinoflagellate spp 0045</v>
      </c>
      <c r="E586" s="63" t="s">
        <v>5634</v>
      </c>
    </row>
    <row r="587" spans="1:5">
      <c r="A587" t="s">
        <v>7303</v>
      </c>
      <c r="B587">
        <v>1E-3</v>
      </c>
      <c r="C587" t="s">
        <v>4396</v>
      </c>
      <c r="D587" t="str">
        <f>VLOOKUP(C587,'MASTER KEY'!$A$2:$B$2986,2,FALSE)</f>
        <v>Dinoflagellate spp 0046</v>
      </c>
      <c r="E587" s="63" t="s">
        <v>5635</v>
      </c>
    </row>
    <row r="588" spans="1:5">
      <c r="A588" t="s">
        <v>7304</v>
      </c>
      <c r="B588">
        <v>1E-3</v>
      </c>
      <c r="C588" t="s">
        <v>4397</v>
      </c>
      <c r="D588" t="str">
        <f>VLOOKUP(C588,'MASTER KEY'!$A$2:$B$2986,2,FALSE)</f>
        <v>Dinoflagellate spp 0047</v>
      </c>
      <c r="E588" s="63" t="s">
        <v>5636</v>
      </c>
    </row>
    <row r="589" spans="1:5">
      <c r="A589" t="s">
        <v>7299</v>
      </c>
      <c r="B589">
        <v>1E-3</v>
      </c>
      <c r="C589" t="s">
        <v>4398</v>
      </c>
      <c r="D589" t="str">
        <f>VLOOKUP(C589,'MASTER KEY'!$A$2:$B$2986,2,FALSE)</f>
        <v>Dinoflagellate spp 0048</v>
      </c>
      <c r="E589" s="63" t="s">
        <v>5637</v>
      </c>
    </row>
    <row r="590" spans="1:5">
      <c r="A590" t="s">
        <v>7300</v>
      </c>
      <c r="B590">
        <v>1E-3</v>
      </c>
      <c r="C590" t="s">
        <v>4399</v>
      </c>
      <c r="D590" t="str">
        <f>VLOOKUP(C590,'MASTER KEY'!$A$2:$B$2986,2,FALSE)</f>
        <v>Dinoflagellate spp 0049</v>
      </c>
      <c r="E590" s="63" t="s">
        <v>5638</v>
      </c>
    </row>
    <row r="591" spans="1:5">
      <c r="A591" t="s">
        <v>7301</v>
      </c>
      <c r="B591">
        <v>1E-3</v>
      </c>
      <c r="C591" t="s">
        <v>4400</v>
      </c>
      <c r="D591" t="str">
        <f>VLOOKUP(C591,'MASTER KEY'!$A$2:$B$2986,2,FALSE)</f>
        <v>Dinoflagellate spp 0050</v>
      </c>
      <c r="E591" s="63" t="s">
        <v>5639</v>
      </c>
    </row>
    <row r="592" spans="1:5">
      <c r="A592" t="s">
        <v>5640</v>
      </c>
      <c r="B592">
        <v>1E-3</v>
      </c>
      <c r="C592" t="s">
        <v>4837</v>
      </c>
      <c r="D592" t="str">
        <f>VLOOKUP(C592,'MASTER KEY'!$A$2:$B$2986,2,FALSE)</f>
        <v>Nanoflagellate spp 0001</v>
      </c>
    </row>
    <row r="593" spans="1:8">
      <c r="A593" t="s">
        <v>7305</v>
      </c>
      <c r="B593">
        <v>1E-3</v>
      </c>
      <c r="C593" t="s">
        <v>4838</v>
      </c>
      <c r="D593" t="str">
        <f>VLOOKUP(C593,'MASTER KEY'!$A$2:$B$2986,2,FALSE)</f>
        <v>Nanoflagellate spp 0002</v>
      </c>
      <c r="E593" s="63" t="s">
        <v>5641</v>
      </c>
    </row>
    <row r="594" spans="1:8">
      <c r="A594" t="s">
        <v>5642</v>
      </c>
      <c r="B594">
        <v>1E-3</v>
      </c>
      <c r="C594" t="s">
        <v>5079</v>
      </c>
      <c r="D594" t="str">
        <f>VLOOKUP(C594,'MASTER KEY'!$A$2:$B$2986,2,FALSE)</f>
        <v>Phytoplankton spp 0002</v>
      </c>
    </row>
    <row r="595" spans="1:8">
      <c r="A595" t="s">
        <v>7306</v>
      </c>
      <c r="B595">
        <v>1E-3</v>
      </c>
      <c r="C595" t="s">
        <v>5080</v>
      </c>
      <c r="D595" t="str">
        <f>VLOOKUP(C595,'MASTER KEY'!$A$2:$B$2986,2,FALSE)</f>
        <v>Phytoplankton spp 0003</v>
      </c>
      <c r="E595" s="63" t="s">
        <v>5643</v>
      </c>
    </row>
    <row r="596" spans="1:8">
      <c r="A596" t="s">
        <v>5644</v>
      </c>
      <c r="B596">
        <v>1E-3</v>
      </c>
      <c r="C596" t="s">
        <v>3935</v>
      </c>
      <c r="D596" t="str">
        <f>VLOOKUP(C596,'MASTER KEY'!$A$2:$B$2986,2,FALSE)</f>
        <v>Bacillariophyceae spp 0120</v>
      </c>
    </row>
    <row r="597" spans="1:8">
      <c r="A597" t="s">
        <v>5645</v>
      </c>
      <c r="B597">
        <v>1E-3</v>
      </c>
      <c r="C597" t="s">
        <v>7179</v>
      </c>
      <c r="D597" t="str">
        <f>VLOOKUP(C597,'MASTER KEY'!$A$2:$B$2986,2,FALSE)</f>
        <v>Xystonella spp 0001</v>
      </c>
    </row>
    <row r="598" spans="1:8">
      <c r="A598" t="s">
        <v>3646</v>
      </c>
      <c r="B598">
        <v>1E-3</v>
      </c>
      <c r="C598" t="s">
        <v>7180</v>
      </c>
      <c r="D598" t="str">
        <f>VLOOKUP(C598,'MASTER KEY'!$A$2:$B$2986,2,FALSE)</f>
        <v>Xystonella treforti</v>
      </c>
    </row>
    <row r="599" spans="1:8">
      <c r="A599" t="s">
        <v>3647</v>
      </c>
      <c r="B599">
        <v>1E-3</v>
      </c>
      <c r="C599" t="s">
        <v>7181</v>
      </c>
      <c r="D599" t="str">
        <f>VLOOKUP(C599,'MASTER KEY'!$A$2:$B$2986,2,FALSE)</f>
        <v>Xystonellopsis cymatica</v>
      </c>
    </row>
    <row r="600" spans="1:8">
      <c r="A600" t="s">
        <v>5646</v>
      </c>
      <c r="B600">
        <v>1E-3</v>
      </c>
      <c r="C600" t="s">
        <v>7182</v>
      </c>
      <c r="D600" t="str">
        <f>VLOOKUP(C600,'MASTER KEY'!$A$2:$B$2986,2,FALSE)</f>
        <v>Xystonellopsis spp 0001</v>
      </c>
    </row>
    <row r="601" spans="1:8">
      <c r="H601" s="68"/>
    </row>
    <row r="602" spans="1:8">
      <c r="H602" s="68"/>
    </row>
    <row r="603" spans="1:8">
      <c r="H603" s="68"/>
    </row>
    <row r="604" spans="1:8">
      <c r="H604" s="68"/>
    </row>
    <row r="605" spans="1:8">
      <c r="H605" s="68"/>
    </row>
    <row r="606" spans="1:8">
      <c r="H606" s="68"/>
    </row>
    <row r="607" spans="1:8">
      <c r="H607" s="68"/>
    </row>
    <row r="608" spans="1:8">
      <c r="H608" s="68"/>
    </row>
    <row r="609" spans="8:8">
      <c r="H609" s="68"/>
    </row>
    <row r="610" spans="8:8">
      <c r="H610" s="68"/>
    </row>
    <row r="611" spans="8:8">
      <c r="H611" s="68"/>
    </row>
    <row r="612" spans="8:8">
      <c r="H612" s="68"/>
    </row>
    <row r="613" spans="8:8">
      <c r="H613" s="68"/>
    </row>
    <row r="614" spans="8:8">
      <c r="H614" s="68"/>
    </row>
    <row r="615" spans="8:8">
      <c r="H615" s="68"/>
    </row>
    <row r="616" spans="8:8">
      <c r="H616" s="68"/>
    </row>
    <row r="617" spans="8:8">
      <c r="H617" s="68"/>
    </row>
    <row r="618" spans="8:8">
      <c r="H618" s="68"/>
    </row>
    <row r="619" spans="8:8">
      <c r="H619" s="68"/>
    </row>
    <row r="620" spans="8:8">
      <c r="H620" s="68"/>
    </row>
    <row r="621" spans="8:8">
      <c r="H621" s="68"/>
    </row>
    <row r="622" spans="8:8">
      <c r="H622" s="68"/>
    </row>
    <row r="623" spans="8:8">
      <c r="H623" s="68"/>
    </row>
    <row r="624" spans="8:8">
      <c r="H624" s="68"/>
    </row>
    <row r="625" spans="8:8">
      <c r="H625" s="68"/>
    </row>
    <row r="626" spans="8:8">
      <c r="H626" s="68"/>
    </row>
    <row r="627" spans="8:8">
      <c r="H627" s="68"/>
    </row>
    <row r="628" spans="8:8">
      <c r="H628" s="68"/>
    </row>
    <row r="629" spans="8:8">
      <c r="H629" s="68"/>
    </row>
    <row r="630" spans="8:8">
      <c r="H630" s="68"/>
    </row>
    <row r="631" spans="8:8">
      <c r="H631" s="68"/>
    </row>
    <row r="632" spans="8:8">
      <c r="H632" s="68"/>
    </row>
    <row r="633" spans="8:8">
      <c r="H633" s="68"/>
    </row>
    <row r="634" spans="8:8">
      <c r="H634" s="68"/>
    </row>
    <row r="635" spans="8:8">
      <c r="H635" s="68"/>
    </row>
    <row r="636" spans="8:8">
      <c r="H636" s="6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M23" sqref="M23"/>
    </sheetView>
  </sheetViews>
  <sheetFormatPr defaultColWidth="8.77734375" defaultRowHeight="14.4"/>
  <cols>
    <col min="1" max="1" width="17.109375" customWidth="1"/>
    <col min="9" max="9" width="8.44140625" bestFit="1" customWidth="1"/>
    <col min="10" max="10" width="16.109375" bestFit="1" customWidth="1"/>
    <col min="11" max="11" width="14" bestFit="1" customWidth="1"/>
    <col min="14" max="14" width="8.44140625" bestFit="1" customWidth="1"/>
    <col min="15" max="15" width="19.77734375" bestFit="1" customWidth="1"/>
  </cols>
  <sheetData>
    <row r="1" spans="1:17">
      <c r="A1" s="19" t="s">
        <v>223</v>
      </c>
      <c r="B1" s="3" t="s">
        <v>224</v>
      </c>
      <c r="C1" s="2" t="s">
        <v>225</v>
      </c>
      <c r="D1" s="2" t="s">
        <v>226</v>
      </c>
    </row>
    <row r="2" spans="1:17">
      <c r="A2" s="64" t="s">
        <v>5331</v>
      </c>
      <c r="B2">
        <v>1E-3</v>
      </c>
      <c r="C2" t="s">
        <v>7184</v>
      </c>
      <c r="D2" t="str">
        <f>VLOOKUP(C2,'MASTER KEY'!$A$2:$B$2986,2,FALSE)</f>
        <v>Bacillariophyta</v>
      </c>
      <c r="J2" s="64"/>
      <c r="K2" s="64"/>
      <c r="Q2" s="64"/>
    </row>
    <row r="3" spans="1:17">
      <c r="A3" s="64" t="s">
        <v>5673</v>
      </c>
      <c r="B3">
        <f>1/1000</f>
        <v>1E-3</v>
      </c>
      <c r="C3" t="s">
        <v>7190</v>
      </c>
      <c r="D3" t="str">
        <f>VLOOKUP(C3,'MASTER KEY'!$A$2:$B$2986,2,FALSE)</f>
        <v>Cyanophyta</v>
      </c>
      <c r="J3" s="64"/>
      <c r="K3" s="64"/>
      <c r="Q3" s="64"/>
    </row>
    <row r="4" spans="1:17">
      <c r="A4" s="64" t="s">
        <v>5674</v>
      </c>
      <c r="B4">
        <f t="shared" ref="B4:B7" si="0">1/1000</f>
        <v>1E-3</v>
      </c>
      <c r="C4" t="s">
        <v>7192</v>
      </c>
      <c r="D4" t="str">
        <f>VLOOKUP(C4,'MASTER KEY'!$A$2:$B$2986,2,FALSE)</f>
        <v>Dinophyta</v>
      </c>
      <c r="J4" s="64"/>
      <c r="K4" s="64"/>
      <c r="Q4" s="64"/>
    </row>
    <row r="5" spans="1:17">
      <c r="A5" s="64" t="s">
        <v>5654</v>
      </c>
      <c r="B5">
        <f t="shared" si="0"/>
        <v>1E-3</v>
      </c>
      <c r="C5" t="s">
        <v>7196</v>
      </c>
      <c r="D5" t="str">
        <f>VLOOKUP(C5,'MASTER KEY'!$A$2:$B$2986,2,FALSE)</f>
        <v>Other</v>
      </c>
      <c r="J5" s="64"/>
      <c r="K5" s="64"/>
      <c r="Q5" s="64"/>
    </row>
    <row r="6" spans="1:17">
      <c r="A6" s="64" t="s">
        <v>5530</v>
      </c>
      <c r="B6">
        <f t="shared" si="0"/>
        <v>1E-3</v>
      </c>
      <c r="C6" t="s">
        <v>7184</v>
      </c>
      <c r="D6" t="str">
        <f>VLOOKUP(C6,'MASTER KEY'!$A$2:$B$2986,2,FALSE)</f>
        <v>Bacillariophyta</v>
      </c>
      <c r="J6" s="64"/>
      <c r="K6" s="64"/>
      <c r="Q6" s="64"/>
    </row>
    <row r="7" spans="1:17">
      <c r="A7" s="64" t="s">
        <v>5675</v>
      </c>
      <c r="B7">
        <f t="shared" si="0"/>
        <v>1E-3</v>
      </c>
      <c r="C7" t="s">
        <v>7193</v>
      </c>
      <c r="D7" t="str">
        <f>VLOOKUP(C7,'MASTER KEY'!$A$2:$B$2986,2,FALSE)</f>
        <v>Ochrophyta</v>
      </c>
      <c r="K7" s="64"/>
      <c r="Q7" s="64"/>
    </row>
    <row r="8" spans="1:17">
      <c r="I8" s="64"/>
      <c r="J8" s="64"/>
      <c r="K8" s="64"/>
      <c r="N8" s="6"/>
      <c r="O8" s="62"/>
    </row>
    <row r="9" spans="1:17">
      <c r="I9" s="64"/>
      <c r="J9" s="64"/>
      <c r="K9" s="64"/>
      <c r="N9" s="2"/>
      <c r="O9" s="62"/>
    </row>
    <row r="10" spans="1:17">
      <c r="I10" s="64"/>
      <c r="J10" s="64"/>
      <c r="K10" s="64"/>
      <c r="N10" s="6"/>
      <c r="O10" s="62"/>
    </row>
    <row r="11" spans="1:17">
      <c r="I11" s="64"/>
      <c r="J11" s="64"/>
      <c r="K11" s="64"/>
      <c r="N11" s="2"/>
      <c r="O11" s="62"/>
    </row>
    <row r="12" spans="1:17">
      <c r="I12" s="64"/>
      <c r="J12" s="64"/>
      <c r="K12" s="64"/>
      <c r="N12" s="6"/>
      <c r="O12" s="62"/>
    </row>
    <row r="13" spans="1:17">
      <c r="I13" s="64"/>
      <c r="J13" s="64"/>
      <c r="K13" s="64"/>
      <c r="N13" s="2"/>
      <c r="O13" s="62"/>
    </row>
    <row r="14" spans="1:17">
      <c r="I14" s="64"/>
      <c r="J14" s="64"/>
      <c r="K14" s="64"/>
      <c r="N14" s="6"/>
      <c r="O14" s="62"/>
    </row>
    <row r="15" spans="1:17">
      <c r="I15" s="64"/>
      <c r="J15" s="64"/>
      <c r="K15" s="64"/>
      <c r="N15" s="2"/>
      <c r="O15" s="62"/>
    </row>
    <row r="16" spans="1:17">
      <c r="I16" s="64"/>
      <c r="J16" s="64"/>
      <c r="K16" s="64"/>
      <c r="N16" s="6"/>
      <c r="O16" s="62"/>
    </row>
    <row r="17" spans="9:11">
      <c r="I17" s="64"/>
      <c r="J17" s="64"/>
      <c r="K17" s="64"/>
    </row>
    <row r="18" spans="9:11">
      <c r="I18" s="64"/>
      <c r="J18" s="64"/>
      <c r="K18" s="6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E136" sqref="E136"/>
    </sheetView>
  </sheetViews>
  <sheetFormatPr defaultColWidth="8.77734375" defaultRowHeight="14.4"/>
  <cols>
    <col min="1" max="1" width="42.33203125" bestFit="1" customWidth="1"/>
    <col min="2" max="2" width="17.109375" customWidth="1"/>
    <col min="3" max="3" width="14.109375" customWidth="1"/>
    <col min="4" max="4" width="40.44140625" customWidth="1"/>
    <col min="5" max="5" width="31.441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5676</v>
      </c>
      <c r="B2">
        <v>1E-3</v>
      </c>
      <c r="C2" t="s">
        <v>3667</v>
      </c>
      <c r="D2" t="str">
        <f>VLOOKUP(C2,'MASTER KEY'!$A$2:$B$2986,2,FALSE)</f>
        <v>Achnanthes spp 0014</v>
      </c>
      <c r="E2" s="66"/>
    </row>
    <row r="3" spans="1:5">
      <c r="A3" t="s">
        <v>5677</v>
      </c>
      <c r="B3">
        <v>1E-3</v>
      </c>
      <c r="C3" t="s">
        <v>3684</v>
      </c>
      <c r="D3" t="str">
        <f>VLOOKUP(C3,'MASTER KEY'!$A$2:$B$2986,2,FALSE)</f>
        <v>Alexandrium pseudogonyaulax</v>
      </c>
      <c r="E3" s="66"/>
    </row>
    <row r="4" spans="1:5">
      <c r="A4" t="s">
        <v>5207</v>
      </c>
      <c r="B4">
        <v>1E-3</v>
      </c>
      <c r="C4" t="s">
        <v>3698</v>
      </c>
      <c r="D4" t="str">
        <f>VLOOKUP(C4,'MASTER KEY'!$A$2:$B$2986,2,FALSE)</f>
        <v>Amphidinium spp 0003</v>
      </c>
      <c r="E4" s="66"/>
    </row>
    <row r="5" spans="1:5">
      <c r="A5" t="s">
        <v>2173</v>
      </c>
      <c r="B5">
        <v>1E-3</v>
      </c>
      <c r="C5" t="s">
        <v>3716</v>
      </c>
      <c r="D5" t="str">
        <f>VLOOKUP(C5,'MASTER KEY'!$A$2:$B$2986,2,FALSE)</f>
        <v>Amphora decussata</v>
      </c>
      <c r="E5" s="66"/>
    </row>
    <row r="6" spans="1:5">
      <c r="A6" t="s">
        <v>5209</v>
      </c>
      <c r="B6">
        <v>1E-3</v>
      </c>
      <c r="C6" t="s">
        <v>3764</v>
      </c>
      <c r="D6" t="str">
        <f>VLOOKUP(C6,'MASTER KEY'!$A$2:$B$2986,2,FALSE)</f>
        <v>Amphora spp 0045</v>
      </c>
      <c r="E6" s="66"/>
    </row>
    <row r="7" spans="1:5">
      <c r="A7" t="s">
        <v>2229</v>
      </c>
      <c r="B7">
        <v>1E-3</v>
      </c>
      <c r="C7" t="s">
        <v>3784</v>
      </c>
      <c r="D7" t="str">
        <f>VLOOKUP(C7,'MASTER KEY'!$A$2:$B$2986,2,FALSE)</f>
        <v>Apedinella radians</v>
      </c>
      <c r="E7" s="66"/>
    </row>
    <row r="8" spans="1:5">
      <c r="A8" t="s">
        <v>2231</v>
      </c>
      <c r="B8">
        <v>1E-3</v>
      </c>
      <c r="C8" t="s">
        <v>3794</v>
      </c>
      <c r="D8" t="str">
        <f>VLOOKUP(C8,'MASTER KEY'!$A$2:$B$2986,2,FALSE)</f>
        <v>Asterionellopsis glacialis</v>
      </c>
      <c r="E8" s="66"/>
    </row>
    <row r="9" spans="1:5">
      <c r="A9" t="s">
        <v>5678</v>
      </c>
      <c r="B9">
        <v>1E-3</v>
      </c>
      <c r="C9" t="s">
        <v>3810</v>
      </c>
      <c r="D9" t="str">
        <f>VLOOKUP(C9,'MASTER KEY'!$A$2:$B$2986,2,FALSE)</f>
        <v>Azadinium spp 0001</v>
      </c>
      <c r="E9" s="66"/>
    </row>
    <row r="10" spans="1:5">
      <c r="A10" t="s">
        <v>5679</v>
      </c>
      <c r="B10">
        <v>1E-3</v>
      </c>
      <c r="C10" t="s">
        <v>3813</v>
      </c>
      <c r="D10" t="str">
        <f>VLOOKUP(C10,'MASTER KEY'!$A$2:$B$2986,2,FALSE)</f>
        <v>Bacillaria spp 0001</v>
      </c>
      <c r="E10" s="66"/>
    </row>
    <row r="11" spans="1:5">
      <c r="A11" t="s">
        <v>5213</v>
      </c>
      <c r="B11">
        <v>1E-3</v>
      </c>
      <c r="C11" t="s">
        <v>3953</v>
      </c>
      <c r="D11" t="str">
        <f>VLOOKUP(C11,'MASTER KEY'!$A$2:$B$2986,2,FALSE)</f>
        <v>Bacteriastrum spp 0012</v>
      </c>
      <c r="E11" s="66"/>
    </row>
    <row r="12" spans="1:5">
      <c r="A12" t="s">
        <v>5680</v>
      </c>
      <c r="B12">
        <v>1E-3</v>
      </c>
      <c r="C12" t="s">
        <v>4279</v>
      </c>
      <c r="D12" t="str">
        <f>VLOOKUP(C12,'MASTER KEY'!$A$2:$B$2986,2,FALSE)</f>
        <v>Cyanobacteria spp 0011</v>
      </c>
      <c r="E12" s="66"/>
    </row>
    <row r="13" spans="1:5">
      <c r="A13" t="s">
        <v>5681</v>
      </c>
      <c r="B13">
        <v>1E-3</v>
      </c>
      <c r="C13" t="s">
        <v>3961</v>
      </c>
      <c r="D13" t="str">
        <f>VLOOKUP(C13,'MASTER KEY'!$A$2:$B$2986,2,FALSE)</f>
        <v>Biddulphia spp 0001</v>
      </c>
      <c r="E13" s="66"/>
    </row>
    <row r="14" spans="1:5">
      <c r="A14" t="s">
        <v>5682</v>
      </c>
      <c r="B14">
        <v>1E-3</v>
      </c>
      <c r="C14" t="s">
        <v>3966</v>
      </c>
      <c r="D14" t="str">
        <f>VLOOKUP(C14,'MASTER KEY'!$A$2:$B$2986,2,FALSE)</f>
        <v>Bleakeleya spp 0002</v>
      </c>
      <c r="E14" s="66"/>
    </row>
    <row r="15" spans="1:5">
      <c r="A15" t="s">
        <v>2414</v>
      </c>
      <c r="B15">
        <v>1E-3</v>
      </c>
      <c r="C15" t="s">
        <v>3995</v>
      </c>
      <c r="D15" t="str">
        <f>VLOOKUP(C15,'MASTER KEY'!$A$2:$B$2986,2,FALSE)</f>
        <v>Ceratium furca</v>
      </c>
      <c r="E15" s="66"/>
    </row>
    <row r="16" spans="1:5">
      <c r="A16" t="s">
        <v>5683</v>
      </c>
      <c r="B16">
        <v>1E-3</v>
      </c>
      <c r="C16" t="s">
        <v>3964</v>
      </c>
      <c r="D16" t="str">
        <f>VLOOKUP(C16,'MASTER KEY'!$A$2:$B$2986,2,FALSE)</f>
        <v>Biecheleria halophila</v>
      </c>
      <c r="E16" s="66"/>
    </row>
    <row r="17" spans="1:5">
      <c r="A17" t="s">
        <v>5684</v>
      </c>
      <c r="B17">
        <v>1E-3</v>
      </c>
      <c r="C17" t="s">
        <v>4722</v>
      </c>
      <c r="D17" t="str">
        <f>VLOOKUP(C17,'MASTER KEY'!$A$2:$B$2986,2,FALSE)</f>
        <v>Katagnymene spp 0001</v>
      </c>
      <c r="E17" s="66"/>
    </row>
    <row r="18" spans="1:5">
      <c r="A18" t="s">
        <v>5685</v>
      </c>
      <c r="B18">
        <v>1E-3</v>
      </c>
      <c r="C18" t="s">
        <v>5003</v>
      </c>
      <c r="D18" t="str">
        <f>VLOOKUP(C18,'MASTER KEY'!$A$2:$B$2986,2,FALSE)</f>
        <v>Ostreopsis spp 0001</v>
      </c>
      <c r="E18" s="66"/>
    </row>
    <row r="19" spans="1:5">
      <c r="A19" t="s">
        <v>5686</v>
      </c>
      <c r="B19">
        <v>1E-3</v>
      </c>
      <c r="C19" t="s">
        <v>5049</v>
      </c>
      <c r="D19" t="str">
        <f>VLOOKUP(C19,'MASTER KEY'!$A$2:$B$2986,2,FALSE)</f>
        <v>Peridiniella danica</v>
      </c>
      <c r="E19" s="66"/>
    </row>
    <row r="20" spans="1:5">
      <c r="A20" t="s">
        <v>5687</v>
      </c>
      <c r="B20">
        <v>1E-3</v>
      </c>
      <c r="C20" t="s">
        <v>5666</v>
      </c>
      <c r="D20" t="str">
        <f>VLOOKUP(C20,'MASTER KEY'!$A$2:$B$2986,2,FALSE)</f>
        <v>Protoceratium spp 0001</v>
      </c>
      <c r="E20" s="66"/>
    </row>
    <row r="21" spans="1:5">
      <c r="A21" t="s">
        <v>2451</v>
      </c>
      <c r="B21">
        <v>1E-3</v>
      </c>
      <c r="C21" t="s">
        <v>4039</v>
      </c>
      <c r="D21" t="str">
        <f>VLOOKUP(C21,'MASTER KEY'!$A$2:$B$2986,2,FALSE)</f>
        <v>Chaetoceros peruvianus</v>
      </c>
      <c r="E21" s="66"/>
    </row>
    <row r="22" spans="1:5">
      <c r="A22" t="s">
        <v>5217</v>
      </c>
      <c r="B22">
        <v>1E-3</v>
      </c>
      <c r="C22" t="s">
        <v>4094</v>
      </c>
      <c r="D22" t="str">
        <f>VLOOKUP(C22,'MASTER KEY'!$A$2:$B$2986,2,FALSE)</f>
        <v>Chaetoceros spp 0049</v>
      </c>
      <c r="E22" s="66"/>
    </row>
    <row r="23" spans="1:5">
      <c r="A23" t="s">
        <v>5688</v>
      </c>
      <c r="B23">
        <v>1E-3</v>
      </c>
      <c r="C23" t="s">
        <v>4111</v>
      </c>
      <c r="D23" t="str">
        <f>VLOOKUP(C23,'MASTER KEY'!$A$2:$B$2986,2,FALSE)</f>
        <v>Chattonella spp 0002</v>
      </c>
      <c r="E23" s="66"/>
    </row>
    <row r="24" spans="1:5">
      <c r="A24" t="s">
        <v>5689</v>
      </c>
      <c r="B24">
        <v>1E-3</v>
      </c>
      <c r="C24" t="s">
        <v>4148</v>
      </c>
      <c r="D24" t="str">
        <f>VLOOKUP(C24,'MASTER KEY'!$A$2:$B$2986,2,FALSE)</f>
        <v>Chrysophyta spp 0013</v>
      </c>
      <c r="E24" s="66"/>
    </row>
    <row r="25" spans="1:5">
      <c r="A25" t="s">
        <v>2534</v>
      </c>
      <c r="B25">
        <v>1E-3</v>
      </c>
      <c r="C25" t="s">
        <v>4154</v>
      </c>
      <c r="D25" t="str">
        <f>VLOOKUP(C25,'MASTER KEY'!$A$2:$B$2986,2,FALSE)</f>
        <v>Climacodium frauenfeldianum</v>
      </c>
      <c r="E25" s="66"/>
    </row>
    <row r="26" spans="1:5">
      <c r="A26" t="s">
        <v>5690</v>
      </c>
      <c r="B26">
        <v>1E-3</v>
      </c>
      <c r="C26" t="s">
        <v>4161</v>
      </c>
      <c r="D26" t="str">
        <f>VLOOKUP(C26,'MASTER KEY'!$A$2:$B$2986,2,FALSE)</f>
        <v>Climacodium spp 0007</v>
      </c>
      <c r="E26" s="66"/>
    </row>
    <row r="27" spans="1:5">
      <c r="A27" t="s">
        <v>5691</v>
      </c>
      <c r="B27">
        <v>1E-3</v>
      </c>
      <c r="C27" t="s">
        <v>4164</v>
      </c>
      <c r="D27" t="str">
        <f>VLOOKUP(C27,'MASTER KEY'!$A$2:$B$2986,2,FALSE)</f>
        <v>Climacosphenia spp 0001</v>
      </c>
      <c r="E27" s="66"/>
    </row>
    <row r="28" spans="1:5">
      <c r="A28" t="s">
        <v>5692</v>
      </c>
      <c r="B28">
        <v>1E-3</v>
      </c>
      <c r="C28" t="s">
        <v>4280</v>
      </c>
      <c r="D28" t="str">
        <f>VLOOKUP(C28,'MASTER KEY'!$A$2:$B$2986,2,FALSE)</f>
        <v>Cyanobacteria spp 0012</v>
      </c>
      <c r="E28" s="66"/>
    </row>
    <row r="29" spans="1:5">
      <c r="A29" t="s">
        <v>2547</v>
      </c>
      <c r="B29">
        <v>1E-3</v>
      </c>
      <c r="C29" t="s">
        <v>4175</v>
      </c>
      <c r="D29" t="str">
        <f>VLOOKUP(C29,'MASTER KEY'!$A$2:$B$2986,2,FALSE)</f>
        <v>Cocconeis heteroidea</v>
      </c>
      <c r="E29" s="66"/>
    </row>
    <row r="30" spans="1:5">
      <c r="A30" t="s">
        <v>5223</v>
      </c>
      <c r="B30">
        <v>1E-3</v>
      </c>
      <c r="C30" t="s">
        <v>4191</v>
      </c>
      <c r="D30" t="str">
        <f>VLOOKUP(C30,'MASTER KEY'!$A$2:$B$2986,2,FALSE)</f>
        <v>Cocconeis spp 0014</v>
      </c>
      <c r="E30" s="66"/>
    </row>
    <row r="31" spans="1:5">
      <c r="A31" t="s">
        <v>5224</v>
      </c>
      <c r="B31">
        <v>1E-3</v>
      </c>
      <c r="C31" t="s">
        <v>4230</v>
      </c>
      <c r="D31" t="str">
        <f>VLOOKUP(C31,'MASTER KEY'!$A$2:$B$2986,2,FALSE)</f>
        <v>Coscinodiscus spp 0018</v>
      </c>
      <c r="E31" s="66"/>
    </row>
    <row r="32" spans="1:5">
      <c r="A32" t="s">
        <v>5225</v>
      </c>
      <c r="B32">
        <v>1E-3</v>
      </c>
      <c r="C32" t="s">
        <v>4247</v>
      </c>
      <c r="D32" t="str">
        <f>VLOOKUP(C32,'MASTER KEY'!$A$2:$B$2986,2,FALSE)</f>
        <v>Cryptomonas spp 0001</v>
      </c>
      <c r="E32" s="66"/>
    </row>
    <row r="33" spans="1:5">
      <c r="A33" t="s">
        <v>5673</v>
      </c>
      <c r="B33">
        <v>1E-3</v>
      </c>
      <c r="C33" t="s">
        <v>4270</v>
      </c>
      <c r="D33" t="str">
        <f>VLOOKUP(C33,'MASTER KEY'!$A$2:$B$2986,2,FALSE)</f>
        <v>Cyanobacteria spp 0002</v>
      </c>
      <c r="E33" s="66"/>
    </row>
    <row r="34" spans="1:5">
      <c r="A34" t="s">
        <v>5230</v>
      </c>
      <c r="B34">
        <v>1E-3</v>
      </c>
      <c r="C34" t="s">
        <v>4288</v>
      </c>
      <c r="D34" t="str">
        <f>VLOOKUP(C34,'MASTER KEY'!$A$2:$B$2986,2,FALSE)</f>
        <v>Cyclotella spp 0005</v>
      </c>
      <c r="E34" s="66"/>
    </row>
    <row r="35" spans="1:5">
      <c r="A35" t="s">
        <v>2644</v>
      </c>
      <c r="B35">
        <v>1E-3</v>
      </c>
      <c r="C35" t="s">
        <v>4296</v>
      </c>
      <c r="D35" t="str">
        <f>VLOOKUP(C35,'MASTER KEY'!$A$2:$B$2986,2,FALSE)</f>
        <v>Cylindrotheca closterium</v>
      </c>
      <c r="E35" s="66"/>
    </row>
    <row r="36" spans="1:5">
      <c r="A36" t="s">
        <v>5231</v>
      </c>
      <c r="B36">
        <v>1E-3</v>
      </c>
      <c r="C36" t="s">
        <v>4319</v>
      </c>
      <c r="D36" t="str">
        <f>VLOOKUP(C36,'MASTER KEY'!$A$2:$B$2986,2,FALSE)</f>
        <v>Dactyliosolen spp 0003</v>
      </c>
      <c r="E36" s="66"/>
    </row>
    <row r="37" spans="1:5">
      <c r="A37" t="s">
        <v>5693</v>
      </c>
      <c r="B37">
        <v>1E-3</v>
      </c>
      <c r="C37" t="s">
        <v>4404</v>
      </c>
      <c r="D37" t="str">
        <f>VLOOKUP(C37,'MASTER KEY'!$A$2:$B$2986,2,FALSE)</f>
        <v>Dinophysis caudata</v>
      </c>
      <c r="E37" s="66"/>
    </row>
    <row r="38" spans="1:5">
      <c r="A38" t="s">
        <v>5694</v>
      </c>
      <c r="B38">
        <v>1E-3</v>
      </c>
      <c r="C38" t="s">
        <v>4416</v>
      </c>
      <c r="D38" t="str">
        <f>VLOOKUP(C38,'MASTER KEY'!$A$2:$B$2986,2,FALSE)</f>
        <v>Dinophysis spp 0006</v>
      </c>
      <c r="E38" s="66"/>
    </row>
    <row r="39" spans="1:5">
      <c r="A39" t="s">
        <v>2759</v>
      </c>
      <c r="B39">
        <v>1E-3</v>
      </c>
      <c r="C39" t="s">
        <v>4421</v>
      </c>
      <c r="D39" t="str">
        <f>VLOOKUP(C39,'MASTER KEY'!$A$2:$B$2986,2,FALSE)</f>
        <v>Diploneis bombus</v>
      </c>
      <c r="E39" s="66"/>
    </row>
    <row r="40" spans="1:5">
      <c r="A40" t="s">
        <v>2762</v>
      </c>
      <c r="B40">
        <v>1E-3</v>
      </c>
      <c r="C40" t="s">
        <v>4424</v>
      </c>
      <c r="D40" t="str">
        <f>VLOOKUP(C40,'MASTER KEY'!$A$2:$B$2986,2,FALSE)</f>
        <v>Diploneis ovalis</v>
      </c>
      <c r="E40" s="66"/>
    </row>
    <row r="41" spans="1:5">
      <c r="A41" t="s">
        <v>5234</v>
      </c>
      <c r="B41">
        <v>1E-3</v>
      </c>
      <c r="C41" t="s">
        <v>4435</v>
      </c>
      <c r="D41" t="str">
        <f>VLOOKUP(C41,'MASTER KEY'!$A$2:$B$2986,2,FALSE)</f>
        <v>Diploneis spp 0010</v>
      </c>
      <c r="E41" s="66"/>
    </row>
    <row r="42" spans="1:5">
      <c r="A42" t="s">
        <v>5695</v>
      </c>
      <c r="B42">
        <v>1E-3</v>
      </c>
      <c r="C42" t="s">
        <v>4439</v>
      </c>
      <c r="D42" t="str">
        <f>VLOOKUP(C42,'MASTER KEY'!$A$2:$B$2986,2,FALSE)</f>
        <v>Diplopsalis spp 0001</v>
      </c>
      <c r="E42" s="66"/>
    </row>
    <row r="43" spans="1:5">
      <c r="A43" t="s">
        <v>5236</v>
      </c>
      <c r="B43">
        <v>1E-3</v>
      </c>
      <c r="C43" t="s">
        <v>4461</v>
      </c>
      <c r="D43" t="str">
        <f>VLOOKUP(C43,'MASTER KEY'!$A$2:$B$2986,2,FALSE)</f>
        <v>Entomoneis spp 0001</v>
      </c>
      <c r="E43" s="66"/>
    </row>
    <row r="44" spans="1:5">
      <c r="A44" t="s">
        <v>2787</v>
      </c>
      <c r="B44">
        <v>1E-3</v>
      </c>
      <c r="C44" t="s">
        <v>4464</v>
      </c>
      <c r="D44" t="str">
        <f>VLOOKUP(C44,'MASTER KEY'!$A$2:$B$2986,2,FALSE)</f>
        <v>Entomoneis tenuistriata</v>
      </c>
      <c r="E44" s="66"/>
    </row>
    <row r="45" spans="1:5">
      <c r="A45" t="s">
        <v>5237</v>
      </c>
      <c r="B45">
        <v>1E-3</v>
      </c>
      <c r="C45" t="s">
        <v>4484</v>
      </c>
      <c r="D45" t="str">
        <f>VLOOKUP(C45,'MASTER KEY'!$A$2:$B$2986,2,FALSE)</f>
        <v>Eucampia spp 0011</v>
      </c>
      <c r="E45" s="66"/>
    </row>
    <row r="46" spans="1:5">
      <c r="A46" t="s">
        <v>2817</v>
      </c>
      <c r="B46">
        <v>1E-3</v>
      </c>
      <c r="C46" t="s">
        <v>4498</v>
      </c>
      <c r="D46" t="str">
        <f>VLOOKUP(C46,'MASTER KEY'!$A$2:$B$2986,2,FALSE)</f>
        <v>Eutreptiella marina</v>
      </c>
      <c r="E46" s="66"/>
    </row>
    <row r="47" spans="1:5">
      <c r="A47" t="s">
        <v>5696</v>
      </c>
      <c r="B47">
        <v>1E-3</v>
      </c>
      <c r="C47" t="s">
        <v>4545</v>
      </c>
      <c r="D47" t="str">
        <f>VLOOKUP(C47,'MASTER KEY'!$A$2:$B$2986,2,FALSE)</f>
        <v>Fragilariopsis spp 0002</v>
      </c>
      <c r="E47" s="66"/>
    </row>
    <row r="48" spans="1:5">
      <c r="A48" t="s">
        <v>5697</v>
      </c>
      <c r="B48">
        <v>1E-3</v>
      </c>
      <c r="C48" t="s">
        <v>4592</v>
      </c>
      <c r="D48" t="str">
        <f>VLOOKUP(C48,'MASTER KEY'!$A$2:$B$2986,2,FALSE)</f>
        <v>Gymnodinium spp 0001</v>
      </c>
      <c r="E48" s="66"/>
    </row>
    <row r="49" spans="1:5">
      <c r="A49" t="s">
        <v>5242</v>
      </c>
      <c r="B49">
        <v>1E-3</v>
      </c>
      <c r="C49" t="s">
        <v>4565</v>
      </c>
      <c r="D49" t="str">
        <f>VLOOKUP(C49,'MASTER KEY'!$A$2:$B$2986,2,FALSE)</f>
        <v>Gonyaulax spp 0001</v>
      </c>
      <c r="E49" s="66"/>
    </row>
    <row r="50" spans="1:5">
      <c r="A50" t="s">
        <v>5698</v>
      </c>
      <c r="B50">
        <v>1E-3</v>
      </c>
      <c r="C50" t="s">
        <v>4574</v>
      </c>
      <c r="D50" t="str">
        <f>VLOOKUP(C50,'MASTER KEY'!$A$2:$B$2986,2,FALSE)</f>
        <v>Grammatophora spp 0001</v>
      </c>
      <c r="E50" s="66"/>
    </row>
    <row r="51" spans="1:5">
      <c r="A51" t="s">
        <v>2881</v>
      </c>
      <c r="B51">
        <v>1E-3</v>
      </c>
      <c r="C51" t="s">
        <v>4578</v>
      </c>
      <c r="D51" t="str">
        <f>VLOOKUP(C51,'MASTER KEY'!$A$2:$B$2986,2,FALSE)</f>
        <v>Guinardia flaccida</v>
      </c>
      <c r="E51" s="66"/>
    </row>
    <row r="52" spans="1:5">
      <c r="A52" t="s">
        <v>5243</v>
      </c>
      <c r="B52">
        <v>1E-3</v>
      </c>
      <c r="C52" t="s">
        <v>4579</v>
      </c>
      <c r="D52" t="str">
        <f>VLOOKUP(C52,'MASTER KEY'!$A$2:$B$2986,2,FALSE)</f>
        <v>Guinardia spp 0001</v>
      </c>
      <c r="E52" s="66"/>
    </row>
    <row r="53" spans="1:5">
      <c r="A53" t="s">
        <v>2884</v>
      </c>
      <c r="B53">
        <v>1E-3</v>
      </c>
      <c r="C53" t="s">
        <v>4582</v>
      </c>
      <c r="D53" t="str">
        <f>VLOOKUP(C53,'MASTER KEY'!$A$2:$B$2986,2,FALSE)</f>
        <v>Guinardia striata</v>
      </c>
      <c r="E53" s="66"/>
    </row>
    <row r="54" spans="1:5">
      <c r="A54" t="s">
        <v>2892</v>
      </c>
      <c r="B54">
        <v>1E-3</v>
      </c>
      <c r="C54" t="s">
        <v>4717</v>
      </c>
      <c r="D54" t="str">
        <f>VLOOKUP(C54,'MASTER KEY'!$A$2:$B$2986,2,FALSE)</f>
        <v>Karlodinium impudicum</v>
      </c>
      <c r="E54" s="66"/>
    </row>
    <row r="55" spans="1:5">
      <c r="A55" t="s">
        <v>5246</v>
      </c>
      <c r="B55">
        <v>1E-3</v>
      </c>
      <c r="C55" t="s">
        <v>4611</v>
      </c>
      <c r="D55" t="str">
        <f>VLOOKUP(C55,'MASTER KEY'!$A$2:$B$2986,2,FALSE)</f>
        <v>Gymnodinium spp 0020</v>
      </c>
      <c r="E55" s="66"/>
    </row>
    <row r="56" spans="1:5">
      <c r="A56" t="s">
        <v>5249</v>
      </c>
      <c r="B56">
        <v>1E-3</v>
      </c>
      <c r="C56" t="s">
        <v>4638</v>
      </c>
      <c r="D56" t="str">
        <f>VLOOKUP(C56,'MASTER KEY'!$A$2:$B$2986,2,FALSE)</f>
        <v>Gyrodinium spp 0001</v>
      </c>
      <c r="E56" s="66"/>
    </row>
    <row r="57" spans="1:5">
      <c r="A57" t="s">
        <v>5699</v>
      </c>
      <c r="B57">
        <v>1E-3</v>
      </c>
      <c r="C57" t="s">
        <v>4657</v>
      </c>
      <c r="D57" t="str">
        <f>VLOOKUP(C57,'MASTER KEY'!$A$2:$B$2986,2,FALSE)</f>
        <v>Hantzschia spp 0003</v>
      </c>
      <c r="E57" s="66"/>
    </row>
    <row r="58" spans="1:5">
      <c r="A58" t="s">
        <v>5700</v>
      </c>
      <c r="B58">
        <v>1E-3</v>
      </c>
      <c r="C58" t="s">
        <v>4670</v>
      </c>
      <c r="D58" t="str">
        <f>VLOOKUP(C58,'MASTER KEY'!$A$2:$B$2986,2,FALSE)</f>
        <v>Hemialus spp 0002</v>
      </c>
      <c r="E58" s="66"/>
    </row>
    <row r="59" spans="1:5">
      <c r="A59" t="s">
        <v>2965</v>
      </c>
      <c r="B59">
        <v>1E-3</v>
      </c>
      <c r="C59" t="s">
        <v>4682</v>
      </c>
      <c r="D59" t="str">
        <f>VLOOKUP(C59,'MASTER KEY'!$A$2:$B$2986,2,FALSE)</f>
        <v>Heterocapsa lanceolata</v>
      </c>
      <c r="E59" s="66"/>
    </row>
    <row r="60" spans="1:5">
      <c r="A60" t="s">
        <v>2966</v>
      </c>
      <c r="B60">
        <v>1E-3</v>
      </c>
      <c r="C60" t="s">
        <v>4683</v>
      </c>
      <c r="D60" t="str">
        <f>VLOOKUP(C60,'MASTER KEY'!$A$2:$B$2986,2,FALSE)</f>
        <v>Heterocapsa minima</v>
      </c>
      <c r="E60" s="66"/>
    </row>
    <row r="61" spans="1:5">
      <c r="A61" t="s">
        <v>2968</v>
      </c>
      <c r="B61">
        <v>1E-3</v>
      </c>
      <c r="C61" t="s">
        <v>4685</v>
      </c>
      <c r="D61" t="str">
        <f>VLOOKUP(C61,'MASTER KEY'!$A$2:$B$2986,2,FALSE)</f>
        <v>Heterocapsa rotundata</v>
      </c>
      <c r="E61" s="66"/>
    </row>
    <row r="62" spans="1:5">
      <c r="A62" t="s">
        <v>2969</v>
      </c>
      <c r="B62">
        <v>1E-3</v>
      </c>
      <c r="C62" t="s">
        <v>4686</v>
      </c>
      <c r="D62" t="str">
        <f>VLOOKUP(C62,'MASTER KEY'!$A$2:$B$2986,2,FALSE)</f>
        <v>Heterocapsa rotundatum</v>
      </c>
      <c r="E62" s="66"/>
    </row>
    <row r="63" spans="1:5">
      <c r="A63" t="s">
        <v>5253</v>
      </c>
      <c r="B63">
        <v>1E-3</v>
      </c>
      <c r="C63" t="s">
        <v>4688</v>
      </c>
      <c r="D63" t="str">
        <f>VLOOKUP(C63,'MASTER KEY'!$A$2:$B$2986,2,FALSE)</f>
        <v>Heterocapsa spp 0002</v>
      </c>
      <c r="E63" s="66"/>
    </row>
    <row r="64" spans="1:5">
      <c r="A64" t="s">
        <v>5701</v>
      </c>
      <c r="B64">
        <v>1E-3</v>
      </c>
      <c r="C64" t="s">
        <v>4701</v>
      </c>
      <c r="D64" t="str">
        <f>VLOOKUP(C64,'MASTER KEY'!$A$2:$B$2986,2,FALSE)</f>
        <v>Hillea spp 0003</v>
      </c>
      <c r="E64" s="66"/>
    </row>
    <row r="65" spans="1:5">
      <c r="A65" t="s">
        <v>5702</v>
      </c>
      <c r="B65">
        <v>1E-3</v>
      </c>
      <c r="C65" t="s">
        <v>4708</v>
      </c>
      <c r="D65" t="str">
        <f>VLOOKUP(C65,'MASTER KEY'!$A$2:$B$2986,2,FALSE)</f>
        <v>Isthmia spp 0001</v>
      </c>
      <c r="E65" s="66"/>
    </row>
    <row r="66" spans="1:5">
      <c r="A66" t="s">
        <v>5703</v>
      </c>
      <c r="B66">
        <v>1E-3</v>
      </c>
      <c r="C66" t="s">
        <v>4712</v>
      </c>
      <c r="D66" t="str">
        <f>VLOOKUP(C66,'MASTER KEY'!$A$2:$B$2986,2,FALSE)</f>
        <v>Karenia papilionacea</v>
      </c>
      <c r="E66" s="66"/>
    </row>
    <row r="67" spans="1:5">
      <c r="A67" t="s">
        <v>5256</v>
      </c>
      <c r="B67">
        <v>1E-3</v>
      </c>
      <c r="C67" t="s">
        <v>4718</v>
      </c>
      <c r="D67" t="str">
        <f>VLOOKUP(C67,'MASTER KEY'!$A$2:$B$2986,2,FALSE)</f>
        <v>Karlodinium spp 0001</v>
      </c>
      <c r="E67" s="66"/>
    </row>
    <row r="68" spans="1:5">
      <c r="A68" t="s">
        <v>2990</v>
      </c>
      <c r="B68">
        <v>1E-3</v>
      </c>
      <c r="C68" t="s">
        <v>4724</v>
      </c>
      <c r="D68" t="str">
        <f>VLOOKUP(C68,'MASTER KEY'!$A$2:$B$2986,2,FALSE)</f>
        <v>Katodinium rotundatum</v>
      </c>
      <c r="E68" s="66"/>
    </row>
    <row r="69" spans="1:5">
      <c r="A69" t="s">
        <v>5257</v>
      </c>
      <c r="B69">
        <v>1E-3</v>
      </c>
      <c r="C69" t="s">
        <v>4727</v>
      </c>
      <c r="D69" t="str">
        <f>VLOOKUP(C69,'MASTER KEY'!$A$2:$B$2986,2,FALSE)</f>
        <v>Katodinium spp 0003</v>
      </c>
      <c r="E69" s="66"/>
    </row>
    <row r="70" spans="1:5">
      <c r="A70" t="s">
        <v>3001</v>
      </c>
      <c r="B70">
        <v>1E-3</v>
      </c>
      <c r="C70" t="s">
        <v>4745</v>
      </c>
      <c r="D70" t="str">
        <f>VLOOKUP(C70,'MASTER KEY'!$A$2:$B$2986,2,FALSE)</f>
        <v>Leptocylindrus danicus</v>
      </c>
      <c r="E70" s="66"/>
    </row>
    <row r="71" spans="1:5">
      <c r="A71" t="s">
        <v>3002</v>
      </c>
      <c r="B71">
        <v>1E-3</v>
      </c>
      <c r="C71" t="s">
        <v>4746</v>
      </c>
      <c r="D71" t="str">
        <f>VLOOKUP(C71,'MASTER KEY'!$A$2:$B$2986,2,FALSE)</f>
        <v>Leptocylindrus mediterraneus</v>
      </c>
      <c r="E71" s="66"/>
    </row>
    <row r="72" spans="1:5">
      <c r="A72" t="s">
        <v>5260</v>
      </c>
      <c r="B72">
        <v>1E-3</v>
      </c>
      <c r="C72" t="s">
        <v>4750</v>
      </c>
      <c r="D72" t="str">
        <f>VLOOKUP(C72,'MASTER KEY'!$A$2:$B$2986,2,FALSE)</f>
        <v>Leptocylindrus spp 0003</v>
      </c>
      <c r="E72" s="66"/>
    </row>
    <row r="73" spans="1:5">
      <c r="A73" t="s">
        <v>5704</v>
      </c>
      <c r="B73">
        <v>1E-3</v>
      </c>
      <c r="C73" t="s">
        <v>4758</v>
      </c>
      <c r="D73" t="str">
        <f>VLOOKUP(C73,'MASTER KEY'!$A$2:$B$2986,2,FALSE)</f>
        <v>Licmophora lyngbei</v>
      </c>
      <c r="E73" s="66"/>
    </row>
    <row r="74" spans="1:5">
      <c r="A74" t="s">
        <v>5261</v>
      </c>
      <c r="B74">
        <v>1E-3</v>
      </c>
      <c r="C74" t="s">
        <v>4762</v>
      </c>
      <c r="D74" t="str">
        <f>VLOOKUP(C74,'MASTER KEY'!$A$2:$B$2986,2,FALSE)</f>
        <v>Licmophora spp 0003</v>
      </c>
      <c r="E74" s="66"/>
    </row>
    <row r="75" spans="1:5">
      <c r="A75" t="s">
        <v>5705</v>
      </c>
      <c r="B75">
        <v>1E-3</v>
      </c>
      <c r="C75" t="s">
        <v>4770</v>
      </c>
      <c r="D75" t="str">
        <f>VLOOKUP(C75,'MASTER KEY'!$A$2:$B$2986,2,FALSE)</f>
        <v>Lioloma spp 0001</v>
      </c>
      <c r="E75" s="66"/>
    </row>
    <row r="76" spans="1:5">
      <c r="A76" t="s">
        <v>5706</v>
      </c>
      <c r="B76">
        <v>1E-3</v>
      </c>
      <c r="C76" t="s">
        <v>4774</v>
      </c>
      <c r="D76" t="str">
        <f>VLOOKUP(C76,'MASTER KEY'!$A$2:$B$2986,2,FALSE)</f>
        <v>Lithodesmium spp 0003</v>
      </c>
      <c r="E76" s="66"/>
    </row>
    <row r="77" spans="1:5">
      <c r="A77" t="s">
        <v>5707</v>
      </c>
      <c r="B77">
        <v>1E-3</v>
      </c>
      <c r="C77" t="s">
        <v>4779</v>
      </c>
      <c r="D77" t="str">
        <f>VLOOKUP(C77,'MASTER KEY'!$A$2:$B$2986,2,FALSE)</f>
        <v>Lyngbya spp 0001</v>
      </c>
      <c r="E77" s="66"/>
    </row>
    <row r="78" spans="1:5">
      <c r="A78" t="s">
        <v>3023</v>
      </c>
      <c r="B78">
        <v>1E-3</v>
      </c>
      <c r="C78" t="s">
        <v>4780</v>
      </c>
      <c r="D78" t="str">
        <f>VLOOKUP(C78,'MASTER KEY'!$A$2:$B$2986,2,FALSE)</f>
        <v>Lyrella lyra</v>
      </c>
      <c r="E78" s="66"/>
    </row>
    <row r="79" spans="1:5">
      <c r="A79" t="s">
        <v>3026</v>
      </c>
      <c r="B79">
        <v>1E-3</v>
      </c>
      <c r="C79" t="s">
        <v>4785</v>
      </c>
      <c r="D79" t="str">
        <f>VLOOKUP(C79,'MASTER KEY'!$A$2:$B$2986,2,FALSE)</f>
        <v>Mastogloia binotata</v>
      </c>
      <c r="E79" s="66"/>
    </row>
    <row r="80" spans="1:5">
      <c r="A80" t="s">
        <v>3027</v>
      </c>
      <c r="B80">
        <v>1E-3</v>
      </c>
      <c r="C80" t="s">
        <v>4786</v>
      </c>
      <c r="D80" t="str">
        <f>VLOOKUP(C80,'MASTER KEY'!$A$2:$B$2986,2,FALSE)</f>
        <v>Mastogloia cocconeiformis</v>
      </c>
      <c r="E80" s="66"/>
    </row>
    <row r="81" spans="1:5">
      <c r="A81" t="s">
        <v>5262</v>
      </c>
      <c r="B81">
        <v>1E-3</v>
      </c>
      <c r="C81" t="s">
        <v>4798</v>
      </c>
      <c r="D81" t="str">
        <f>VLOOKUP(C81,'MASTER KEY'!$A$2:$B$2986,2,FALSE)</f>
        <v>Mastogloia spp 0009</v>
      </c>
      <c r="E81" s="66"/>
    </row>
    <row r="82" spans="1:5">
      <c r="A82" t="s">
        <v>5263</v>
      </c>
      <c r="B82">
        <v>1E-3</v>
      </c>
      <c r="C82" t="s">
        <v>4805</v>
      </c>
      <c r="D82" t="str">
        <f>VLOOKUP(C82,'MASTER KEY'!$A$2:$B$2986,2,FALSE)</f>
        <v>Melosira spp 0002</v>
      </c>
      <c r="E82" s="66"/>
    </row>
    <row r="83" spans="1:5">
      <c r="A83" t="s">
        <v>3050</v>
      </c>
      <c r="B83">
        <v>1E-3</v>
      </c>
      <c r="C83" t="s">
        <v>4819</v>
      </c>
      <c r="D83" t="str">
        <f>VLOOKUP(C83,'MASTER KEY'!$A$2:$B$2986,2,FALSE)</f>
        <v>Mesoporos perforatus</v>
      </c>
      <c r="E83" s="66"/>
    </row>
    <row r="84" spans="1:5">
      <c r="A84" t="s">
        <v>5708</v>
      </c>
      <c r="B84">
        <v>1E-3</v>
      </c>
      <c r="C84" t="s">
        <v>4831</v>
      </c>
      <c r="D84" t="str">
        <f>VLOOKUP(C84,'MASTER KEY'!$A$2:$B$2986,2,FALSE)</f>
        <v>Microtabella spp 002</v>
      </c>
      <c r="E84" s="66"/>
    </row>
    <row r="85" spans="1:5">
      <c r="A85" t="s">
        <v>5709</v>
      </c>
      <c r="B85">
        <v>1E-3</v>
      </c>
      <c r="C85" t="s">
        <v>4885</v>
      </c>
      <c r="D85" t="str">
        <f>VLOOKUP(C85,'MASTER KEY'!$A$2:$B$2986,2,FALSE)</f>
        <v>Navicula spp 0039</v>
      </c>
      <c r="E85" s="66"/>
    </row>
    <row r="86" spans="1:5">
      <c r="A86" t="s">
        <v>5710</v>
      </c>
      <c r="B86">
        <v>1E-3</v>
      </c>
      <c r="C86" t="s">
        <v>4891</v>
      </c>
      <c r="D86" t="str">
        <f>VLOOKUP(C86,'MASTER KEY'!$A$2:$B$2986,2,FALSE)</f>
        <v>Navicula transitans</v>
      </c>
      <c r="E86" s="66"/>
    </row>
    <row r="87" spans="1:5">
      <c r="A87" t="s">
        <v>3114</v>
      </c>
      <c r="B87">
        <v>1E-3</v>
      </c>
      <c r="C87" t="s">
        <v>4903</v>
      </c>
      <c r="D87" t="str">
        <f>VLOOKUP(C87,'MASTER KEY'!$A$2:$B$2986,2,FALSE)</f>
        <v>Nitzschia fasciculata</v>
      </c>
      <c r="E87" s="66"/>
    </row>
    <row r="88" spans="1:5">
      <c r="A88" t="s">
        <v>3117</v>
      </c>
      <c r="B88">
        <v>1E-3</v>
      </c>
      <c r="C88" t="s">
        <v>4907</v>
      </c>
      <c r="D88" t="str">
        <f>VLOOKUP(C88,'MASTER KEY'!$A$2:$B$2986,2,FALSE)</f>
        <v>Nitzschia linearis</v>
      </c>
      <c r="E88" s="66"/>
    </row>
    <row r="89" spans="1:5">
      <c r="A89" t="s">
        <v>3118</v>
      </c>
      <c r="B89">
        <v>1E-3</v>
      </c>
      <c r="C89" t="s">
        <v>4909</v>
      </c>
      <c r="D89" t="str">
        <f>VLOOKUP(C89,'MASTER KEY'!$A$2:$B$2986,2,FALSE)</f>
        <v>Nitzschia longissima</v>
      </c>
      <c r="E89" s="66"/>
    </row>
    <row r="90" spans="1:5">
      <c r="A90" t="s">
        <v>3122</v>
      </c>
      <c r="B90">
        <v>1E-3</v>
      </c>
      <c r="C90" t="s">
        <v>4915</v>
      </c>
      <c r="D90" t="str">
        <f>VLOOKUP(C90,'MASTER KEY'!$A$2:$B$2986,2,FALSE)</f>
        <v>Nitzschia scalaris</v>
      </c>
      <c r="E90" s="66"/>
    </row>
    <row r="91" spans="1:5">
      <c r="A91" t="s">
        <v>5711</v>
      </c>
      <c r="B91">
        <v>1E-3</v>
      </c>
      <c r="C91" t="s">
        <v>4961</v>
      </c>
      <c r="D91" t="str">
        <f>VLOOKUP(C91,'MASTER KEY'!$A$2:$B$2986,2,FALSE)</f>
        <v>Nitzschia spp 0045</v>
      </c>
      <c r="E91" s="66"/>
    </row>
    <row r="92" spans="1:5">
      <c r="A92" t="s">
        <v>3181</v>
      </c>
      <c r="B92">
        <v>1E-3</v>
      </c>
      <c r="C92" t="s">
        <v>4977</v>
      </c>
      <c r="D92" t="str">
        <f>VLOOKUP(C92,'MASTER KEY'!$A$2:$B$2986,2,FALSE)</f>
        <v>Octactis octonaria</v>
      </c>
      <c r="E92" s="66"/>
    </row>
    <row r="93" spans="1:5">
      <c r="A93" t="s">
        <v>5712</v>
      </c>
      <c r="B93">
        <v>1E-3</v>
      </c>
      <c r="C93" t="s">
        <v>4977</v>
      </c>
      <c r="D93" t="str">
        <f>VLOOKUP(C93,'MASTER KEY'!$A$2:$B$2986,2,FALSE)</f>
        <v>Octactis octonaria</v>
      </c>
      <c r="E93" s="66"/>
    </row>
    <row r="94" spans="1:5">
      <c r="A94" t="s">
        <v>3183</v>
      </c>
      <c r="B94">
        <v>1E-3</v>
      </c>
      <c r="C94" t="s">
        <v>4979</v>
      </c>
      <c r="D94" t="str">
        <f>VLOOKUP(C94,'MASTER KEY'!$A$2:$B$2986,2,FALSE)</f>
        <v>Odontella aurita</v>
      </c>
      <c r="E94" s="66"/>
    </row>
    <row r="95" spans="1:5">
      <c r="A95" t="s">
        <v>5269</v>
      </c>
      <c r="B95">
        <v>1E-3</v>
      </c>
      <c r="C95" t="s">
        <v>4985</v>
      </c>
      <c r="D95" t="str">
        <f>VLOOKUP(C95,'MASTER KEY'!$A$2:$B$2986,2,FALSE)</f>
        <v>Odontella spp 0003</v>
      </c>
      <c r="E95" s="66"/>
    </row>
    <row r="96" spans="1:5">
      <c r="A96" t="s">
        <v>5713</v>
      </c>
      <c r="B96">
        <v>1E-3</v>
      </c>
      <c r="C96" t="s">
        <v>5001</v>
      </c>
      <c r="D96" t="str">
        <f>VLOOKUP(C96,'MASTER KEY'!$A$2:$B$2986,2,FALSE)</f>
        <v>Oscillatoria spp 0001</v>
      </c>
      <c r="E96" s="66"/>
    </row>
    <row r="97" spans="1:5">
      <c r="A97" t="s">
        <v>5270</v>
      </c>
      <c r="B97">
        <v>1E-3</v>
      </c>
      <c r="C97" t="s">
        <v>5015</v>
      </c>
      <c r="D97" t="str">
        <f>VLOOKUP(C97,'MASTER KEY'!$A$2:$B$2986,2,FALSE)</f>
        <v>Oxytoxum spp 0003</v>
      </c>
      <c r="E97" s="66"/>
    </row>
    <row r="98" spans="1:5">
      <c r="A98" t="s">
        <v>5714</v>
      </c>
      <c r="B98">
        <v>1E-3</v>
      </c>
      <c r="C98" t="s">
        <v>5022</v>
      </c>
      <c r="D98" t="str">
        <f>VLOOKUP(C98,'MASTER KEY'!$A$2:$B$2986,2,FALSE)</f>
        <v>Pachysphaera spp 0002</v>
      </c>
      <c r="E98" s="66"/>
    </row>
    <row r="99" spans="1:5">
      <c r="A99" t="s">
        <v>3224</v>
      </c>
      <c r="B99">
        <v>1E-3</v>
      </c>
      <c r="C99" t="s">
        <v>5031</v>
      </c>
      <c r="D99" t="str">
        <f>VLOOKUP(C99,'MASTER KEY'!$A$2:$B$2986,2,FALSE)</f>
        <v>Paralia sulcata</v>
      </c>
      <c r="E99" s="66"/>
    </row>
    <row r="100" spans="1:5">
      <c r="A100" t="s">
        <v>5715</v>
      </c>
      <c r="B100">
        <v>1E-3</v>
      </c>
      <c r="C100" t="s">
        <v>4351</v>
      </c>
      <c r="D100" t="str">
        <f>VLOOKUP(C100,'MASTER KEY'!$A$2:$B$2986,2,FALSE)</f>
        <v>Dinoflagellate spp 0001</v>
      </c>
      <c r="E100" s="66"/>
    </row>
    <row r="101" spans="1:5">
      <c r="A101" t="s">
        <v>5716</v>
      </c>
      <c r="B101">
        <v>1E-3</v>
      </c>
      <c r="C101" t="s">
        <v>5076</v>
      </c>
      <c r="D101" t="str">
        <f>VLOOKUP(C101,'MASTER KEY'!$A$2:$B$2986,2,FALSE)</f>
        <v>Phalochroma rotundatum</v>
      </c>
      <c r="E101" s="66"/>
    </row>
    <row r="102" spans="1:5">
      <c r="A102" t="s">
        <v>5717</v>
      </c>
      <c r="B102">
        <v>1E-3</v>
      </c>
      <c r="C102" t="s">
        <v>5095</v>
      </c>
      <c r="D102" t="str">
        <f>VLOOKUP(C102,'MASTER KEY'!$A$2:$B$2986,2,FALSE)</f>
        <v>Pinnularia spp 0003</v>
      </c>
      <c r="E102" s="66"/>
    </row>
    <row r="103" spans="1:5">
      <c r="A103" t="s">
        <v>3275</v>
      </c>
      <c r="B103">
        <v>1E-3</v>
      </c>
      <c r="C103" t="s">
        <v>5104</v>
      </c>
      <c r="D103" t="str">
        <f>VLOOKUP(C103,'MASTER KEY'!$A$2:$B$2986,2,FALSE)</f>
        <v>Plagiotropis lepidoptera</v>
      </c>
      <c r="E103" s="66"/>
    </row>
    <row r="104" spans="1:5">
      <c r="A104" t="s">
        <v>3280</v>
      </c>
      <c r="B104">
        <v>1E-3</v>
      </c>
      <c r="C104" t="s">
        <v>5119</v>
      </c>
      <c r="D104" t="str">
        <f>VLOOKUP(C104,'MASTER KEY'!$A$2:$B$2986,2,FALSE)</f>
        <v>Pleurosigma salinarum</v>
      </c>
      <c r="E104" s="66"/>
    </row>
    <row r="105" spans="1:5">
      <c r="A105" t="s">
        <v>5274</v>
      </c>
      <c r="B105">
        <v>1E-3</v>
      </c>
      <c r="C105" t="s">
        <v>5133</v>
      </c>
      <c r="D105" t="str">
        <f>VLOOKUP(C105,'MASTER KEY'!$A$2:$B$2986,2,FALSE)</f>
        <v>Pleurosigma spp 0014</v>
      </c>
      <c r="E105" s="66"/>
    </row>
    <row r="106" spans="1:5">
      <c r="A106" t="s">
        <v>5718</v>
      </c>
      <c r="B106">
        <v>1E-3</v>
      </c>
      <c r="C106" t="s">
        <v>5182</v>
      </c>
      <c r="D106" t="str">
        <f>VLOOKUP(C106,'MASTER KEY'!$A$2:$B$2986,2,FALSE)</f>
        <v>Prasinophyte spp 0031</v>
      </c>
      <c r="E106" s="66"/>
    </row>
    <row r="107" spans="1:5">
      <c r="A107" t="s">
        <v>3337</v>
      </c>
      <c r="B107">
        <v>1E-3</v>
      </c>
      <c r="C107" t="s">
        <v>5185</v>
      </c>
      <c r="D107" t="str">
        <f>VLOOKUP(C107,'MASTER KEY'!$A$2:$B$2986,2,FALSE)</f>
        <v>Proboscia alata</v>
      </c>
      <c r="E107" s="66"/>
    </row>
    <row r="108" spans="1:5">
      <c r="A108" t="s">
        <v>3343</v>
      </c>
      <c r="B108">
        <v>1E-3</v>
      </c>
      <c r="C108" t="s">
        <v>5194</v>
      </c>
      <c r="D108" t="str">
        <f>VLOOKUP(C108,'MASTER KEY'!$A$2:$B$2986,2,FALSE)</f>
        <v>Prorocentrum balticum</v>
      </c>
      <c r="E108" s="66"/>
    </row>
    <row r="109" spans="1:5">
      <c r="A109" t="s">
        <v>5719</v>
      </c>
      <c r="B109">
        <v>1E-3</v>
      </c>
      <c r="C109" t="s">
        <v>5196</v>
      </c>
      <c r="D109" t="str">
        <f>VLOOKUP(C109,'MASTER KEY'!$A$2:$B$2986,2,FALSE)</f>
        <v>Prorocentrum cordatum</v>
      </c>
      <c r="E109" s="66"/>
    </row>
    <row r="110" spans="1:5">
      <c r="A110" t="s">
        <v>3346</v>
      </c>
      <c r="B110">
        <v>1E-3</v>
      </c>
      <c r="C110" t="s">
        <v>5197</v>
      </c>
      <c r="D110" t="str">
        <f>VLOOKUP(C110,'MASTER KEY'!$A$2:$B$2986,2,FALSE)</f>
        <v>Prorocentrum dentatum</v>
      </c>
      <c r="E110" s="66"/>
    </row>
    <row r="111" spans="1:5">
      <c r="A111" t="s">
        <v>3347</v>
      </c>
      <c r="B111">
        <v>1E-3</v>
      </c>
      <c r="C111" t="s">
        <v>5198</v>
      </c>
      <c r="D111" t="str">
        <f>VLOOKUP(C111,'MASTER KEY'!$A$2:$B$2986,2,FALSE)</f>
        <v>Prorocentrum emarginatum</v>
      </c>
      <c r="E111" s="66"/>
    </row>
    <row r="112" spans="1:5">
      <c r="A112" t="s">
        <v>3348</v>
      </c>
      <c r="B112">
        <v>1E-3</v>
      </c>
      <c r="C112" t="s">
        <v>5199</v>
      </c>
      <c r="D112" t="str">
        <f>VLOOKUP(C112,'MASTER KEY'!$A$2:$B$2986,2,FALSE)</f>
        <v>Prorocentrum gracile</v>
      </c>
      <c r="E112" s="66"/>
    </row>
    <row r="113" spans="1:5">
      <c r="A113" t="s">
        <v>3351</v>
      </c>
      <c r="B113">
        <v>1E-3</v>
      </c>
      <c r="C113" t="s">
        <v>5202</v>
      </c>
      <c r="D113" t="str">
        <f>VLOOKUP(C113,'MASTER KEY'!$A$2:$B$2986,2,FALSE)</f>
        <v>Prorocentrum micans</v>
      </c>
      <c r="E113" s="66"/>
    </row>
    <row r="114" spans="1:5">
      <c r="A114" t="s">
        <v>5720</v>
      </c>
      <c r="B114">
        <v>1E-3</v>
      </c>
      <c r="C114" t="s">
        <v>5656</v>
      </c>
      <c r="D114" t="str">
        <f>VLOOKUP(C114,'MASTER KEY'!$A$2:$B$2986,2,FALSE)</f>
        <v>Prorocentrum rhathymum</v>
      </c>
      <c r="E114" s="66"/>
    </row>
    <row r="115" spans="1:5">
      <c r="A115" t="s">
        <v>5277</v>
      </c>
      <c r="B115">
        <v>1E-3</v>
      </c>
      <c r="C115" t="s">
        <v>5662</v>
      </c>
      <c r="D115" t="str">
        <f>VLOOKUP(C115,'MASTER KEY'!$A$2:$B$2986,2,FALSE)</f>
        <v>Prorocentrum spp 0004</v>
      </c>
      <c r="E115" s="66"/>
    </row>
    <row r="116" spans="1:5">
      <c r="A116" t="s">
        <v>3364</v>
      </c>
      <c r="B116">
        <v>1E-3</v>
      </c>
      <c r="C116" t="s">
        <v>6791</v>
      </c>
      <c r="D116" t="str">
        <f>VLOOKUP(C116,'MASTER KEY'!$A$2:$B$2986,2,FALSE)</f>
        <v>Protoperidinium bipes</v>
      </c>
      <c r="E116" s="66"/>
    </row>
    <row r="117" spans="1:5">
      <c r="A117" t="s">
        <v>3374</v>
      </c>
      <c r="B117">
        <v>1E-3</v>
      </c>
      <c r="C117" t="s">
        <v>6807</v>
      </c>
      <c r="D117" t="str">
        <f>VLOOKUP(C117,'MASTER KEY'!$A$2:$B$2986,2,FALSE)</f>
        <v>Protoperidinium roseum</v>
      </c>
      <c r="E117" s="66"/>
    </row>
    <row r="118" spans="1:5">
      <c r="A118" t="s">
        <v>5278</v>
      </c>
      <c r="B118">
        <v>1E-3</v>
      </c>
      <c r="C118" t="s">
        <v>6823</v>
      </c>
      <c r="D118" t="str">
        <f>VLOOKUP(C118,'MASTER KEY'!$A$2:$B$2986,2,FALSE)</f>
        <v>Protoperidinium spp 0016</v>
      </c>
      <c r="E118" s="66"/>
    </row>
    <row r="119" spans="1:5">
      <c r="A119" t="s">
        <v>3394</v>
      </c>
      <c r="B119">
        <v>1E-3</v>
      </c>
      <c r="C119" t="s">
        <v>6828</v>
      </c>
      <c r="D119" t="str">
        <f>VLOOKUP(C119,'MASTER KEY'!$A$2:$B$2986,2,FALSE)</f>
        <v>Protoperidinium steinii</v>
      </c>
      <c r="E119" s="66"/>
    </row>
    <row r="120" spans="1:5">
      <c r="A120" t="s">
        <v>5721</v>
      </c>
      <c r="B120">
        <v>1E-3</v>
      </c>
      <c r="C120" t="s">
        <v>6837</v>
      </c>
      <c r="D120" t="str">
        <f>VLOOKUP(C120,'MASTER KEY'!$A$2:$B$2986,2,FALSE)</f>
        <v>Pseudanabaena spp 0001</v>
      </c>
      <c r="E120" s="66"/>
    </row>
    <row r="121" spans="1:5">
      <c r="A121" t="s">
        <v>5722</v>
      </c>
      <c r="B121">
        <v>1E-3</v>
      </c>
      <c r="C121" t="s">
        <v>6840</v>
      </c>
      <c r="D121" t="str">
        <f>VLOOKUP(C121,'MASTER KEY'!$A$2:$B$2986,2,FALSE)</f>
        <v>Pseudo-nitzschia delicatissima</v>
      </c>
      <c r="E121" s="66"/>
    </row>
    <row r="122" spans="1:5">
      <c r="A122" t="s">
        <v>5723</v>
      </c>
      <c r="B122">
        <v>1E-3</v>
      </c>
      <c r="C122" t="s">
        <v>6841</v>
      </c>
      <c r="D122" t="str">
        <f>VLOOKUP(C122,'MASTER KEY'!$A$2:$B$2986,2,FALSE)</f>
        <v>Pseudo-nitzschia seriata</v>
      </c>
      <c r="E122" s="66"/>
    </row>
    <row r="123" spans="1:5">
      <c r="A123" t="s">
        <v>5283</v>
      </c>
      <c r="B123">
        <v>1E-3</v>
      </c>
      <c r="C123" t="s">
        <v>6870</v>
      </c>
      <c r="D123" t="str">
        <f>VLOOKUP(C123,'MASTER KEY'!$A$2:$B$2986,2,FALSE)</f>
        <v>Pyramimonas spp 0008</v>
      </c>
      <c r="E123" s="66"/>
    </row>
    <row r="124" spans="1:5">
      <c r="A124" t="s">
        <v>5724</v>
      </c>
      <c r="B124">
        <v>1E-3</v>
      </c>
      <c r="C124" t="s">
        <v>6903</v>
      </c>
      <c r="D124" t="str">
        <f>VLOOKUP(C124,'MASTER KEY'!$A$2:$B$2986,2,FALSE)</f>
        <v>Rhizosolenia amaralis</v>
      </c>
      <c r="E124" s="66"/>
    </row>
    <row r="125" spans="1:5">
      <c r="A125" t="s">
        <v>3462</v>
      </c>
      <c r="B125">
        <v>1E-3</v>
      </c>
      <c r="C125" t="s">
        <v>6916</v>
      </c>
      <c r="D125" t="str">
        <f>VLOOKUP(C125,'MASTER KEY'!$A$2:$B$2986,2,FALSE)</f>
        <v>Rhizosolenia setigera</v>
      </c>
      <c r="E125" s="66"/>
    </row>
    <row r="126" spans="1:5">
      <c r="A126" t="s">
        <v>5287</v>
      </c>
      <c r="B126">
        <v>1E-3</v>
      </c>
      <c r="C126" t="s">
        <v>6931</v>
      </c>
      <c r="D126" t="str">
        <f>VLOOKUP(C126,'MASTER KEY'!$A$2:$B$2986,2,FALSE)</f>
        <v>Rhizosolenia spp 0013</v>
      </c>
      <c r="E126" s="66"/>
    </row>
    <row r="127" spans="1:5">
      <c r="A127" t="s">
        <v>3485</v>
      </c>
      <c r="B127">
        <v>1E-3</v>
      </c>
      <c r="C127" t="s">
        <v>6944</v>
      </c>
      <c r="D127" t="str">
        <f>VLOOKUP(C127,'MASTER KEY'!$A$2:$B$2986,2,FALSE)</f>
        <v>Richelia intracellularis</v>
      </c>
      <c r="E127" s="66"/>
    </row>
    <row r="128" spans="1:5">
      <c r="A128" t="s">
        <v>5289</v>
      </c>
      <c r="B128">
        <v>1E-3</v>
      </c>
      <c r="C128" t="s">
        <v>6962</v>
      </c>
      <c r="D128" t="str">
        <f>VLOOKUP(C128,'MASTER KEY'!$A$2:$B$2986,2,FALSE)</f>
        <v>Scrippsiella spp 0002</v>
      </c>
      <c r="E128" s="66"/>
    </row>
    <row r="129" spans="1:7">
      <c r="A129" t="s">
        <v>3495</v>
      </c>
      <c r="B129">
        <v>1E-3</v>
      </c>
      <c r="C129" t="s">
        <v>6965</v>
      </c>
      <c r="D129" t="str">
        <f>VLOOKUP(C129,'MASTER KEY'!$A$2:$B$2986,2,FALSE)</f>
        <v>Scrippsiella trochoidea</v>
      </c>
      <c r="E129" s="66"/>
    </row>
    <row r="130" spans="1:7">
      <c r="A130" t="s">
        <v>5291</v>
      </c>
      <c r="B130">
        <v>1E-3</v>
      </c>
      <c r="C130" t="s">
        <v>6975</v>
      </c>
      <c r="D130" t="str">
        <f>VLOOKUP(C130,'MASTER KEY'!$A$2:$B$2986,2,FALSE)</f>
        <v>Skeletonema spp 0003</v>
      </c>
      <c r="E130" s="66"/>
    </row>
    <row r="131" spans="1:7">
      <c r="A131" t="s">
        <v>5725</v>
      </c>
      <c r="B131">
        <v>1E-3</v>
      </c>
      <c r="C131" t="s">
        <v>6985</v>
      </c>
      <c r="D131" t="str">
        <f>VLOOKUP(C131,'MASTER KEY'!$A$2:$B$2986,2,FALSE)</f>
        <v>Spirulina spp 0001</v>
      </c>
      <c r="E131" s="66"/>
    </row>
    <row r="132" spans="1:7">
      <c r="A132" t="s">
        <v>3519</v>
      </c>
      <c r="B132">
        <v>1E-3</v>
      </c>
      <c r="C132" t="s">
        <v>7003</v>
      </c>
      <c r="D132" t="str">
        <f>VLOOKUP(C132,'MASTER KEY'!$A$2:$B$2986,2,FALSE)</f>
        <v>Striatella unipunctata</v>
      </c>
      <c r="E132" s="66"/>
    </row>
    <row r="133" spans="1:7">
      <c r="A133" t="s">
        <v>3521</v>
      </c>
      <c r="B133">
        <v>1E-3</v>
      </c>
      <c r="C133" t="s">
        <v>7006</v>
      </c>
      <c r="D133" t="str">
        <f>VLOOKUP(C133,'MASTER KEY'!$A$2:$B$2986,2,FALSE)</f>
        <v>Surirella ovalis</v>
      </c>
      <c r="E133" s="66"/>
    </row>
    <row r="134" spans="1:7">
      <c r="A134" t="s">
        <v>5293</v>
      </c>
      <c r="B134">
        <v>1E-3</v>
      </c>
      <c r="C134" t="s">
        <v>7011</v>
      </c>
      <c r="D134" t="str">
        <f>VLOOKUP(C134,'MASTER KEY'!$A$2:$B$2986,2,FALSE)</f>
        <v>Surirella spp 0005</v>
      </c>
      <c r="E134" s="66"/>
    </row>
    <row r="135" spans="1:7">
      <c r="A135" t="s">
        <v>5297</v>
      </c>
      <c r="B135">
        <v>1E-3</v>
      </c>
      <c r="C135" t="s">
        <v>7049</v>
      </c>
      <c r="D135" t="str">
        <f>VLOOKUP(C135,'MASTER KEY'!$A$2:$B$2986,2,FALSE)</f>
        <v>Tetraselmis spp 0009</v>
      </c>
      <c r="E135" s="66"/>
      <c r="G135" s="67"/>
    </row>
    <row r="136" spans="1:7">
      <c r="A136" t="s">
        <v>5298</v>
      </c>
      <c r="B136">
        <v>1E-3</v>
      </c>
      <c r="C136" t="s">
        <v>7057</v>
      </c>
      <c r="D136" t="str">
        <f>VLOOKUP(C136,'MASTER KEY'!$A$2:$B$2986,2,FALSE)</f>
        <v>Thalassionema spp 0002</v>
      </c>
      <c r="E136" s="66"/>
    </row>
    <row r="137" spans="1:7">
      <c r="A137" t="s">
        <v>3556</v>
      </c>
      <c r="B137">
        <v>1E-3</v>
      </c>
      <c r="C137" t="s">
        <v>7069</v>
      </c>
      <c r="D137" t="str">
        <f>VLOOKUP(C137,'MASTER KEY'!$A$2:$B$2986,2,FALSE)</f>
        <v>Thalassiosira pseudonana</v>
      </c>
      <c r="E137" s="66"/>
    </row>
    <row r="138" spans="1:7">
      <c r="A138" t="s">
        <v>5299</v>
      </c>
      <c r="B138">
        <v>1E-3</v>
      </c>
      <c r="C138" t="s">
        <v>7072</v>
      </c>
      <c r="D138" t="str">
        <f>VLOOKUP(C138,'MASTER KEY'!$A$2:$B$2986,2,FALSE)</f>
        <v>Thalassiosira spp 0003</v>
      </c>
      <c r="E138" s="66"/>
    </row>
    <row r="139" spans="1:7">
      <c r="A139" t="s">
        <v>5726</v>
      </c>
      <c r="B139">
        <v>1E-3</v>
      </c>
      <c r="C139" t="s">
        <v>7085</v>
      </c>
      <c r="D139" t="str">
        <f>VLOOKUP(C139,'MASTER KEY'!$A$2:$B$2986,2,FALSE)</f>
        <v>Thalassiothrix spp 0004</v>
      </c>
      <c r="E139" s="66"/>
    </row>
    <row r="140" spans="1:7">
      <c r="A140" t="s">
        <v>5727</v>
      </c>
      <c r="B140">
        <v>1E-3</v>
      </c>
      <c r="C140" t="s">
        <v>7094</v>
      </c>
      <c r="D140" t="str">
        <f>VLOOKUP(C140,'MASTER KEY'!$A$2:$B$2986,2,FALSE)</f>
        <v>Toxarium spp 0003</v>
      </c>
      <c r="E140" s="66"/>
    </row>
    <row r="141" spans="1:7">
      <c r="A141" t="s">
        <v>3579</v>
      </c>
      <c r="B141">
        <v>1E-3</v>
      </c>
      <c r="C141" t="s">
        <v>7096</v>
      </c>
      <c r="D141" t="str">
        <f>VLOOKUP(C141,'MASTER KEY'!$A$2:$B$2986,2,FALSE)</f>
        <v>Toxarium undulatum</v>
      </c>
      <c r="E141" s="66"/>
    </row>
    <row r="142" spans="1:7">
      <c r="A142" t="s">
        <v>5728</v>
      </c>
      <c r="B142">
        <v>1E-3</v>
      </c>
      <c r="C142" t="s">
        <v>7104</v>
      </c>
      <c r="D142" t="str">
        <f>VLOOKUP(C142,'MASTER KEY'!$A$2:$B$2986,2,FALSE)</f>
        <v>Trachyneis spp 0003</v>
      </c>
      <c r="E142" s="66"/>
    </row>
    <row r="143" spans="1:7">
      <c r="A143" t="s">
        <v>5729</v>
      </c>
      <c r="B143">
        <v>1E-3</v>
      </c>
      <c r="C143" t="s">
        <v>7111</v>
      </c>
      <c r="D143" t="str">
        <f>VLOOKUP(C143,'MASTER KEY'!$A$2:$B$2986,2,FALSE)</f>
        <v>Trichodesmium erythraeum</v>
      </c>
      <c r="E143" s="66"/>
    </row>
    <row r="144" spans="1:7">
      <c r="A144" t="s">
        <v>5730</v>
      </c>
      <c r="B144">
        <v>1E-3</v>
      </c>
      <c r="C144" t="s">
        <v>7112</v>
      </c>
      <c r="D144" t="str">
        <f>VLOOKUP(C144,'MASTER KEY'!$A$2:$B$2986,2,FALSE)</f>
        <v>Trichodesmium spp 0001</v>
      </c>
      <c r="E144" s="66"/>
    </row>
    <row r="145" spans="1:5">
      <c r="A145" t="s">
        <v>3591</v>
      </c>
      <c r="B145">
        <v>1E-3</v>
      </c>
      <c r="C145" t="s">
        <v>7116</v>
      </c>
      <c r="D145" t="str">
        <f>VLOOKUP(C145,'MASTER KEY'!$A$2:$B$2986,2,FALSE)</f>
        <v>Trieres chinensis</v>
      </c>
      <c r="E145" s="66"/>
    </row>
    <row r="146" spans="1:5">
      <c r="A146" t="s">
        <v>3608</v>
      </c>
      <c r="B146">
        <v>1E-3</v>
      </c>
      <c r="C146" t="s">
        <v>7133</v>
      </c>
      <c r="D146" t="str">
        <f>VLOOKUP(C146,'MASTER KEY'!$A$2:$B$2986,2,FALSE)</f>
        <v>Tripos furca</v>
      </c>
      <c r="E146" s="66"/>
    </row>
    <row r="147" spans="1:5">
      <c r="A147" t="s">
        <v>3609</v>
      </c>
      <c r="B147">
        <v>1E-3</v>
      </c>
      <c r="C147" t="s">
        <v>7134</v>
      </c>
      <c r="D147" t="str">
        <f>VLOOKUP(C147,'MASTER KEY'!$A$2:$B$2986,2,FALSE)</f>
        <v>Tripos fusus</v>
      </c>
      <c r="E147" s="66"/>
    </row>
    <row r="148" spans="1:5">
      <c r="A148" t="s">
        <v>3614</v>
      </c>
      <c r="B148">
        <v>1E-3</v>
      </c>
      <c r="C148" t="s">
        <v>7139</v>
      </c>
      <c r="D148" t="str">
        <f>VLOOKUP(C148,'MASTER KEY'!$A$2:$B$2986,2,FALSE)</f>
        <v>Tripos intermedius</v>
      </c>
      <c r="E148" s="66"/>
    </row>
    <row r="149" spans="1:5">
      <c r="A149" t="s">
        <v>3617</v>
      </c>
      <c r="B149">
        <v>1E-3</v>
      </c>
      <c r="C149" t="s">
        <v>7142</v>
      </c>
      <c r="D149" t="str">
        <f>VLOOKUP(C149,'MASTER KEY'!$A$2:$B$2986,2,FALSE)</f>
        <v>Tripos lineatus</v>
      </c>
      <c r="E149" s="66"/>
    </row>
    <row r="150" spans="1:5">
      <c r="A150" t="s">
        <v>5731</v>
      </c>
      <c r="B150">
        <v>1E-3</v>
      </c>
      <c r="C150" t="s">
        <v>7153</v>
      </c>
      <c r="D150" t="str">
        <f>VLOOKUP(C150,'MASTER KEY'!$A$2:$B$2986,2,FALSE)</f>
        <v>Tripos spp 0001</v>
      </c>
      <c r="E150" s="66"/>
    </row>
    <row r="151" spans="1:5">
      <c r="A151" t="s">
        <v>3633</v>
      </c>
      <c r="B151">
        <v>1E-3</v>
      </c>
      <c r="C151" t="s">
        <v>7158</v>
      </c>
      <c r="D151" t="str">
        <f>VLOOKUP(C151,'MASTER KEY'!$A$2:$B$2986,2,FALSE)</f>
        <v>Tripos trichoceros</v>
      </c>
      <c r="E151" s="66"/>
    </row>
    <row r="152" spans="1:5">
      <c r="A152" t="s">
        <v>5301</v>
      </c>
      <c r="B152">
        <v>1E-3</v>
      </c>
      <c r="C152" t="s">
        <v>7164</v>
      </c>
      <c r="D152" t="str">
        <f>VLOOKUP(C152,'MASTER KEY'!$A$2:$B$2986,2,FALSE)</f>
        <v>Tryblionella spp 0002</v>
      </c>
      <c r="E152" s="66"/>
    </row>
    <row r="153" spans="1:5">
      <c r="A153" t="s">
        <v>3638</v>
      </c>
      <c r="B153">
        <v>1E-3</v>
      </c>
      <c r="C153" t="s">
        <v>7167</v>
      </c>
      <c r="D153" t="str">
        <f>VLOOKUP(C153,'MASTER KEY'!$A$2:$B$2986,2,FALSE)</f>
        <v>Ulnaria ulna</v>
      </c>
      <c r="E153" s="6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/>
  </sheetPr>
  <dimension ref="A1:H527"/>
  <sheetViews>
    <sheetView zoomScale="55" zoomScaleNormal="55" workbookViewId="0">
      <pane ySplit="1" topLeftCell="A10" activePane="bottomLeft" state="frozen"/>
      <selection pane="bottomLeft" activeCell="H24" sqref="H24"/>
    </sheetView>
  </sheetViews>
  <sheetFormatPr defaultColWidth="8.77734375" defaultRowHeight="14.4"/>
  <cols>
    <col min="1" max="1" width="12.77734375" style="6" bestFit="1" customWidth="1"/>
    <col min="2" max="2" width="43.88671875" bestFit="1" customWidth="1"/>
    <col min="3" max="3" width="29.44140625" style="24" bestFit="1" customWidth="1"/>
    <col min="4" max="4" width="48.6640625" style="6" bestFit="1" customWidth="1"/>
    <col min="5" max="5" width="29.44140625" style="6" bestFit="1" customWidth="1"/>
    <col min="6" max="6" width="13.109375" style="5" bestFit="1" customWidth="1"/>
    <col min="7" max="7" width="25.77734375" bestFit="1" customWidth="1"/>
    <col min="8" max="8" width="21.109375" bestFit="1" customWidth="1"/>
  </cols>
  <sheetData>
    <row r="1" spans="1:8" ht="18.75" customHeight="1">
      <c r="A1" s="154" t="s">
        <v>990</v>
      </c>
      <c r="B1" s="154" t="s">
        <v>991</v>
      </c>
      <c r="C1" s="155" t="s">
        <v>992</v>
      </c>
      <c r="D1" s="154" t="s">
        <v>993</v>
      </c>
      <c r="E1" s="154" t="s">
        <v>994</v>
      </c>
      <c r="F1" s="155" t="s">
        <v>995</v>
      </c>
      <c r="G1" s="28" t="s">
        <v>1294</v>
      </c>
      <c r="H1" t="s">
        <v>8991</v>
      </c>
    </row>
    <row r="2" spans="1:8" ht="18.75" hidden="1" customHeight="1">
      <c r="A2" s="131" t="str">
        <f>'MASTER KEY'!A2</f>
        <v>var00001</v>
      </c>
      <c r="B2" t="str">
        <f>VLOOKUP(A2,'MASTER KEY'!$A$2:$B960,2,FALSE)</f>
        <v>E coli</v>
      </c>
      <c r="C2" s="149" t="str">
        <f>VLOOKUP(A2,'MASTER KEY'!$A$2:$C960,3,TRUE)</f>
        <v>cfu/100mL</v>
      </c>
      <c r="D2" s="131" t="s">
        <v>996</v>
      </c>
      <c r="E2" s="131" t="s">
        <v>997</v>
      </c>
      <c r="F2" s="127">
        <v>1</v>
      </c>
      <c r="G2" t="str">
        <f>VLOOKUP(A2,'MASTER KEY'!$A$2:$K5000,11,FALSE)</f>
        <v>Water Quality (Contaminants)</v>
      </c>
      <c r="H2">
        <v>0</v>
      </c>
    </row>
    <row r="3" spans="1:8" ht="18.75" hidden="1" customHeight="1">
      <c r="A3" s="131" t="str">
        <f>'MASTER KEY'!A3</f>
        <v>var00002</v>
      </c>
      <c r="B3" t="str">
        <f>VLOOKUP(A3,'MASTER KEY'!$A$2:$B961,2,FALSE)</f>
        <v>Enterococci</v>
      </c>
      <c r="C3" s="149" t="str">
        <f>VLOOKUP(A3,'MASTER KEY'!$A$2:$C961,3,TRUE)</f>
        <v>cfu/100mL</v>
      </c>
      <c r="D3" s="131" t="s">
        <v>998</v>
      </c>
      <c r="E3" s="131" t="s">
        <v>997</v>
      </c>
      <c r="F3" s="127">
        <v>1</v>
      </c>
      <c r="G3" t="str">
        <f>VLOOKUP(A3,'MASTER KEY'!$A$2:$K5001,11,FALSE)</f>
        <v>Water Quality (Contaminants)</v>
      </c>
      <c r="H3">
        <v>0</v>
      </c>
    </row>
    <row r="4" spans="1:8" ht="18.75" customHeight="1">
      <c r="A4" s="131" t="str">
        <f>'MASTER KEY'!A4</f>
        <v>var00003</v>
      </c>
      <c r="B4" t="str">
        <f>VLOOKUP(A4,'MASTER KEY'!$A$2:$B962,2,FALSE)</f>
        <v>TN:TP</v>
      </c>
      <c r="C4" s="149" t="str">
        <f>VLOOKUP(A4,'MASTER KEY'!$A$2:$C962,3,TRUE)</f>
        <v>mg N / mg P</v>
      </c>
      <c r="D4" s="131" t="s">
        <v>999</v>
      </c>
      <c r="E4" s="131" t="s">
        <v>1000</v>
      </c>
      <c r="F4" s="127">
        <v>1</v>
      </c>
      <c r="G4" t="str">
        <f>VLOOKUP(A4,'MASTER KEY'!$A$2:$K5002,11,FALSE)</f>
        <v>Water Quality (Nutrient)</v>
      </c>
      <c r="H4">
        <v>0</v>
      </c>
    </row>
    <row r="5" spans="1:8" ht="18.75" customHeight="1">
      <c r="A5" s="131" t="str">
        <f>'MASTER KEY'!A5</f>
        <v>var00004</v>
      </c>
      <c r="B5" t="str">
        <f>VLOOKUP(A5,'MASTER KEY'!$A$2:$B963,2,FALSE)</f>
        <v>Organic Nitrogen</v>
      </c>
      <c r="C5" s="149" t="str">
        <f>VLOOKUP(A5,'MASTER KEY'!$A$2:$C963,3,TRUE)</f>
        <v>mg/L</v>
      </c>
      <c r="D5" s="131" t="s">
        <v>1001</v>
      </c>
      <c r="E5" s="131" t="s">
        <v>1002</v>
      </c>
      <c r="F5" s="150">
        <f>1000/14</f>
        <v>71.428571428571431</v>
      </c>
      <c r="G5" t="str">
        <f>VLOOKUP(A5,'MASTER KEY'!$A$2:$K5003,11,FALSE)</f>
        <v>Water Quality (Nutrient)</v>
      </c>
      <c r="H5">
        <v>0</v>
      </c>
    </row>
    <row r="6" spans="1:8" ht="18.75" customHeight="1">
      <c r="A6" s="131" t="str">
        <f>'MASTER KEY'!A6</f>
        <v>var00005</v>
      </c>
      <c r="B6" t="str">
        <f>VLOOKUP(A6,'MASTER KEY'!$A$2:$B964,2,FALSE)</f>
        <v>Organic Phosphorus</v>
      </c>
      <c r="C6" s="149" t="str">
        <f>VLOOKUP(A6,'MASTER KEY'!$A$2:$C964,3,TRUE)</f>
        <v>mg/L</v>
      </c>
      <c r="D6" s="131" t="s">
        <v>1003</v>
      </c>
      <c r="E6" s="131" t="s">
        <v>1002</v>
      </c>
      <c r="F6" s="128">
        <f>1000/31</f>
        <v>32.258064516129032</v>
      </c>
      <c r="G6" t="str">
        <f>VLOOKUP(A6,'MASTER KEY'!$A$2:$K5004,11,FALSE)</f>
        <v>Water Quality (Nutrient)</v>
      </c>
      <c r="H6">
        <v>0</v>
      </c>
    </row>
    <row r="7" spans="1:8" ht="18.75" hidden="1" customHeight="1">
      <c r="A7" s="131" t="str">
        <f>'MASTER KEY'!A7</f>
        <v>var00006</v>
      </c>
      <c r="B7" t="str">
        <f>VLOOKUP(A7,'MASTER KEY'!$A$2:$B965,2,FALSE)</f>
        <v>Salinity</v>
      </c>
      <c r="C7" s="149" t="str">
        <f>VLOOKUP(A7,'MASTER KEY'!$A$2:$C965,3,TRUE)</f>
        <v>psu</v>
      </c>
      <c r="D7" s="131" t="s">
        <v>235</v>
      </c>
      <c r="E7" s="131" t="s">
        <v>1004</v>
      </c>
      <c r="F7" s="127">
        <v>1</v>
      </c>
      <c r="G7" t="str">
        <f>VLOOKUP(A7,'MASTER KEY'!$A$2:$K5005,11,FALSE)</f>
        <v>Water Quality (PhysChm)</v>
      </c>
      <c r="H7">
        <v>1</v>
      </c>
    </row>
    <row r="8" spans="1:8" ht="18.75" hidden="1" customHeight="1">
      <c r="A8" s="131" t="str">
        <f>'MASTER KEY'!A8</f>
        <v>var00007</v>
      </c>
      <c r="B8" t="str">
        <f>VLOOKUP(A8,'MASTER KEY'!$A$2:$B966,2,FALSE)</f>
        <v>Temperature</v>
      </c>
      <c r="C8" s="149" t="str">
        <f>VLOOKUP(A8,'MASTER KEY'!$A$2:$C966,3,TRUE)</f>
        <v>C</v>
      </c>
      <c r="D8" s="131" t="s">
        <v>233</v>
      </c>
      <c r="E8" s="131" t="s">
        <v>1005</v>
      </c>
      <c r="F8" s="127">
        <v>1</v>
      </c>
      <c r="G8" t="str">
        <f>VLOOKUP(A8,'MASTER KEY'!$A$2:$K5006,11,FALSE)</f>
        <v>Water Quality (PhysChm)</v>
      </c>
      <c r="H8">
        <v>1</v>
      </c>
    </row>
    <row r="9" spans="1:8" ht="18.75" hidden="1" customHeight="1">
      <c r="A9" s="131" t="str">
        <f>'MASTER KEY'!A9</f>
        <v>var00008</v>
      </c>
      <c r="B9" t="str">
        <f>VLOOKUP(A9,'MASTER KEY'!$A$2:$B967,2,FALSE)</f>
        <v>Depth</v>
      </c>
      <c r="C9" s="149" t="str">
        <f>VLOOKUP(A9,'MASTER KEY'!$A$2:$C967,3,TRUE)</f>
        <v>m</v>
      </c>
      <c r="D9" s="131" t="s">
        <v>1006</v>
      </c>
      <c r="E9" s="131" t="s">
        <v>1007</v>
      </c>
      <c r="F9" s="127">
        <v>1</v>
      </c>
      <c r="G9" t="str">
        <f>VLOOKUP(A9,'MASTER KEY'!$A$2:$K5007,11,FALSE)</f>
        <v>Hydrodynamics</v>
      </c>
      <c r="H9">
        <v>0</v>
      </c>
    </row>
    <row r="10" spans="1:8" ht="18.75" customHeight="1">
      <c r="A10" s="131" t="str">
        <f>'MASTER KEY'!A10</f>
        <v>var00009</v>
      </c>
      <c r="B10" t="str">
        <f>VLOOKUP(A10,'MASTER KEY'!$A$2:$B968,2,FALSE)</f>
        <v>Total Nitrogen</v>
      </c>
      <c r="C10" s="149" t="str">
        <f>VLOOKUP(A10,'MASTER KEY'!$A$2:$C968,3,TRUE)</f>
        <v>mg/L</v>
      </c>
      <c r="D10" s="131" t="s">
        <v>1008</v>
      </c>
      <c r="E10" s="131" t="s">
        <v>1002</v>
      </c>
      <c r="F10" s="150">
        <f>1000/14</f>
        <v>71.428571428571431</v>
      </c>
      <c r="G10" t="str">
        <f>VLOOKUP(A10,'MASTER KEY'!$A$2:$K5008,11,FALSE)</f>
        <v>Water Quality (Nutrient)</v>
      </c>
      <c r="H10">
        <v>1</v>
      </c>
    </row>
    <row r="11" spans="1:8" ht="18.75" customHeight="1">
      <c r="A11" s="131" t="str">
        <f>'MASTER KEY'!A11</f>
        <v>var00010</v>
      </c>
      <c r="B11" t="str">
        <f>VLOOKUP(A11,'MASTER KEY'!$A$2:$B969,2,FALSE)</f>
        <v>Total Phosphorus</v>
      </c>
      <c r="C11" s="149" t="str">
        <f>VLOOKUP(A11,'MASTER KEY'!$A$2:$C969,3,TRUE)</f>
        <v>mg/L</v>
      </c>
      <c r="D11" s="131" t="s">
        <v>1009</v>
      </c>
      <c r="E11" s="131" t="s">
        <v>1002</v>
      </c>
      <c r="F11" s="128">
        <f>1000/31</f>
        <v>32.258064516129032</v>
      </c>
      <c r="G11" t="str">
        <f>VLOOKUP(A11,'MASTER KEY'!$A$2:$K5009,11,FALSE)</f>
        <v>Water Quality (Nutrient)</v>
      </c>
      <c r="H11">
        <v>1</v>
      </c>
    </row>
    <row r="12" spans="1:8" ht="18.75" customHeight="1">
      <c r="A12" s="131" t="str">
        <f>'MASTER KEY'!A12</f>
        <v>var00011</v>
      </c>
      <c r="B12" t="str">
        <f>VLOOKUP(A12,'MASTER KEY'!$A$2:$B970,2,FALSE)</f>
        <v>Total Organic Carbon</v>
      </c>
      <c r="C12" s="149" t="str">
        <f>VLOOKUP(A12,'MASTER KEY'!$A$2:$C970,3,TRUE)</f>
        <v>mg/L</v>
      </c>
      <c r="D12" s="131" t="s">
        <v>1010</v>
      </c>
      <c r="E12" s="131" t="s">
        <v>1002</v>
      </c>
      <c r="F12" s="151">
        <f>1000/12</f>
        <v>83.333333333333329</v>
      </c>
      <c r="G12" t="str">
        <f>VLOOKUP(A12,'MASTER KEY'!$A$2:$K5010,11,FALSE)</f>
        <v>Water Quality (Nutrient)</v>
      </c>
      <c r="H12">
        <v>1</v>
      </c>
    </row>
    <row r="13" spans="1:8" ht="18.75" customHeight="1">
      <c r="A13" s="131" t="str">
        <f>'MASTER KEY'!A13</f>
        <v>var00012</v>
      </c>
      <c r="B13" t="str">
        <f>VLOOKUP(A13,'MASTER KEY'!$A$2:$B971,2,FALSE)</f>
        <v>Total Suspended Solids</v>
      </c>
      <c r="C13" s="149" t="str">
        <f>VLOOKUP(A13,'MASTER KEY'!$A$2:$C971,3,TRUE)</f>
        <v>mg/L</v>
      </c>
      <c r="D13" s="131" t="s">
        <v>1011</v>
      </c>
      <c r="E13" s="131" t="s">
        <v>921</v>
      </c>
      <c r="F13" s="127">
        <v>1</v>
      </c>
      <c r="G13" t="str">
        <f>VLOOKUP(A13,'MASTER KEY'!$A$2:$K5011,11,FALSE)</f>
        <v>Water Quality (Nutrient)</v>
      </c>
      <c r="H13">
        <v>1</v>
      </c>
    </row>
    <row r="14" spans="1:8" ht="18.75" hidden="1" customHeight="1">
      <c r="A14" s="131" t="str">
        <f>'MASTER KEY'!A14</f>
        <v>var00013</v>
      </c>
      <c r="B14" t="str">
        <f>VLOOKUP(A14,'MASTER KEY'!$A$2:$B972,2,FALSE)</f>
        <v>Turbidity</v>
      </c>
      <c r="C14" s="149" t="str">
        <f>VLOOKUP(A14,'MASTER KEY'!$A$2:$C972,3,TRUE)</f>
        <v>NTU</v>
      </c>
      <c r="D14" s="131" t="s">
        <v>1012</v>
      </c>
      <c r="E14" s="131" t="s">
        <v>1013</v>
      </c>
      <c r="F14" s="127">
        <v>1</v>
      </c>
      <c r="G14" t="str">
        <f>VLOOKUP(A14,'MASTER KEY'!$A$2:$K5012,11,FALSE)</f>
        <v>Water Quality (Light)</v>
      </c>
      <c r="H14">
        <v>0</v>
      </c>
    </row>
    <row r="15" spans="1:8" ht="18.75" customHeight="1">
      <c r="A15" s="131" t="str">
        <f>'MASTER KEY'!A15</f>
        <v>var00014</v>
      </c>
      <c r="B15" t="str">
        <f>VLOOKUP(A15,'MASTER KEY'!$A$2:$B973,2,FALSE)</f>
        <v>Chlorophyll-a</v>
      </c>
      <c r="C15" s="149" t="str">
        <f>VLOOKUP(A15,'MASTER KEY'!$A$2:$C973,3,TRUE)</f>
        <v>µg/l</v>
      </c>
      <c r="D15" s="131" t="s">
        <v>1014</v>
      </c>
      <c r="E15" s="131" t="s">
        <v>1015</v>
      </c>
      <c r="F15" s="127">
        <v>1</v>
      </c>
      <c r="G15" t="str">
        <f>VLOOKUP(A15,'MASTER KEY'!$A$2:$K5013,11,FALSE)</f>
        <v>Water Quality (Nutrient)</v>
      </c>
      <c r="H15">
        <v>1</v>
      </c>
    </row>
    <row r="16" spans="1:8" ht="18.75" customHeight="1">
      <c r="A16" s="131" t="str">
        <f>'MASTER KEY'!A16</f>
        <v>var00016</v>
      </c>
      <c r="B16" t="str">
        <f>VLOOKUP(A16,'MASTER KEY'!$A$2:$B974,2,FALSE)</f>
        <v>Suspended Solids #1</v>
      </c>
      <c r="C16" s="149" t="str">
        <f>VLOOKUP(A16,'MASTER KEY'!$A$2:$C975,3,TRUE)</f>
        <v>mg/L</v>
      </c>
      <c r="D16" s="131" t="s">
        <v>1016</v>
      </c>
      <c r="E16" s="131" t="s">
        <v>921</v>
      </c>
      <c r="F16" s="127">
        <v>1</v>
      </c>
      <c r="G16" t="str">
        <f>VLOOKUP(A16,'MASTER KEY'!$A$2:$K5014,11,FALSE)</f>
        <v>Water Quality (Nutrient)</v>
      </c>
      <c r="H16">
        <v>0</v>
      </c>
    </row>
    <row r="17" spans="1:8" ht="18.75" hidden="1" customHeight="1">
      <c r="A17" s="131" t="str">
        <f>'MASTER KEY'!A17</f>
        <v>var00017</v>
      </c>
      <c r="B17" t="str">
        <f>VLOOKUP(A17,'MASTER KEY'!$A$2:$B975,2,FALSE)</f>
        <v>Sediment Mass #1</v>
      </c>
      <c r="C17" s="149" t="str">
        <f>VLOOKUP(A17,'MASTER KEY'!$A$2:$C976,3,TRUE)</f>
        <v>g/m^2</v>
      </c>
      <c r="D17" s="131" t="s">
        <v>1017</v>
      </c>
      <c r="E17" s="131" t="s">
        <v>1018</v>
      </c>
      <c r="F17" s="127">
        <v>1</v>
      </c>
      <c r="G17" t="str">
        <f>VLOOKUP(A17,'MASTER KEY'!$A$2:$K5015,11,FALSE)</f>
        <v>Sediment</v>
      </c>
      <c r="H17">
        <v>0</v>
      </c>
    </row>
    <row r="18" spans="1:8" ht="18.75" customHeight="1">
      <c r="A18" s="131" t="str">
        <f>'MASTER KEY'!A18</f>
        <v>var00018</v>
      </c>
      <c r="B18" t="str">
        <f>VLOOKUP(A18,'MASTER KEY'!$A$2:$B976,2,FALSE)</f>
        <v>Suspended Solids #2</v>
      </c>
      <c r="C18" s="149" t="str">
        <f>VLOOKUP(A18,'MASTER KEY'!$A$2:$C977,3,TRUE)</f>
        <v>mg/L</v>
      </c>
      <c r="D18" s="131" t="s">
        <v>1019</v>
      </c>
      <c r="E18" s="131" t="s">
        <v>921</v>
      </c>
      <c r="F18" s="127">
        <v>1</v>
      </c>
      <c r="G18" t="str">
        <f>VLOOKUP(A18,'MASTER KEY'!$A$2:$K5016,11,FALSE)</f>
        <v>Water Quality (Nutrient)</v>
      </c>
      <c r="H18">
        <v>0</v>
      </c>
    </row>
    <row r="19" spans="1:8" ht="18.75" hidden="1" customHeight="1">
      <c r="A19" s="131" t="str">
        <f>'MASTER KEY'!A19</f>
        <v>var00019</v>
      </c>
      <c r="B19" t="str">
        <f>VLOOKUP(A19,'MASTER KEY'!$A$2:$B977,2,FALSE)</f>
        <v>Sediment Mass #2</v>
      </c>
      <c r="C19" s="149" t="str">
        <f>VLOOKUP(A19,'MASTER KEY'!$A$2:$C978,3,TRUE)</f>
        <v>g/m^2</v>
      </c>
      <c r="D19" s="131" t="s">
        <v>1020</v>
      </c>
      <c r="E19" s="131" t="s">
        <v>1018</v>
      </c>
      <c r="F19" s="127">
        <v>1</v>
      </c>
      <c r="G19" t="str">
        <f>VLOOKUP(A19,'MASTER KEY'!$A$2:$K5017,11,FALSE)</f>
        <v>Sediment</v>
      </c>
      <c r="H19">
        <v>0</v>
      </c>
    </row>
    <row r="20" spans="1:8" ht="18.75" customHeight="1">
      <c r="A20" s="131" t="str">
        <f>'MASTER KEY'!A20</f>
        <v>var00020</v>
      </c>
      <c r="B20" t="str">
        <f>VLOOKUP(A20,'MASTER KEY'!$A$2:$B978,2,FALSE)</f>
        <v>Suspended Solids #3</v>
      </c>
      <c r="C20" s="149" t="str">
        <f>VLOOKUP(A20,'MASTER KEY'!$A$2:$C979,3,TRUE)</f>
        <v>mg/L</v>
      </c>
      <c r="D20" s="131" t="s">
        <v>1021</v>
      </c>
      <c r="E20" s="131" t="s">
        <v>921</v>
      </c>
      <c r="F20" s="127">
        <v>1</v>
      </c>
      <c r="G20" t="str">
        <f>VLOOKUP(A20,'MASTER KEY'!$A$2:$K5018,11,FALSE)</f>
        <v>Water Quality (Nutrient)</v>
      </c>
      <c r="H20">
        <v>0</v>
      </c>
    </row>
    <row r="21" spans="1:8" ht="18.75" hidden="1" customHeight="1">
      <c r="A21" s="131" t="str">
        <f>'MASTER KEY'!A21</f>
        <v>var00021</v>
      </c>
      <c r="B21" t="str">
        <f>VLOOKUP(A21,'MASTER KEY'!$A$2:$B979,2,FALSE)</f>
        <v>Sediment Mass #3</v>
      </c>
      <c r="C21" s="149" t="str">
        <f>VLOOKUP(A21,'MASTER KEY'!$A$2:$C980,3,TRUE)</f>
        <v>g/m^2</v>
      </c>
      <c r="D21" s="131" t="s">
        <v>1022</v>
      </c>
      <c r="E21" s="131" t="s">
        <v>1018</v>
      </c>
      <c r="F21" s="127">
        <v>1</v>
      </c>
      <c r="G21" t="str">
        <f>VLOOKUP(A21,'MASTER KEY'!$A$2:$K5019,11,FALSE)</f>
        <v>Sediment</v>
      </c>
      <c r="H21">
        <v>0</v>
      </c>
    </row>
    <row r="22" spans="1:8" ht="18.75" hidden="1" customHeight="1">
      <c r="A22" s="131" t="str">
        <f>'MASTER KEY'!A22</f>
        <v>var00022</v>
      </c>
      <c r="B22" t="str">
        <f>VLOOKUP(A22,'MASTER KEY'!$A$2:$B980,2,FALSE)</f>
        <v>Water Age</v>
      </c>
      <c r="C22" s="149" t="str">
        <f>VLOOKUP(A22,'MASTER KEY'!$A$2:$C981,3,TRUE)</f>
        <v>days</v>
      </c>
      <c r="D22" s="131" t="s">
        <v>1023</v>
      </c>
      <c r="E22" s="131" t="s">
        <v>1024</v>
      </c>
      <c r="F22" s="127">
        <v>1</v>
      </c>
      <c r="G22" t="str">
        <f>VLOOKUP(A22,'MASTER KEY'!$A$2:$K5020,11,FALSE)</f>
        <v>Hydrodynamics</v>
      </c>
      <c r="H22">
        <v>1</v>
      </c>
    </row>
    <row r="23" spans="1:8" ht="18.75" hidden="1" customHeight="1">
      <c r="A23" s="131" t="str">
        <f>'MASTER KEY'!A23</f>
        <v>var00023</v>
      </c>
      <c r="B23" t="str">
        <f>VLOOKUP(A23,'MASTER KEY'!$A$2:$B981,2,FALSE)</f>
        <v>Dissolved Oxygen</v>
      </c>
      <c r="C23" s="149" t="str">
        <f>VLOOKUP(A23,'MASTER KEY'!$A$2:$C982,3,TRUE)</f>
        <v>mg/L</v>
      </c>
      <c r="D23" s="131" t="s">
        <v>1025</v>
      </c>
      <c r="E23" s="131" t="s">
        <v>1002</v>
      </c>
      <c r="F23" s="128">
        <f>1000/32</f>
        <v>31.25</v>
      </c>
      <c r="G23" t="str">
        <f>VLOOKUP(A23,'MASTER KEY'!$A$2:$K5021,11,FALSE)</f>
        <v>Water Quality (PhysChm)</v>
      </c>
      <c r="H23">
        <v>1</v>
      </c>
    </row>
    <row r="24" spans="1:8" ht="18.75" customHeight="1">
      <c r="A24" s="131" t="str">
        <f>'MASTER KEY'!A24</f>
        <v>var00024</v>
      </c>
      <c r="B24" t="str">
        <f>VLOOKUP(A24,'MASTER KEY'!$A$2:$B982,2,FALSE)</f>
        <v>Reactive Silica</v>
      </c>
      <c r="C24" s="149" t="str">
        <f>VLOOKUP(A24,'MASTER KEY'!$A$2:$C983,3,TRUE)</f>
        <v>mg/L</v>
      </c>
      <c r="D24" s="131" t="s">
        <v>1026</v>
      </c>
      <c r="E24" s="131" t="s">
        <v>1002</v>
      </c>
      <c r="F24" s="128">
        <v>35.587188609999998</v>
      </c>
      <c r="G24" t="str">
        <f>VLOOKUP(A24,'MASTER KEY'!$A$2:$K5022,11,FALSE)</f>
        <v>Water Quality (Nutrient)</v>
      </c>
      <c r="H24">
        <v>0</v>
      </c>
    </row>
    <row r="25" spans="1:8" ht="18.75" customHeight="1">
      <c r="A25" s="131" t="str">
        <f>'MASTER KEY'!A25</f>
        <v>var00025</v>
      </c>
      <c r="B25" t="str">
        <f>VLOOKUP(A25,'MASTER KEY'!$A$2:$B983,2,FALSE)</f>
        <v>Ammonium</v>
      </c>
      <c r="C25" s="149" t="str">
        <f>VLOOKUP(A25,'MASTER KEY'!$A$2:$C984,3,TRUE)</f>
        <v>mg/L</v>
      </c>
      <c r="D25" s="131" t="s">
        <v>1027</v>
      </c>
      <c r="E25" s="131" t="s">
        <v>1002</v>
      </c>
      <c r="F25" s="150">
        <f>1000/14</f>
        <v>71.428571428571431</v>
      </c>
      <c r="G25" t="str">
        <f>VLOOKUP(A25,'MASTER KEY'!$A$2:$K5023,11,FALSE)</f>
        <v>Water Quality (Nutrient)</v>
      </c>
      <c r="H25">
        <v>0</v>
      </c>
    </row>
    <row r="26" spans="1:8" ht="18.75" customHeight="1">
      <c r="A26" s="131" t="str">
        <f>'MASTER KEY'!A26</f>
        <v>var00026</v>
      </c>
      <c r="B26" t="str">
        <f>VLOOKUP(A26,'MASTER KEY'!$A$2:$B984,2,FALSE)</f>
        <v>Nitrate</v>
      </c>
      <c r="C26" s="149" t="str">
        <f>VLOOKUP(A26,'MASTER KEY'!$A$2:$C985,3,TRUE)</f>
        <v>mg/L</v>
      </c>
      <c r="D26" s="131" t="s">
        <v>1028</v>
      </c>
      <c r="E26" s="131" t="s">
        <v>1002</v>
      </c>
      <c r="F26" s="150">
        <f>1000/14</f>
        <v>71.428571428571431</v>
      </c>
      <c r="G26" t="str">
        <f>VLOOKUP(A26,'MASTER KEY'!$A$2:$K5024,11,FALSE)</f>
        <v>Water Quality (Nutrient)</v>
      </c>
      <c r="H26">
        <v>0</v>
      </c>
    </row>
    <row r="27" spans="1:8" ht="18.75" customHeight="1">
      <c r="A27" s="131" t="str">
        <f>'MASTER KEY'!A27</f>
        <v>var00027</v>
      </c>
      <c r="B27" t="str">
        <f>VLOOKUP(A27,'MASTER KEY'!$A$2:$B985,2,FALSE)</f>
        <v>Filterable Reactive Phosphate</v>
      </c>
      <c r="C27" s="149" t="str">
        <f>VLOOKUP(A27,'MASTER KEY'!$A$2:$C986,3,TRUE)</f>
        <v>mg/L</v>
      </c>
      <c r="D27" s="131" t="s">
        <v>1029</v>
      </c>
      <c r="E27" s="131" t="s">
        <v>1002</v>
      </c>
      <c r="F27" s="128">
        <f>1000/31</f>
        <v>32.258064516129032</v>
      </c>
      <c r="G27" t="str">
        <f>VLOOKUP(A27,'MASTER KEY'!$A$2:$K5025,11,FALSE)</f>
        <v>Water Quality (Nutrient)</v>
      </c>
      <c r="H27">
        <v>0</v>
      </c>
    </row>
    <row r="28" spans="1:8" ht="18.75" customHeight="1">
      <c r="A28" s="131" t="str">
        <f>'MASTER KEY'!A28</f>
        <v>var00028</v>
      </c>
      <c r="B28" t="str">
        <f>VLOOKUP(A28,'MASTER KEY'!$A$2:$B986,2,FALSE)</f>
        <v>Adsorped Phosphate</v>
      </c>
      <c r="C28" s="149" t="str">
        <f>VLOOKUP(A28,'MASTER KEY'!$A$2:$C987,3,TRUE)</f>
        <v>mg/L</v>
      </c>
      <c r="D28" s="131" t="s">
        <v>1030</v>
      </c>
      <c r="E28" s="131" t="s">
        <v>1002</v>
      </c>
      <c r="F28" s="128">
        <f>1000/31</f>
        <v>32.258064516129032</v>
      </c>
      <c r="G28" t="str">
        <f>VLOOKUP(A28,'MASTER KEY'!$A$2:$K5026,11,FALSE)</f>
        <v>Water Quality (Nutrient)</v>
      </c>
      <c r="H28">
        <v>0</v>
      </c>
    </row>
    <row r="29" spans="1:8" ht="18.75" customHeight="1">
      <c r="A29" s="131" t="str">
        <f>'MASTER KEY'!A29</f>
        <v>var00029</v>
      </c>
      <c r="B29" t="str">
        <f>VLOOKUP(A29,'MASTER KEY'!$A$2:$B987,2,FALSE)</f>
        <v>Dissolved Organic Carbon</v>
      </c>
      <c r="C29" s="149" t="str">
        <f>VLOOKUP(A29,'MASTER KEY'!$A$2:$C988,3,TRUE)</f>
        <v>mg/L</v>
      </c>
      <c r="D29" s="152" t="s">
        <v>1031</v>
      </c>
      <c r="E29" s="131" t="s">
        <v>1002</v>
      </c>
      <c r="F29" s="151">
        <f>1000/12</f>
        <v>83.333333333333329</v>
      </c>
      <c r="G29" t="str">
        <f>VLOOKUP(A29,'MASTER KEY'!$A$2:$K5027,11,FALSE)</f>
        <v>Water Quality (Nutrient)</v>
      </c>
      <c r="H29">
        <v>0</v>
      </c>
    </row>
    <row r="30" spans="1:8" ht="18.75" customHeight="1">
      <c r="A30" s="131" t="str">
        <f>'MASTER KEY'!A30</f>
        <v>var00030</v>
      </c>
      <c r="B30" t="str">
        <f>VLOOKUP(A30,'MASTER KEY'!$A$2:$B988,2,FALSE)</f>
        <v>Dissolved Organic Carbon (refractory)</v>
      </c>
      <c r="C30" s="149" t="str">
        <f>VLOOKUP(A30,'MASTER KEY'!$A$2:$C989,3,TRUE)</f>
        <v>mg/L</v>
      </c>
      <c r="D30" s="152" t="s">
        <v>1032</v>
      </c>
      <c r="E30" s="131" t="s">
        <v>1002</v>
      </c>
      <c r="F30" s="151">
        <f>1000/12</f>
        <v>83.333333333333329</v>
      </c>
      <c r="G30" t="str">
        <f>VLOOKUP(A30,'MASTER KEY'!$A$2:$K5028,11,FALSE)</f>
        <v>Water Quality (Nutrient)</v>
      </c>
      <c r="H30">
        <v>0</v>
      </c>
    </row>
    <row r="31" spans="1:8" ht="18.75" customHeight="1">
      <c r="A31" s="131" t="str">
        <f>'MASTER KEY'!A31</f>
        <v>var00031</v>
      </c>
      <c r="B31" t="str">
        <f>VLOOKUP(A31,'MASTER KEY'!$A$2:$B989,2,FALSE)</f>
        <v>Particulate Organic Carbon</v>
      </c>
      <c r="C31" s="149" t="str">
        <f>VLOOKUP(A31,'MASTER KEY'!$A$2:$C990,3,TRUE)</f>
        <v>mg/L</v>
      </c>
      <c r="D31" s="152" t="s">
        <v>1033</v>
      </c>
      <c r="E31" s="131" t="s">
        <v>1002</v>
      </c>
      <c r="F31" s="151">
        <f>1000/12</f>
        <v>83.333333333333329</v>
      </c>
      <c r="G31" t="str">
        <f>VLOOKUP(A31,'MASTER KEY'!$A$2:$K5029,11,FALSE)</f>
        <v>Water Quality (Nutrient)</v>
      </c>
      <c r="H31">
        <v>0</v>
      </c>
    </row>
    <row r="32" spans="1:8" ht="18.75" customHeight="1">
      <c r="A32" s="131" t="str">
        <f>'MASTER KEY'!A32</f>
        <v>var00032</v>
      </c>
      <c r="B32" t="str">
        <f>VLOOKUP(A32,'MASTER KEY'!$A$2:$B990,2,FALSE)</f>
        <v>Dissolved Organic Nitrogen</v>
      </c>
      <c r="C32" s="149" t="str">
        <f>VLOOKUP(A32,'MASTER KEY'!$A$2:$C991,3,TRUE)</f>
        <v>mg/L</v>
      </c>
      <c r="D32" s="153" t="s">
        <v>1034</v>
      </c>
      <c r="E32" s="131" t="s">
        <v>1002</v>
      </c>
      <c r="F32" s="150">
        <f>1000/14</f>
        <v>71.428571428571431</v>
      </c>
      <c r="G32" t="str">
        <f>VLOOKUP(A32,'MASTER KEY'!$A$2:$K5030,11,FALSE)</f>
        <v>Water Quality (Nutrient)</v>
      </c>
      <c r="H32">
        <v>0</v>
      </c>
    </row>
    <row r="33" spans="1:8" ht="18.75" customHeight="1">
      <c r="A33" s="131" t="str">
        <f>'MASTER KEY'!A33</f>
        <v>var00033</v>
      </c>
      <c r="B33" t="str">
        <f>VLOOKUP(A33,'MASTER KEY'!$A$2:$B991,2,FALSE)</f>
        <v>Particulate Organic Nitrogen</v>
      </c>
      <c r="C33" s="149" t="str">
        <f>VLOOKUP(A33,'MASTER KEY'!$A$2:$C992,3,TRUE)</f>
        <v>mg/L</v>
      </c>
      <c r="D33" s="153" t="s">
        <v>1035</v>
      </c>
      <c r="E33" s="131" t="s">
        <v>1002</v>
      </c>
      <c r="F33" s="150">
        <f>1000/14</f>
        <v>71.428571428571431</v>
      </c>
      <c r="G33" t="str">
        <f>VLOOKUP(A33,'MASTER KEY'!$A$2:$K5031,11,FALSE)</f>
        <v>Water Quality (Nutrient)</v>
      </c>
      <c r="H33">
        <v>0</v>
      </c>
    </row>
    <row r="34" spans="1:8" ht="18.75" customHeight="1">
      <c r="A34" s="131" t="str">
        <f>'MASTER KEY'!A34</f>
        <v>var00034</v>
      </c>
      <c r="B34" t="str">
        <f>VLOOKUP(A34,'MASTER KEY'!$A$2:$B992,2,FALSE)</f>
        <v>Dissolved Organic Nitrogen (refractory)</v>
      </c>
      <c r="C34" s="149" t="str">
        <f>VLOOKUP(A34,'MASTER KEY'!$A$2:$C993,3,TRUE)</f>
        <v>mg/L</v>
      </c>
      <c r="D34" s="153" t="s">
        <v>1036</v>
      </c>
      <c r="E34" s="131" t="s">
        <v>1002</v>
      </c>
      <c r="F34" s="150">
        <f>1000/14</f>
        <v>71.428571428571431</v>
      </c>
      <c r="G34" t="str">
        <f>VLOOKUP(A34,'MASTER KEY'!$A$2:$K5032,11,FALSE)</f>
        <v>Water Quality (Nutrient)</v>
      </c>
      <c r="H34">
        <v>0</v>
      </c>
    </row>
    <row r="35" spans="1:8" ht="18.75" customHeight="1">
      <c r="A35" s="131" t="str">
        <f>'MASTER KEY'!A35</f>
        <v>var00035</v>
      </c>
      <c r="B35" t="str">
        <f>VLOOKUP(A35,'MASTER KEY'!$A$2:$B993,2,FALSE)</f>
        <v>Dissolved Organic Phosphorus</v>
      </c>
      <c r="C35" s="149" t="str">
        <f>VLOOKUP(A35,'MASTER KEY'!$A$2:$C994,3,TRUE)</f>
        <v>mg/L</v>
      </c>
      <c r="D35" s="131" t="s">
        <v>1037</v>
      </c>
      <c r="E35" s="131" t="s">
        <v>1002</v>
      </c>
      <c r="F35" s="128">
        <f>1000/31</f>
        <v>32.258064516129032</v>
      </c>
      <c r="G35" t="str">
        <f>VLOOKUP(A35,'MASTER KEY'!$A$2:$K5033,11,FALSE)</f>
        <v>Water Quality (Nutrient)</v>
      </c>
      <c r="H35">
        <v>0</v>
      </c>
    </row>
    <row r="36" spans="1:8" ht="18.75" customHeight="1">
      <c r="A36" s="131" t="str">
        <f>'MASTER KEY'!A36</f>
        <v>var00036</v>
      </c>
      <c r="B36" t="str">
        <f>VLOOKUP(A36,'MASTER KEY'!$A$2:$B994,2,FALSE)</f>
        <v>Particulate Organic Phosphorus</v>
      </c>
      <c r="C36" s="149" t="str">
        <f>VLOOKUP(A36,'MASTER KEY'!$A$2:$C995,3,TRUE)</f>
        <v>mg/L</v>
      </c>
      <c r="D36" s="131" t="s">
        <v>1038</v>
      </c>
      <c r="E36" s="131" t="s">
        <v>1002</v>
      </c>
      <c r="F36" s="128">
        <f>1000/31</f>
        <v>32.258064516129032</v>
      </c>
      <c r="G36" t="str">
        <f>VLOOKUP(A36,'MASTER KEY'!$A$2:$K5034,11,FALSE)</f>
        <v>Water Quality (Nutrient)</v>
      </c>
      <c r="H36">
        <v>0</v>
      </c>
    </row>
    <row r="37" spans="1:8" ht="18.75" customHeight="1">
      <c r="A37" s="131" t="str">
        <f>'MASTER KEY'!A37</f>
        <v>var00037</v>
      </c>
      <c r="B37" t="str">
        <f>VLOOKUP(A37,'MASTER KEY'!$A$2:$B995,2,FALSE)</f>
        <v>Dissolved Organic Phosphorus (refractory)</v>
      </c>
      <c r="C37" s="149" t="str">
        <f>VLOOKUP(A37,'MASTER KEY'!$A$2:$C996,3,TRUE)</f>
        <v>mg/L</v>
      </c>
      <c r="D37" s="131" t="s">
        <v>1039</v>
      </c>
      <c r="E37" s="131" t="s">
        <v>1002</v>
      </c>
      <c r="F37" s="128">
        <f>1000/31</f>
        <v>32.258064516129032</v>
      </c>
      <c r="G37" t="str">
        <f>VLOOKUP(A37,'MASTER KEY'!$A$2:$K5035,11,FALSE)</f>
        <v>Water Quality (Nutrient)</v>
      </c>
      <c r="H37">
        <v>0</v>
      </c>
    </row>
    <row r="38" spans="1:8" ht="18.75" hidden="1" customHeight="1">
      <c r="A38" s="131" t="str">
        <f>'MASTER KEY'!A38</f>
        <v>var00038</v>
      </c>
      <c r="B38" t="str">
        <f>VLOOKUP(A38,'MASTER KEY'!$A$2:$B996,2,FALSE)</f>
        <v>Phytoplankton Biomass (greens)</v>
      </c>
      <c r="C38" s="149" t="str">
        <f>VLOOKUP(A38,'MASTER KEY'!$A$2:$C997,3,TRUE)</f>
        <v>mmol C/m^3</v>
      </c>
      <c r="D38" s="131" t="s">
        <v>1040</v>
      </c>
      <c r="E38" s="131" t="s">
        <v>1041</v>
      </c>
      <c r="F38" s="127">
        <v>1</v>
      </c>
      <c r="G38" t="str">
        <f>VLOOKUP(A38,'MASTER KEY'!$A$2:$K5036,11,FALSE)</f>
        <v>Ecology (Planktonic)</v>
      </c>
      <c r="H38">
        <v>0</v>
      </c>
    </row>
    <row r="39" spans="1:8" ht="18.75" hidden="1" customHeight="1">
      <c r="A39" s="131" t="str">
        <f>'MASTER KEY'!A39</f>
        <v>var00039</v>
      </c>
      <c r="B39" t="str">
        <f>VLOOKUP(A39,'MASTER KEY'!$A$2:$B997,2,FALSE)</f>
        <v>Phytoplankton Biomass (crypt)</v>
      </c>
      <c r="C39" s="149" t="str">
        <f>VLOOKUP(A39,'MASTER KEY'!$A$2:$C998,3,TRUE)</f>
        <v>mmol C/m^3</v>
      </c>
      <c r="D39" s="131" t="s">
        <v>1042</v>
      </c>
      <c r="E39" s="131" t="s">
        <v>1041</v>
      </c>
      <c r="F39" s="127">
        <v>1</v>
      </c>
      <c r="G39" t="str">
        <f>VLOOKUP(A39,'MASTER KEY'!$A$2:$K5037,11,FALSE)</f>
        <v>Ecology (Planktonic)</v>
      </c>
      <c r="H39">
        <v>0</v>
      </c>
    </row>
    <row r="40" spans="1:8" ht="18.75" hidden="1" customHeight="1">
      <c r="A40" s="131" t="str">
        <f>'MASTER KEY'!A40</f>
        <v>var00040</v>
      </c>
      <c r="B40" t="str">
        <f>VLOOKUP(A40,'MASTER KEY'!$A$2:$B998,2,FALSE)</f>
        <v>Phytoplankton Biomass (diatom)</v>
      </c>
      <c r="C40" s="149" t="str">
        <f>VLOOKUP(A40,'MASTER KEY'!$A$2:$C999,3,TRUE)</f>
        <v>mmol C/m^3</v>
      </c>
      <c r="D40" s="131" t="s">
        <v>1043</v>
      </c>
      <c r="E40" s="131" t="s">
        <v>1041</v>
      </c>
      <c r="F40" s="127">
        <v>1</v>
      </c>
      <c r="G40" t="str">
        <f>VLOOKUP(A40,'MASTER KEY'!$A$2:$K5038,11,FALSE)</f>
        <v>Ecology (Planktonic)</v>
      </c>
      <c r="H40">
        <v>0</v>
      </c>
    </row>
    <row r="41" spans="1:8" ht="18.75" hidden="1" customHeight="1">
      <c r="A41" s="131" t="str">
        <f>'MASTER KEY'!A41</f>
        <v>var00041</v>
      </c>
      <c r="B41" t="str">
        <f>VLOOKUP(A41,'MASTER KEY'!$A$2:$B999,2,FALSE)</f>
        <v>Phytoplankton Biomass (dino)</v>
      </c>
      <c r="C41" s="149" t="str">
        <f>VLOOKUP(A41,'MASTER KEY'!$A$2:$C1000,3,TRUE)</f>
        <v>mmol C/m^3</v>
      </c>
      <c r="D41" s="131" t="s">
        <v>1044</v>
      </c>
      <c r="E41" s="131" t="s">
        <v>1041</v>
      </c>
      <c r="F41" s="127">
        <v>1</v>
      </c>
      <c r="G41" t="str">
        <f>VLOOKUP(A41,'MASTER KEY'!$A$2:$K5039,11,FALSE)</f>
        <v>Ecology (Planktonic)</v>
      </c>
      <c r="H41">
        <v>0</v>
      </c>
    </row>
    <row r="42" spans="1:8" ht="18.75" hidden="1" customHeight="1">
      <c r="A42" s="131" t="str">
        <f>'MASTER KEY'!A42</f>
        <v>var00042</v>
      </c>
      <c r="B42" t="str">
        <f>VLOOKUP(A42,'MASTER KEY'!$A$2:$B1000,2,FALSE)</f>
        <v>Filamentous Algae (floating)</v>
      </c>
      <c r="C42" s="149" t="str">
        <f>VLOOKUP(A42,'MASTER KEY'!$A$2:$C1001,3,TRUE)</f>
        <v>mmol C/m^3</v>
      </c>
      <c r="D42" s="131" t="s">
        <v>1045</v>
      </c>
      <c r="E42" s="131" t="s">
        <v>1041</v>
      </c>
      <c r="F42" s="127">
        <v>1</v>
      </c>
      <c r="G42" t="str">
        <f>VLOOKUP(A42,'MASTER KEY'!$A$2:$K5040,11,FALSE)</f>
        <v>Ecology (Benthic)</v>
      </c>
      <c r="H42">
        <v>0</v>
      </c>
    </row>
    <row r="43" spans="1:8" ht="18.75" hidden="1" customHeight="1">
      <c r="A43" s="131" t="str">
        <f>'MASTER KEY'!A43</f>
        <v>var00043</v>
      </c>
      <c r="B43" t="str">
        <f>VLOOKUP(A43,'MASTER KEY'!$A$2:$B1001,2,FALSE)</f>
        <v>Filamentous Algae Nitrogen (floating)</v>
      </c>
      <c r="C43" s="149" t="str">
        <f>VLOOKUP(A43,'MASTER KEY'!$A$2:$C1002,3,TRUE)</f>
        <v>mmol N/m^3</v>
      </c>
      <c r="D43" s="131" t="s">
        <v>1046</v>
      </c>
      <c r="E43" s="131" t="s">
        <v>1047</v>
      </c>
      <c r="F43" s="127">
        <v>1</v>
      </c>
      <c r="G43" t="str">
        <f>VLOOKUP(A43,'MASTER KEY'!$A$2:$K5041,11,FALSE)</f>
        <v>Ecology (Benthic)</v>
      </c>
      <c r="H43">
        <v>0</v>
      </c>
    </row>
    <row r="44" spans="1:8" ht="18.75" hidden="1" customHeight="1">
      <c r="A44" s="131" t="str">
        <f>'MASTER KEY'!A44</f>
        <v>var00044</v>
      </c>
      <c r="B44" t="str">
        <f>VLOOKUP(A44,'MASTER KEY'!$A$2:$B1002,2,FALSE)</f>
        <v>Filamentous Algae Phosphorus (floating)</v>
      </c>
      <c r="C44" s="149" t="str">
        <f>VLOOKUP(A44,'MASTER KEY'!$A$2:$C1003,3,TRUE)</f>
        <v>mmol P/m^3</v>
      </c>
      <c r="D44" s="131" t="s">
        <v>1048</v>
      </c>
      <c r="E44" s="131" t="s">
        <v>1049</v>
      </c>
      <c r="F44" s="127">
        <v>1</v>
      </c>
      <c r="G44" t="str">
        <f>VLOOKUP(A44,'MASTER KEY'!$A$2:$K5042,11,FALSE)</f>
        <v>Ecology (Benthic)</v>
      </c>
      <c r="H44">
        <v>0</v>
      </c>
    </row>
    <row r="45" spans="1:8" ht="18.75" hidden="1" customHeight="1">
      <c r="A45" s="131" t="str">
        <f>'MASTER KEY'!A45</f>
        <v>var00045</v>
      </c>
      <c r="B45" t="str">
        <f>VLOOKUP(A45,'MASTER KEY'!$A$2:$B1003,2,FALSE)</f>
        <v>Filamentous Algae Biomass (total)</v>
      </c>
      <c r="C45" s="149" t="str">
        <f>VLOOKUP(A45,'MASTER KEY'!$A$2:$C1004,3,TRUE)</f>
        <v>g DW/m^2</v>
      </c>
      <c r="D45" s="131" t="s">
        <v>1050</v>
      </c>
      <c r="E45" s="131" t="s">
        <v>1051</v>
      </c>
      <c r="F45" s="127">
        <v>1</v>
      </c>
      <c r="G45" t="str">
        <f>VLOOKUP(A45,'MASTER KEY'!$A$2:$K5043,11,FALSE)</f>
        <v>Ecology (Benthic)</v>
      </c>
      <c r="H45">
        <v>0</v>
      </c>
    </row>
    <row r="46" spans="1:8" ht="18.75" hidden="1" customHeight="1">
      <c r="A46" s="131" t="str">
        <f>'MASTER KEY'!A46</f>
        <v>var00046</v>
      </c>
      <c r="B46" t="str">
        <f>VLOOKUP(A46,'MASTER KEY'!$A$2:$B1004,2,FALSE)</f>
        <v>Filamentous Algae Biomass (total)</v>
      </c>
      <c r="C46" s="149" t="str">
        <f>VLOOKUP(A46,'MASTER KEY'!$A$2:$C1005,3,TRUE)</f>
        <v>g DW/m^2</v>
      </c>
      <c r="D46" s="131" t="s">
        <v>1052</v>
      </c>
      <c r="E46" s="131" t="s">
        <v>1051</v>
      </c>
      <c r="F46" s="127">
        <v>1</v>
      </c>
      <c r="G46" t="str">
        <f>VLOOKUP(A46,'MASTER KEY'!$A$2:$K5044,11,FALSE)</f>
        <v>Ecology (Benthic)</v>
      </c>
      <c r="H46">
        <v>0</v>
      </c>
    </row>
    <row r="47" spans="1:8" ht="18.75" hidden="1" customHeight="1">
      <c r="A47" s="131" t="str">
        <f>'MASTER KEY'!A47</f>
        <v>var00047</v>
      </c>
      <c r="B47" t="str">
        <f>VLOOKUP(A47,'MASTER KEY'!$A$2:$B1005,2,FALSE)</f>
        <v>Filamentous Algae Biomass (total)</v>
      </c>
      <c r="C47" s="149" t="str">
        <f>VLOOKUP(A47,'MASTER KEY'!$A$2:$C1006,3,TRUE)</f>
        <v>g DW/m^2</v>
      </c>
      <c r="D47" s="131" t="s">
        <v>1053</v>
      </c>
      <c r="E47" s="131" t="s">
        <v>1051</v>
      </c>
      <c r="F47" s="127">
        <v>1</v>
      </c>
      <c r="G47" t="str">
        <f>VLOOKUP(A47,'MASTER KEY'!$A$2:$K5045,11,FALSE)</f>
        <v>Ecology (Benthic)</v>
      </c>
      <c r="H47">
        <v>0</v>
      </c>
    </row>
    <row r="48" spans="1:8" ht="18.75" customHeight="1">
      <c r="A48" s="131" t="str">
        <f>'MASTER KEY'!A48</f>
        <v>var00048</v>
      </c>
      <c r="B48" t="str">
        <f>VLOOKUP(A48,'MASTER KEY'!$A$2:$B1006,2,FALSE)</f>
        <v>O2 Dissolved Sediment Flux</v>
      </c>
      <c r="C48" s="149" t="str">
        <f>VLOOKUP(A48,'MASTER KEY'!$A$2:$C1007,3,TRUE)</f>
        <v>mmol O_2/m^2</v>
      </c>
      <c r="D48" s="131" t="s">
        <v>1054</v>
      </c>
      <c r="E48" s="131" t="s">
        <v>1055</v>
      </c>
      <c r="F48" s="127">
        <v>1</v>
      </c>
      <c r="G48" t="str">
        <f>VLOOKUP(A48,'MASTER KEY'!$A$2:$K5046,11,FALSE)</f>
        <v>Water Quality (Nutrient)</v>
      </c>
      <c r="H48">
        <v>0</v>
      </c>
    </row>
    <row r="49" spans="1:8" ht="18.75" customHeight="1">
      <c r="A49" s="131" t="str">
        <f>'MASTER KEY'!A49</f>
        <v>var00049</v>
      </c>
      <c r="B49" t="str">
        <f>VLOOKUP(A49,'MASTER KEY'!$A$2:$B1007,2,FALSE)</f>
        <v>DIC Dissolved Sediment Flux</v>
      </c>
      <c r="C49" s="149" t="str">
        <f>VLOOKUP(A49,'MASTER KEY'!$A$2:$C1008,3,TRUE)</f>
        <v>mmol C/m^2</v>
      </c>
      <c r="D49" s="131" t="s">
        <v>1056</v>
      </c>
      <c r="E49" s="131" t="s">
        <v>1057</v>
      </c>
      <c r="F49" s="127">
        <v>1</v>
      </c>
      <c r="G49" t="str">
        <f>VLOOKUP(A49,'MASTER KEY'!$A$2:$K5047,11,FALSE)</f>
        <v>Water Quality (Nutrient)</v>
      </c>
      <c r="H49">
        <v>0</v>
      </c>
    </row>
    <row r="50" spans="1:8" ht="18.75" customHeight="1">
      <c r="A50" s="131" t="str">
        <f>'MASTER KEY'!A50</f>
        <v>var00050</v>
      </c>
      <c r="B50" t="str">
        <f>VLOOKUP(A50,'MASTER KEY'!$A$2:$B1008,2,FALSE)</f>
        <v>NH4 Dissolved Sediment Flux</v>
      </c>
      <c r="C50" s="149" t="str">
        <f>VLOOKUP(A50,'MASTER KEY'!$A$2:$C1009,3,TRUE)</f>
        <v>mmol N/m^2</v>
      </c>
      <c r="D50" s="131" t="s">
        <v>1058</v>
      </c>
      <c r="E50" s="131" t="s">
        <v>1059</v>
      </c>
      <c r="F50" s="127">
        <v>1</v>
      </c>
      <c r="G50" t="str">
        <f>VLOOKUP(A50,'MASTER KEY'!$A$2:$K5048,11,FALSE)</f>
        <v>Water Quality (Nutrient)</v>
      </c>
      <c r="H50">
        <v>0</v>
      </c>
    </row>
    <row r="51" spans="1:8" ht="18.75" customHeight="1">
      <c r="A51" s="131" t="str">
        <f>'MASTER KEY'!A51</f>
        <v>var00051</v>
      </c>
      <c r="B51" t="str">
        <f>VLOOKUP(A51,'MASTER KEY'!$A$2:$B1009,2,FALSE)</f>
        <v>NO3 Dissolved Sediment Flux</v>
      </c>
      <c r="C51" s="149" t="str">
        <f>VLOOKUP(A51,'MASTER KEY'!$A$2:$C1010,3,TRUE)</f>
        <v>mmol N/m^2</v>
      </c>
      <c r="D51" s="131" t="s">
        <v>1060</v>
      </c>
      <c r="E51" s="131" t="s">
        <v>1059</v>
      </c>
      <c r="F51" s="127">
        <v>1</v>
      </c>
      <c r="G51" t="str">
        <f>VLOOKUP(A51,'MASTER KEY'!$A$2:$K5049,11,FALSE)</f>
        <v>Water Quality (Nutrient)</v>
      </c>
      <c r="H51">
        <v>0</v>
      </c>
    </row>
    <row r="52" spans="1:8" ht="18.75" customHeight="1">
      <c r="A52" s="131" t="str">
        <f>'MASTER KEY'!A52</f>
        <v>var00052</v>
      </c>
      <c r="B52" t="str">
        <f>VLOOKUP(A52,'MASTER KEY'!$A$2:$B1010,2,FALSE)</f>
        <v>FRP Dissolved Sediment Flux</v>
      </c>
      <c r="C52" s="149" t="str">
        <f>VLOOKUP(A52,'MASTER KEY'!$A$2:$C1011,3,TRUE)</f>
        <v>mmol P/m^2</v>
      </c>
      <c r="D52" s="131" t="s">
        <v>1061</v>
      </c>
      <c r="E52" s="131" t="s">
        <v>1062</v>
      </c>
      <c r="F52" s="127">
        <v>1</v>
      </c>
      <c r="G52" t="str">
        <f>VLOOKUP(A52,'MASTER KEY'!$A$2:$K5050,11,FALSE)</f>
        <v>Water Quality (Nutrient)</v>
      </c>
      <c r="H52">
        <v>0</v>
      </c>
    </row>
    <row r="53" spans="1:8" ht="18.75" customHeight="1">
      <c r="A53" s="131" t="str">
        <f>'MASTER KEY'!A53</f>
        <v>var00053</v>
      </c>
      <c r="B53" t="str">
        <f>VLOOKUP(A53,'MASTER KEY'!$A$2:$B1011,2,FALSE)</f>
        <v>POC Dissolved Sediment Flux</v>
      </c>
      <c r="C53" s="149" t="str">
        <f>VLOOKUP(A53,'MASTER KEY'!$A$2:$C1012,3,TRUE)</f>
        <v>mmol C/m^2</v>
      </c>
      <c r="D53" s="131" t="s">
        <v>1063</v>
      </c>
      <c r="E53" s="131" t="s">
        <v>1057</v>
      </c>
      <c r="F53" s="127">
        <v>1</v>
      </c>
      <c r="G53" t="str">
        <f>VLOOKUP(A53,'MASTER KEY'!$A$2:$K5051,11,FALSE)</f>
        <v>Water Quality (Nutrient)</v>
      </c>
      <c r="H53">
        <v>0</v>
      </c>
    </row>
    <row r="54" spans="1:8" ht="18.75" customHeight="1">
      <c r="A54" s="131" t="str">
        <f>'MASTER KEY'!A54</f>
        <v>var00054</v>
      </c>
      <c r="B54" t="str">
        <f>VLOOKUP(A54,'MASTER KEY'!$A$2:$B1012,2,FALSE)</f>
        <v>DOC Dissolved Sediment Flux</v>
      </c>
      <c r="C54" s="149" t="str">
        <f>VLOOKUP(A54,'MASTER KEY'!$A$2:$C1013,3,TRUE)</f>
        <v>mmol C/m^2</v>
      </c>
      <c r="D54" s="131" t="s">
        <v>1064</v>
      </c>
      <c r="E54" s="131" t="s">
        <v>1057</v>
      </c>
      <c r="F54" s="127">
        <v>1</v>
      </c>
      <c r="G54" t="str">
        <f>VLOOKUP(A54,'MASTER KEY'!$A$2:$K5052,11,FALSE)</f>
        <v>Water Quality (Nutrient)</v>
      </c>
      <c r="H54">
        <v>0</v>
      </c>
    </row>
    <row r="55" spans="1:8" ht="18.75" customHeight="1">
      <c r="A55" s="131" t="str">
        <f>'MASTER KEY'!A55</f>
        <v>var00055</v>
      </c>
      <c r="B55" t="str">
        <f>VLOOKUP(A55,'MASTER KEY'!$A$2:$B1013,2,FALSE)</f>
        <v>PON Dissolved Sediment Flux</v>
      </c>
      <c r="C55" s="149" t="str">
        <f>VLOOKUP(A55,'MASTER KEY'!$A$2:$C1014,3,TRUE)</f>
        <v>mmol N/m^2</v>
      </c>
      <c r="D55" s="131" t="s">
        <v>1065</v>
      </c>
      <c r="E55" s="131" t="s">
        <v>1059</v>
      </c>
      <c r="F55" s="127">
        <v>1</v>
      </c>
      <c r="G55" t="str">
        <f>VLOOKUP(A55,'MASTER KEY'!$A$2:$K5053,11,FALSE)</f>
        <v>Water Quality (Nutrient)</v>
      </c>
      <c r="H55">
        <v>0</v>
      </c>
    </row>
    <row r="56" spans="1:8" ht="18.75" customHeight="1">
      <c r="A56" s="131" t="str">
        <f>'MASTER KEY'!A56</f>
        <v>var00056</v>
      </c>
      <c r="B56" t="str">
        <f>VLOOKUP(A56,'MASTER KEY'!$A$2:$B1014,2,FALSE)</f>
        <v>DON Dissolved Sediment Flux</v>
      </c>
      <c r="C56" s="149" t="str">
        <f>VLOOKUP(A56,'MASTER KEY'!$A$2:$C1015,3,TRUE)</f>
        <v>mmol N/m^2</v>
      </c>
      <c r="D56" s="131" t="s">
        <v>1066</v>
      </c>
      <c r="E56" s="131" t="s">
        <v>1059</v>
      </c>
      <c r="F56" s="127">
        <v>1</v>
      </c>
      <c r="G56" t="str">
        <f>VLOOKUP(A56,'MASTER KEY'!$A$2:$K5054,11,FALSE)</f>
        <v>Water Quality (Nutrient)</v>
      </c>
      <c r="H56">
        <v>0</v>
      </c>
    </row>
    <row r="57" spans="1:8" ht="18.75" customHeight="1">
      <c r="A57" s="131" t="str">
        <f>'MASTER KEY'!A57</f>
        <v>var00057</v>
      </c>
      <c r="B57" t="str">
        <f>VLOOKUP(A57,'MASTER KEY'!$A$2:$B1015,2,FALSE)</f>
        <v>POP Dissolved Sediment Flux</v>
      </c>
      <c r="C57" s="149" t="str">
        <f>VLOOKUP(A57,'MASTER KEY'!$A$2:$C1016,3,TRUE)</f>
        <v>mmol P/m^2</v>
      </c>
      <c r="D57" s="131" t="s">
        <v>1067</v>
      </c>
      <c r="E57" s="131" t="s">
        <v>1062</v>
      </c>
      <c r="F57" s="127">
        <v>1</v>
      </c>
      <c r="G57" t="str">
        <f>VLOOKUP(A57,'MASTER KEY'!$A$2:$K5055,11,FALSE)</f>
        <v>Water Quality (Nutrient)</v>
      </c>
      <c r="H57">
        <v>0</v>
      </c>
    </row>
    <row r="58" spans="1:8" ht="18.75" customHeight="1">
      <c r="A58" s="131" t="str">
        <f>'MASTER KEY'!A58</f>
        <v>var00058</v>
      </c>
      <c r="B58" t="str">
        <f>VLOOKUP(A58,'MASTER KEY'!$A$2:$B1016,2,FALSE)</f>
        <v>DOP Dissolved Sediment Flux</v>
      </c>
      <c r="C58" s="149" t="str">
        <f>VLOOKUP(A58,'MASTER KEY'!$A$2:$C1017,3,TRUE)</f>
        <v>mmol P/m^2</v>
      </c>
      <c r="D58" s="131" t="s">
        <v>1068</v>
      </c>
      <c r="E58" s="131" t="s">
        <v>1062</v>
      </c>
      <c r="F58" s="127">
        <v>1</v>
      </c>
      <c r="G58" t="str">
        <f>VLOOKUP(A58,'MASTER KEY'!$A$2:$K5056,11,FALSE)</f>
        <v>Water Quality (Nutrient)</v>
      </c>
      <c r="H58">
        <v>0</v>
      </c>
    </row>
    <row r="59" spans="1:8" ht="18.75" hidden="1" customHeight="1">
      <c r="A59" s="131" t="str">
        <f>'MASTER KEY'!A59</f>
        <v>var00059</v>
      </c>
      <c r="B59" t="str">
        <f>VLOOKUP(A59,'MASTER KEY'!$A$2:$B1017,2,FALSE)</f>
        <v>Photosynthetically Active Radiation</v>
      </c>
      <c r="C59" s="149" t="str">
        <f>VLOOKUP(A59,'MASTER KEY'!$A$2:$C1018,3,TRUE)</f>
        <v>W/m^2</v>
      </c>
      <c r="D59" s="194" t="s">
        <v>8993</v>
      </c>
      <c r="E59" s="131" t="s">
        <v>1069</v>
      </c>
      <c r="F59" s="127">
        <v>1</v>
      </c>
      <c r="G59" t="str">
        <f>VLOOKUP(A59,'MASTER KEY'!$A$2:$K5057,11,FALSE)</f>
        <v>Light</v>
      </c>
      <c r="H59">
        <v>1</v>
      </c>
    </row>
    <row r="60" spans="1:8" ht="18.75" hidden="1" customHeight="1">
      <c r="A60" s="131" t="str">
        <f>'MASTER KEY'!A60</f>
        <v>var00060</v>
      </c>
      <c r="B60" t="str">
        <f>VLOOKUP(A60,'MASTER KEY'!$A$2:$B1018,2,FALSE)</f>
        <v>Ruppia Gross Primary Productivity</v>
      </c>
      <c r="C60" s="149" t="str">
        <f>VLOOKUP(A60,'MASTER KEY'!$A$2:$C1019,3,TRUE)</f>
        <v>mmol C/m^3/d</v>
      </c>
      <c r="D60" s="131" t="s">
        <v>1070</v>
      </c>
      <c r="E60" s="131" t="s">
        <v>1071</v>
      </c>
      <c r="F60" s="127">
        <v>1</v>
      </c>
      <c r="G60" t="str">
        <f>VLOOKUP(A60,'MASTER KEY'!$A$2:$K5058,11,FALSE)</f>
        <v>Ecology (Benthic)</v>
      </c>
      <c r="H60">
        <v>0</v>
      </c>
    </row>
    <row r="61" spans="1:8" ht="18.75" hidden="1" customHeight="1">
      <c r="A61" s="131" t="str">
        <f>'MASTER KEY'!A61</f>
        <v>var00061</v>
      </c>
      <c r="B61" t="str">
        <f>VLOOKUP(A61,'MASTER KEY'!$A$2:$B1019,2,FALSE)</f>
        <v>Ruppia Net Primary Productivity</v>
      </c>
      <c r="C61" s="149" t="str">
        <f>VLOOKUP(A61,'MASTER KEY'!$A$2:$C1020,3,TRUE)</f>
        <v>mmol C/m^3/d</v>
      </c>
      <c r="D61" s="131" t="s">
        <v>1072</v>
      </c>
      <c r="E61" s="131" t="s">
        <v>1071</v>
      </c>
      <c r="F61" s="127">
        <v>1</v>
      </c>
      <c r="G61" t="str">
        <f>VLOOKUP(A61,'MASTER KEY'!$A$2:$K5059,11,FALSE)</f>
        <v>Ecology (Benthic)</v>
      </c>
      <c r="H61">
        <v>0</v>
      </c>
    </row>
    <row r="62" spans="1:8" ht="18.75" hidden="1" customHeight="1">
      <c r="A62" s="131" t="str">
        <f>'MASTER KEY'!A62</f>
        <v>var00062</v>
      </c>
      <c r="B62" t="str">
        <f>VLOOKUP(A62,'MASTER KEY'!$A$2:$B1020,2,FALSE)</f>
        <v>Ruppia Biomass</v>
      </c>
      <c r="C62" s="149" t="str">
        <f>VLOOKUP(A62,'MASTER KEY'!$A$2:$C1021,3,TRUE)</f>
        <v>mmol C/m^2</v>
      </c>
      <c r="D62" s="131" t="s">
        <v>1073</v>
      </c>
      <c r="E62" s="131" t="s">
        <v>1057</v>
      </c>
      <c r="F62" s="127">
        <v>1</v>
      </c>
      <c r="G62" t="str">
        <f>VLOOKUP(A62,'MASTER KEY'!$A$2:$K5060,11,FALSE)</f>
        <v>Ecology (Benthic)</v>
      </c>
      <c r="H62">
        <v>0</v>
      </c>
    </row>
    <row r="63" spans="1:8" ht="18.75" hidden="1" customHeight="1">
      <c r="A63" s="131" t="str">
        <f>'MASTER KEY'!A63</f>
        <v>var00063</v>
      </c>
      <c r="B63" t="str">
        <f>VLOOKUP(A63,'MASTER KEY'!$A$2:$B1021,2,FALSE)</f>
        <v>Ruppia Leaf Area Index</v>
      </c>
      <c r="C63" s="149" t="str">
        <f>VLOOKUP(A63,'MASTER KEY'!$A$2:$C1022,3,TRUE)</f>
        <v>m^2/m^2</v>
      </c>
      <c r="D63" s="131" t="s">
        <v>1074</v>
      </c>
      <c r="E63" s="131" t="s">
        <v>1075</v>
      </c>
      <c r="F63" s="127">
        <v>1</v>
      </c>
      <c r="G63" t="str">
        <f>VLOOKUP(A63,'MASTER KEY'!$A$2:$K5061,11,FALSE)</f>
        <v>Ecology (Benthic)</v>
      </c>
      <c r="H63">
        <v>0</v>
      </c>
    </row>
    <row r="64" spans="1:8" ht="18.75" hidden="1" customHeight="1">
      <c r="A64" s="131" t="str">
        <f>'MASTER KEY'!A64</f>
        <v>var00064</v>
      </c>
      <c r="B64" t="str">
        <f>VLOOKUP(A64,'MASTER KEY'!$A$2:$B1022,2,FALSE)</f>
        <v>Ruppia Biomass (above-ground)</v>
      </c>
      <c r="C64" s="149" t="str">
        <f>VLOOKUP(A64,'MASTER KEY'!$A$2:$C1023,3,TRUE)</f>
        <v>mmol C/m^2</v>
      </c>
      <c r="D64" s="131" t="s">
        <v>1076</v>
      </c>
      <c r="E64" s="131" t="s">
        <v>1057</v>
      </c>
      <c r="F64" s="127">
        <v>1</v>
      </c>
      <c r="G64" t="str">
        <f>VLOOKUP(A64,'MASTER KEY'!$A$2:$K5062,11,FALSE)</f>
        <v>Ecology (Benthic)</v>
      </c>
      <c r="H64">
        <v>0</v>
      </c>
    </row>
    <row r="65" spans="1:8" ht="18.75" hidden="1" customHeight="1">
      <c r="A65" s="131" t="str">
        <f>'MASTER KEY'!A65</f>
        <v>var00065</v>
      </c>
      <c r="B65" t="str">
        <f>VLOOKUP(A65,'MASTER KEY'!$A$2:$B1023,2,FALSE)</f>
        <v>Ruppia Biomass (below-ground)</v>
      </c>
      <c r="C65" s="149" t="str">
        <f>VLOOKUP(A65,'MASTER KEY'!$A$2:$C1024,3,TRUE)</f>
        <v>mmol C/m^2</v>
      </c>
      <c r="D65" s="131" t="s">
        <v>1077</v>
      </c>
      <c r="E65" s="131" t="s">
        <v>1057</v>
      </c>
      <c r="F65" s="127">
        <v>1</v>
      </c>
      <c r="G65" t="str">
        <f>VLOOKUP(A65,'MASTER KEY'!$A$2:$K5063,11,FALSE)</f>
        <v>Ecology (Benthic)</v>
      </c>
      <c r="H65">
        <v>0</v>
      </c>
    </row>
    <row r="66" spans="1:8" ht="18.75" hidden="1" customHeight="1">
      <c r="A66" s="131" t="str">
        <f>'MASTER KEY'!A66</f>
        <v>var00066</v>
      </c>
      <c r="B66" t="str">
        <f>VLOOKUP(A66,'MASTER KEY'!$A$2:$B1024,2,FALSE)</f>
        <v>Ruppia Root Depth</v>
      </c>
      <c r="C66" s="149" t="str">
        <f>VLOOKUP(A66,'MASTER KEY'!$A$2:$C1025,3,TRUE)</f>
        <v>m</v>
      </c>
      <c r="D66" s="131" t="s">
        <v>1078</v>
      </c>
      <c r="E66" s="131" t="s">
        <v>1007</v>
      </c>
      <c r="F66" s="127">
        <v>1</v>
      </c>
      <c r="G66" t="str">
        <f>VLOOKUP(A66,'MASTER KEY'!$A$2:$K5064,11,FALSE)</f>
        <v>Ecology (Benthic)</v>
      </c>
      <c r="H66">
        <v>0</v>
      </c>
    </row>
    <row r="67" spans="1:8" ht="18.75" hidden="1" customHeight="1">
      <c r="A67" s="131" t="str">
        <f>'MASTER KEY'!A67</f>
        <v>var00067</v>
      </c>
      <c r="B67" t="str">
        <f>VLOOKUP(A67,'MASTER KEY'!$A$2:$B1025,2,FALSE)</f>
        <v>Ruppia O2 Injection Rate</v>
      </c>
      <c r="C67" s="149" t="str">
        <f>VLOOKUP(A67,'MASTER KEY'!$A$2:$C1026,3,TRUE)</f>
        <v>mmol O_2/m^2</v>
      </c>
      <c r="D67" s="131" t="s">
        <v>1079</v>
      </c>
      <c r="E67" s="131" t="s">
        <v>1055</v>
      </c>
      <c r="F67" s="127">
        <v>1</v>
      </c>
      <c r="G67" t="str">
        <f>VLOOKUP(A67,'MASTER KEY'!$A$2:$K5065,11,FALSE)</f>
        <v>Ecology (Benthic)</v>
      </c>
      <c r="H67">
        <v>0</v>
      </c>
    </row>
    <row r="68" spans="1:8" ht="18.75" hidden="1" customHeight="1">
      <c r="A68" s="131" t="str">
        <f>'MASTER KEY'!A68</f>
        <v>var00068</v>
      </c>
      <c r="B68" t="str">
        <f>VLOOKUP(A68,'MASTER KEY'!$A$2:$B1026,2,FALSE)</f>
        <v>SS1 Sedimentation Velocity</v>
      </c>
      <c r="C68" s="149" t="str">
        <f>VLOOKUP(A68,'MASTER KEY'!$A$2:$C1027,3,TRUE)</f>
        <v>m/d</v>
      </c>
      <c r="D68" s="131" t="s">
        <v>1080</v>
      </c>
      <c r="E68" s="131" t="s">
        <v>1081</v>
      </c>
      <c r="F68" s="127">
        <v>1</v>
      </c>
      <c r="G68" t="str">
        <f>VLOOKUP(A68,'MASTER KEY'!$A$2:$K5066,11,FALSE)</f>
        <v>Sediment</v>
      </c>
      <c r="H68">
        <v>0</v>
      </c>
    </row>
    <row r="69" spans="1:8" ht="18.75" hidden="1" customHeight="1">
      <c r="A69" s="131" t="str">
        <f>'MASTER KEY'!A69</f>
        <v>var00069</v>
      </c>
      <c r="B69" t="str">
        <f>VLOOKUP(A69,'MASTER KEY'!$A$2:$B1027,2,FALSE)</f>
        <v>SS1 Sedimentation Rate</v>
      </c>
      <c r="C69" s="149" t="str">
        <f>VLOOKUP(A69,'MASTER KEY'!$A$2:$C1028,3,TRUE)</f>
        <v>g/m^3/d</v>
      </c>
      <c r="D69" s="131" t="s">
        <v>1082</v>
      </c>
      <c r="E69" s="131" t="s">
        <v>1083</v>
      </c>
      <c r="F69" s="127">
        <v>1</v>
      </c>
      <c r="G69" t="str">
        <f>VLOOKUP(A69,'MASTER KEY'!$A$2:$K5067,11,FALSE)</f>
        <v>Sediment</v>
      </c>
      <c r="H69">
        <v>0</v>
      </c>
    </row>
    <row r="70" spans="1:8" ht="18.75" hidden="1" customHeight="1">
      <c r="A70" s="131" t="str">
        <f>'MASTER KEY'!A70</f>
        <v>var00070</v>
      </c>
      <c r="B70" t="str">
        <f>VLOOKUP(A70,'MASTER KEY'!$A$2:$B1028,2,FALSE)</f>
        <v>SS2 Sedimentation Velocity</v>
      </c>
      <c r="C70" s="149" t="str">
        <f>VLOOKUP(A70,'MASTER KEY'!$A$2:$C1029,3,TRUE)</f>
        <v>m/d</v>
      </c>
      <c r="D70" s="131" t="s">
        <v>1084</v>
      </c>
      <c r="E70" s="131" t="s">
        <v>1081</v>
      </c>
      <c r="F70" s="127">
        <v>1</v>
      </c>
      <c r="G70" t="str">
        <f>VLOOKUP(A70,'MASTER KEY'!$A$2:$K5068,11,FALSE)</f>
        <v>Sediment</v>
      </c>
      <c r="H70">
        <v>0</v>
      </c>
    </row>
    <row r="71" spans="1:8" ht="18.75" hidden="1" customHeight="1">
      <c r="A71" s="131" t="str">
        <f>'MASTER KEY'!A71</f>
        <v>var00071</v>
      </c>
      <c r="B71" t="str">
        <f>VLOOKUP(A71,'MASTER KEY'!$A$2:$B1029,2,FALSE)</f>
        <v>SS2 Sedimentation Rate</v>
      </c>
      <c r="C71" s="149" t="str">
        <f>VLOOKUP(A71,'MASTER KEY'!$A$2:$C1030,3,TRUE)</f>
        <v>g/m^3/d</v>
      </c>
      <c r="D71" s="131" t="s">
        <v>1085</v>
      </c>
      <c r="E71" s="131" t="s">
        <v>1083</v>
      </c>
      <c r="F71" s="127">
        <v>1</v>
      </c>
      <c r="G71" t="str">
        <f>VLOOKUP(A71,'MASTER KEY'!$A$2:$K5069,11,FALSE)</f>
        <v>Sediment</v>
      </c>
      <c r="H71">
        <v>0</v>
      </c>
    </row>
    <row r="72" spans="1:8" ht="18.75" hidden="1" customHeight="1">
      <c r="A72" s="131" t="str">
        <f>'MASTER KEY'!A72</f>
        <v>var00072</v>
      </c>
      <c r="B72" t="str">
        <f>VLOOKUP(A72,'MASTER KEY'!$A$2:$B1030,2,FALSE)</f>
        <v>SS3 Sedimentation Velocity</v>
      </c>
      <c r="C72" s="149" t="str">
        <f>VLOOKUP(A72,'MASTER KEY'!$A$2:$C1031,3,TRUE)</f>
        <v>m/d</v>
      </c>
      <c r="D72" s="131" t="s">
        <v>1086</v>
      </c>
      <c r="E72" s="131" t="s">
        <v>1081</v>
      </c>
      <c r="F72" s="127">
        <v>1</v>
      </c>
      <c r="G72" t="str">
        <f>VLOOKUP(A72,'MASTER KEY'!$A$2:$K5070,11,FALSE)</f>
        <v>Sediment</v>
      </c>
      <c r="H72">
        <v>0</v>
      </c>
    </row>
    <row r="73" spans="1:8" ht="18.75" hidden="1" customHeight="1">
      <c r="A73" s="131" t="str">
        <f>'MASTER KEY'!A73</f>
        <v>var00073</v>
      </c>
      <c r="B73" t="str">
        <f>VLOOKUP(A73,'MASTER KEY'!$A$2:$B1031,2,FALSE)</f>
        <v>SS3 Sedimentation Rate</v>
      </c>
      <c r="C73" s="149" t="str">
        <f>VLOOKUP(A73,'MASTER KEY'!$A$2:$C1032,3,TRUE)</f>
        <v>g/m^3/d</v>
      </c>
      <c r="D73" s="131" t="s">
        <v>1087</v>
      </c>
      <c r="E73" s="131" t="s">
        <v>1083</v>
      </c>
      <c r="F73" s="127">
        <v>1</v>
      </c>
      <c r="G73" t="str">
        <f>VLOOKUP(A73,'MASTER KEY'!$A$2:$K5071,11,FALSE)</f>
        <v>Sediment</v>
      </c>
      <c r="H73">
        <v>0</v>
      </c>
    </row>
    <row r="74" spans="1:8" ht="18.75" hidden="1" customHeight="1">
      <c r="A74" s="131" t="str">
        <f>'MASTER KEY'!A74</f>
        <v>var00074</v>
      </c>
      <c r="B74" t="str">
        <f>VLOOKUP(A74,'MASTER KEY'!$A$2:$B1032,2,FALSE)</f>
        <v>Sediment Mass</v>
      </c>
      <c r="C74" s="149" t="str">
        <f>VLOOKUP(A74,'MASTER KEY'!$A$2:$C1033,3,TRUE)</f>
        <v>g/m^2</v>
      </c>
      <c r="D74" s="131" t="s">
        <v>1088</v>
      </c>
      <c r="E74" s="131" t="s">
        <v>1018</v>
      </c>
      <c r="F74" s="127">
        <v>1</v>
      </c>
      <c r="G74" t="str">
        <f>VLOOKUP(A74,'MASTER KEY'!$A$2:$K5072,11,FALSE)</f>
        <v>Sediment</v>
      </c>
      <c r="H74">
        <v>0</v>
      </c>
    </row>
    <row r="75" spans="1:8" ht="18.75" hidden="1" customHeight="1">
      <c r="A75" s="131" t="str">
        <f>'MASTER KEY'!A75</f>
        <v>var00075</v>
      </c>
      <c r="B75" t="str">
        <f>VLOOKUP(A75,'MASTER KEY'!$A$2:$B1033,2,FALSE)</f>
        <v>Critical Shear Stress</v>
      </c>
      <c r="C75" s="149" t="str">
        <f>VLOOKUP(A75,'MASTER KEY'!$A$2:$C1034,3,TRUE)</f>
        <v>N/m^2</v>
      </c>
      <c r="D75" s="131" t="s">
        <v>1089</v>
      </c>
      <c r="E75" s="131" t="s">
        <v>1090</v>
      </c>
      <c r="F75" s="127">
        <v>1</v>
      </c>
      <c r="G75" t="str">
        <f>VLOOKUP(A75,'MASTER KEY'!$A$2:$K5073,11,FALSE)</f>
        <v>Sediment</v>
      </c>
      <c r="H75">
        <v>0</v>
      </c>
    </row>
    <row r="76" spans="1:8" ht="18.75" hidden="1" customHeight="1">
      <c r="A76" s="131" t="str">
        <f>'MASTER KEY'!A76</f>
        <v>var00076</v>
      </c>
      <c r="B76" t="str">
        <f>VLOOKUP(A76,'MASTER KEY'!$A$2:$B1034,2,FALSE)</f>
        <v>Resuspension Rate</v>
      </c>
      <c r="C76" s="149" t="str">
        <f>VLOOKUP(A76,'MASTER KEY'!$A$2:$C1035,3,TRUE)</f>
        <v>g/m^2/d</v>
      </c>
      <c r="D76" s="131" t="s">
        <v>1091</v>
      </c>
      <c r="E76" s="131" t="s">
        <v>1092</v>
      </c>
      <c r="F76" s="127">
        <v>1</v>
      </c>
      <c r="G76" t="str">
        <f>VLOOKUP(A76,'MASTER KEY'!$A$2:$K5074,11,FALSE)</f>
        <v>Sediment</v>
      </c>
      <c r="H76">
        <v>0</v>
      </c>
    </row>
    <row r="77" spans="1:8" ht="18.75" hidden="1" customHeight="1">
      <c r="A77" s="131" t="str">
        <f>'MASTER KEY'!A77</f>
        <v>var00077</v>
      </c>
      <c r="B77" t="str">
        <f>VLOOKUP(A77,'MASTER KEY'!$A$2:$B1035,2,FALSE)</f>
        <v>SS1 Sediment Fraction</v>
      </c>
      <c r="C77" s="149" t="str">
        <f>VLOOKUP(A77,'MASTER KEY'!$A$2:$C1036,3,TRUE)</f>
        <v>v/v</v>
      </c>
      <c r="D77" s="131" t="s">
        <v>1093</v>
      </c>
      <c r="E77" s="131" t="s">
        <v>1094</v>
      </c>
      <c r="F77" s="127">
        <v>1</v>
      </c>
      <c r="G77" t="str">
        <f>VLOOKUP(A77,'MASTER KEY'!$A$2:$K5075,11,FALSE)</f>
        <v>Sediment</v>
      </c>
      <c r="H77">
        <v>0</v>
      </c>
    </row>
    <row r="78" spans="1:8" ht="18.75" hidden="1" customHeight="1">
      <c r="A78" s="131" t="str">
        <f>'MASTER KEY'!A78</f>
        <v>var00078</v>
      </c>
      <c r="B78" t="str">
        <f>VLOOKUP(A78,'MASTER KEY'!$A$2:$B1036,2,FALSE)</f>
        <v>SS2 Sediment Fraction</v>
      </c>
      <c r="C78" s="149" t="str">
        <f>VLOOKUP(A78,'MASTER KEY'!$A$2:$C1037,3,TRUE)</f>
        <v>v/v</v>
      </c>
      <c r="D78" s="131" t="s">
        <v>1095</v>
      </c>
      <c r="E78" s="131" t="s">
        <v>1094</v>
      </c>
      <c r="F78" s="127">
        <v>1</v>
      </c>
      <c r="G78" t="str">
        <f>VLOOKUP(A78,'MASTER KEY'!$A$2:$K5076,11,FALSE)</f>
        <v>Sediment</v>
      </c>
      <c r="H78">
        <v>0</v>
      </c>
    </row>
    <row r="79" spans="1:8" ht="18.75" hidden="1" customHeight="1">
      <c r="A79" s="131" t="str">
        <f>'MASTER KEY'!A79</f>
        <v>var00079</v>
      </c>
      <c r="B79" t="str">
        <f>VLOOKUP(A79,'MASTER KEY'!$A$2:$B1037,2,FALSE)</f>
        <v>SS3 Sediment Fraction</v>
      </c>
      <c r="C79" s="149" t="str">
        <f>VLOOKUP(A79,'MASTER KEY'!$A$2:$C1038,3,TRUE)</f>
        <v>v/v</v>
      </c>
      <c r="D79" s="131" t="s">
        <v>1096</v>
      </c>
      <c r="E79" s="131" t="s">
        <v>1094</v>
      </c>
      <c r="F79" s="127">
        <v>1</v>
      </c>
      <c r="G79" t="str">
        <f>VLOOKUP(A79,'MASTER KEY'!$A$2:$K5077,11,FALSE)</f>
        <v>Sediment</v>
      </c>
      <c r="H79">
        <v>0</v>
      </c>
    </row>
    <row r="80" spans="1:8" ht="18.75" hidden="1" customHeight="1">
      <c r="A80" s="131" t="str">
        <f>'MASTER KEY'!A80</f>
        <v>var00080</v>
      </c>
      <c r="B80" t="str">
        <f>VLOOKUP(A80,'MASTER KEY'!$A$2:$B1038,2,FALSE)</f>
        <v>SS Sedimentation Rate</v>
      </c>
      <c r="C80" s="149" t="str">
        <f>VLOOKUP(A80,'MASTER KEY'!$A$2:$C1039,3,TRUE)</f>
        <v>g/m^3/d</v>
      </c>
      <c r="D80" s="131" t="s">
        <v>1097</v>
      </c>
      <c r="E80" s="131" t="s">
        <v>1083</v>
      </c>
      <c r="F80" s="127">
        <v>1</v>
      </c>
      <c r="G80" t="str">
        <f>VLOOKUP(A80,'MASTER KEY'!$A$2:$K5078,11,FALSE)</f>
        <v>Sediment</v>
      </c>
      <c r="H80">
        <v>0</v>
      </c>
    </row>
    <row r="81" spans="1:8" ht="18.75" hidden="1" customHeight="1">
      <c r="A81" s="131" t="str">
        <f>'MASTER KEY'!A81</f>
        <v>var00081</v>
      </c>
      <c r="B81" t="str">
        <f>VLOOKUP(A81,'MASTER KEY'!$A$2:$B1039,2,FALSE)</f>
        <v>SS Net SWI Flux</v>
      </c>
      <c r="C81" s="149" t="str">
        <f>VLOOKUP(A81,'MASTER KEY'!$A$2:$C1040,3,TRUE)</f>
        <v>g/m^2/d</v>
      </c>
      <c r="D81" s="131" t="s">
        <v>1098</v>
      </c>
      <c r="E81" s="131" t="s">
        <v>1092</v>
      </c>
      <c r="F81" s="127">
        <v>1</v>
      </c>
      <c r="G81" t="str">
        <f>VLOOKUP(A81,'MASTER KEY'!$A$2:$K5079,11,FALSE)</f>
        <v>Sediment</v>
      </c>
      <c r="H81">
        <v>0</v>
      </c>
    </row>
    <row r="82" spans="1:8" ht="18.75" hidden="1" customHeight="1">
      <c r="A82" s="131" t="str">
        <f>'MASTER KEY'!A82</f>
        <v>var00082</v>
      </c>
      <c r="B82" t="str">
        <f>VLOOKUP(A82,'MASTER KEY'!$A$2:$B1040,2,FALSE)</f>
        <v>Change in SWI Position</v>
      </c>
      <c r="C82" s="149" t="str">
        <f>VLOOKUP(A82,'MASTER KEY'!$A$2:$C1041,3,TRUE)</f>
        <v>m</v>
      </c>
      <c r="D82" s="131" t="s">
        <v>1099</v>
      </c>
      <c r="E82" s="131" t="s">
        <v>1007</v>
      </c>
      <c r="F82" s="127">
        <v>1</v>
      </c>
      <c r="G82" t="str">
        <f>VLOOKUP(A82,'MASTER KEY'!$A$2:$K5080,11,FALSE)</f>
        <v>Sediment</v>
      </c>
      <c r="H82">
        <v>0</v>
      </c>
    </row>
    <row r="83" spans="1:8" ht="18.75" hidden="1" customHeight="1">
      <c r="A83" s="131" t="str">
        <f>'MASTER KEY'!A83</f>
        <v>var00083</v>
      </c>
      <c r="B83" t="str">
        <f>VLOOKUP(A83,'MASTER KEY'!$A$2:$B1041,2,FALSE)</f>
        <v>SS Resuspension Rate</v>
      </c>
      <c r="C83" s="149" t="str">
        <f>VLOOKUP(A83,'MASTER KEY'!$A$2:$C1042,3,TRUE)</f>
        <v>g/m^2/d</v>
      </c>
      <c r="D83" s="131" t="s">
        <v>1100</v>
      </c>
      <c r="E83" s="131" t="s">
        <v>1092</v>
      </c>
      <c r="F83" s="127">
        <v>1</v>
      </c>
      <c r="G83" t="str">
        <f>VLOOKUP(A83,'MASTER KEY'!$A$2:$K5081,11,FALSE)</f>
        <v>Sediment</v>
      </c>
      <c r="H83">
        <v>0</v>
      </c>
    </row>
    <row r="84" spans="1:8" ht="18.75" hidden="1" customHeight="1">
      <c r="A84" s="131" t="str">
        <f>'MASTER KEY'!A84</f>
        <v>var00084</v>
      </c>
      <c r="B84" t="str">
        <f>VLOOKUP(A84,'MASTER KEY'!$A$2:$B1042,2,FALSE)</f>
        <v>Bottom Shear Stress</v>
      </c>
      <c r="C84" s="149" t="str">
        <f>VLOOKUP(A84,'MASTER KEY'!$A$2:$C1043,3,TRUE)</f>
        <v>N/m^2</v>
      </c>
      <c r="D84" s="131" t="s">
        <v>1101</v>
      </c>
      <c r="E84" s="131" t="s">
        <v>1090</v>
      </c>
      <c r="F84" s="127">
        <v>1</v>
      </c>
      <c r="G84" t="str">
        <f>VLOOKUP(A84,'MASTER KEY'!$A$2:$K5082,11,FALSE)</f>
        <v>Hydrodynamics</v>
      </c>
      <c r="H84">
        <v>1</v>
      </c>
    </row>
    <row r="85" spans="1:8" ht="18.75" hidden="1" customHeight="1">
      <c r="A85" s="131" t="str">
        <f>'MASTER KEY'!A85</f>
        <v>var00085</v>
      </c>
      <c r="B85" t="str">
        <f>VLOOKUP(A85,'MASTER KEY'!$A$2:$B1043,2,FALSE)</f>
        <v>O2 Saturation</v>
      </c>
      <c r="C85" s="149" t="str">
        <f>VLOOKUP(A85,'MASTER KEY'!$A$2:$C1044,3,TRUE)</f>
        <v>%</v>
      </c>
      <c r="D85" s="131" t="s">
        <v>1102</v>
      </c>
      <c r="E85" s="131" t="s">
        <v>1103</v>
      </c>
      <c r="F85" s="127">
        <v>1</v>
      </c>
      <c r="G85" t="str">
        <f>VLOOKUP(A85,'MASTER KEY'!$A$2:$K5083,11,FALSE)</f>
        <v>Water Quality (PhysChm)</v>
      </c>
      <c r="H85">
        <v>1</v>
      </c>
    </row>
    <row r="86" spans="1:8" ht="18.75" hidden="1" customHeight="1">
      <c r="A86" s="131" t="str">
        <f>'MASTER KEY'!A86</f>
        <v>var00087</v>
      </c>
      <c r="B86" t="str">
        <f>VLOOKUP(A86,'MASTER KEY'!$A$2:$B1044,2,FALSE)</f>
        <v>O2 Atmospheric Flux</v>
      </c>
      <c r="C86" s="149" t="str">
        <f>VLOOKUP(A86,'MASTER KEY'!$A$2:$C1046,3,TRUE)</f>
        <v>mmol O_2/m^2</v>
      </c>
      <c r="D86" s="131" t="s">
        <v>1104</v>
      </c>
      <c r="E86" s="131" t="s">
        <v>1055</v>
      </c>
      <c r="F86" s="127">
        <v>1</v>
      </c>
      <c r="G86" t="str">
        <f>VLOOKUP(A86,'MASTER KEY'!$A$2:$K5084,11,FALSE)</f>
        <v>Water Quality (PhysChm)</v>
      </c>
      <c r="H86">
        <v>0</v>
      </c>
    </row>
    <row r="87" spans="1:8" ht="18.75" hidden="1" customHeight="1">
      <c r="A87" s="131" t="str">
        <f>'MASTER KEY'!A87</f>
        <v>var00088</v>
      </c>
      <c r="B87" t="str">
        <f>VLOOKUP(A87,'MASTER KEY'!$A$2:$B1045,2,FALSE)</f>
        <v>O2 Dissolved Sediment Exchange Rate</v>
      </c>
      <c r="C87" s="149" t="str">
        <f>VLOOKUP(A87,'MASTER KEY'!$A$2:$C1047,3,TRUE)</f>
        <v>mmol O_2/m^3</v>
      </c>
      <c r="D87" s="131" t="s">
        <v>1105</v>
      </c>
      <c r="E87" s="131" t="s">
        <v>1106</v>
      </c>
      <c r="F87" s="127">
        <v>1</v>
      </c>
      <c r="G87" t="str">
        <f>VLOOKUP(A87,'MASTER KEY'!$A$2:$K5085,11,FALSE)</f>
        <v>Water Quality (PhysChm)</v>
      </c>
      <c r="H87">
        <v>0</v>
      </c>
    </row>
    <row r="88" spans="1:8" ht="18.75" hidden="1" customHeight="1">
      <c r="A88" s="131" t="str">
        <f>'MASTER KEY'!A88</f>
        <v>var00089</v>
      </c>
      <c r="B88" t="str">
        <f>VLOOKUP(A88,'MASTER KEY'!$A$2:$B1046,2,FALSE)</f>
        <v>O2 Atmospheric Exchange Rate</v>
      </c>
      <c r="C88" s="149" t="str">
        <f>VLOOKUP(A88,'MASTER KEY'!$A$2:$C1048,3,TRUE)</f>
        <v>mmol O_2/m^3</v>
      </c>
      <c r="D88" s="131" t="s">
        <v>1107</v>
      </c>
      <c r="E88" s="131" t="s">
        <v>1106</v>
      </c>
      <c r="F88" s="127">
        <v>1</v>
      </c>
      <c r="G88" t="str">
        <f>VLOOKUP(A88,'MASTER KEY'!$A$2:$K5086,11,FALSE)</f>
        <v>Water Quality (PhysChm)</v>
      </c>
      <c r="H88">
        <v>0</v>
      </c>
    </row>
    <row r="89" spans="1:8" ht="18.75" customHeight="1">
      <c r="A89" s="131" t="str">
        <f>'MASTER KEY'!A89</f>
        <v>var00090</v>
      </c>
      <c r="B89" t="str">
        <f>VLOOKUP(A89,'MASTER KEY'!$A$2:$B1047,2,FALSE)</f>
        <v>Si Dissolved Sediment Flux</v>
      </c>
      <c r="C89" s="149" t="str">
        <f>VLOOKUP(A89,'MASTER KEY'!$A$2:$C1049,3,TRUE)</f>
        <v>mmol Si/m^2</v>
      </c>
      <c r="D89" s="131" t="s">
        <v>1108</v>
      </c>
      <c r="E89" s="131" t="s">
        <v>1109</v>
      </c>
      <c r="F89" s="127">
        <v>1</v>
      </c>
      <c r="G89" t="str">
        <f>VLOOKUP(A89,'MASTER KEY'!$A$2:$K5087,11,FALSE)</f>
        <v>Water Quality (Nutrient)</v>
      </c>
      <c r="H89">
        <v>0</v>
      </c>
    </row>
    <row r="90" spans="1:8" ht="18.75" customHeight="1">
      <c r="A90" s="131" t="str">
        <f>'MASTER KEY'!A90</f>
        <v>var00093</v>
      </c>
      <c r="B90" t="str">
        <f>VLOOKUP(A90,'MASTER KEY'!$A$2:$B1048,2,FALSE)</f>
        <v>Nitrification Rate</v>
      </c>
      <c r="C90" s="149" t="str">
        <f>VLOOKUP(A90,'MASTER KEY'!$A$2:$C1052,3,TRUE)</f>
        <v>mmol N/m^3/d</v>
      </c>
      <c r="D90" s="131" t="s">
        <v>1110</v>
      </c>
      <c r="E90" s="131" t="s">
        <v>1111</v>
      </c>
      <c r="F90" s="127">
        <v>1</v>
      </c>
      <c r="G90" t="str">
        <f>VLOOKUP(A90,'MASTER KEY'!$A$2:$K5088,11,FALSE)</f>
        <v>Water Quality (Nutrient)</v>
      </c>
      <c r="H90">
        <v>0</v>
      </c>
    </row>
    <row r="91" spans="1:8" ht="18.75" customHeight="1">
      <c r="A91" s="131" t="str">
        <f>'MASTER KEY'!A91</f>
        <v>var00094</v>
      </c>
      <c r="B91" t="str">
        <f>VLOOKUP(A91,'MASTER KEY'!$A$2:$B1049,2,FALSE)</f>
        <v>Denitrification Rate</v>
      </c>
      <c r="C91" s="149" t="str">
        <f>VLOOKUP(A91,'MASTER KEY'!$A$2:$C1053,3,TRUE)</f>
        <v>mmol N/m^3/d</v>
      </c>
      <c r="D91" s="131" t="s">
        <v>1112</v>
      </c>
      <c r="E91" s="131" t="s">
        <v>1111</v>
      </c>
      <c r="F91" s="127">
        <v>1</v>
      </c>
      <c r="G91" t="str">
        <f>VLOOKUP(A91,'MASTER KEY'!$A$2:$K5089,11,FALSE)</f>
        <v>Water Quality (Nutrient)</v>
      </c>
      <c r="H91">
        <v>0</v>
      </c>
    </row>
    <row r="92" spans="1:8" ht="18.75" customHeight="1">
      <c r="A92" s="131" t="str">
        <f>'MASTER KEY'!A92</f>
        <v>var00095</v>
      </c>
      <c r="B92" t="str">
        <f>VLOOKUP(A92,'MASTER KEY'!$A$2:$B1050,2,FALSE)</f>
        <v>Annamox Rate</v>
      </c>
      <c r="C92" s="149" t="str">
        <f>VLOOKUP(A92,'MASTER KEY'!$A$2:$C1054,3,TRUE)</f>
        <v>mmol N/m^3/d</v>
      </c>
      <c r="D92" s="131" t="s">
        <v>1113</v>
      </c>
      <c r="E92" s="131" t="s">
        <v>1111</v>
      </c>
      <c r="F92" s="127">
        <v>1</v>
      </c>
      <c r="G92" t="str">
        <f>VLOOKUP(A92,'MASTER KEY'!$A$2:$K5090,11,FALSE)</f>
        <v>Water Quality (Nutrient)</v>
      </c>
      <c r="H92">
        <v>0</v>
      </c>
    </row>
    <row r="93" spans="1:8" ht="18.75" customHeight="1">
      <c r="A93" s="131" t="str">
        <f>'MASTER KEY'!A93</f>
        <v>var00096</v>
      </c>
      <c r="B93" t="str">
        <f>VLOOKUP(A93,'MASTER KEY'!$A$2:$B1051,2,FALSE)</f>
        <v>DNRA Rate</v>
      </c>
      <c r="C93" s="149" t="str">
        <f>VLOOKUP(A93,'MASTER KEY'!$A$2:$C1055,3,TRUE)</f>
        <v>mmol N/m^3/d</v>
      </c>
      <c r="D93" s="131" t="s">
        <v>1114</v>
      </c>
      <c r="E93" s="131" t="s">
        <v>1111</v>
      </c>
      <c r="F93" s="127">
        <v>1</v>
      </c>
      <c r="G93" t="str">
        <f>VLOOKUP(A93,'MASTER KEY'!$A$2:$K5091,11,FALSE)</f>
        <v>Water Quality (Nutrient)</v>
      </c>
      <c r="H93">
        <v>0</v>
      </c>
    </row>
    <row r="94" spans="1:8" ht="18.75" customHeight="1">
      <c r="A94" s="131" t="str">
        <f>'MASTER KEY'!A94</f>
        <v>var00097</v>
      </c>
      <c r="B94" t="str">
        <f>VLOOKUP(A94,'MASTER KEY'!$A$2:$B1052,2,FALSE)</f>
        <v>DIN Atmospheric Deposition Flux</v>
      </c>
      <c r="C94" s="149" t="str">
        <f>VLOOKUP(A94,'MASTER KEY'!$A$2:$C1056,3,TRUE)</f>
        <v>mmol N/m^2/d</v>
      </c>
      <c r="D94" s="131" t="s">
        <v>1115</v>
      </c>
      <c r="E94" s="131" t="s">
        <v>1116</v>
      </c>
      <c r="F94" s="127">
        <v>1</v>
      </c>
      <c r="G94" t="str">
        <f>VLOOKUP(A94,'MASTER KEY'!$A$2:$K5092,11,FALSE)</f>
        <v>Water Quality (Nutrient)</v>
      </c>
      <c r="H94">
        <v>0</v>
      </c>
    </row>
    <row r="95" spans="1:8" ht="18.75" customHeight="1">
      <c r="A95" s="131" t="str">
        <f>'MASTER KEY'!A95</f>
        <v>var00098</v>
      </c>
      <c r="B95" t="str">
        <f>VLOOKUP(A95,'MASTER KEY'!$A$2:$B1053,2,FALSE)</f>
        <v>PIP Sedimentation Rate</v>
      </c>
      <c r="C95" s="149" t="str">
        <f>VLOOKUP(A95,'MASTER KEY'!$A$2:$C1057,3,TRUE)</f>
        <v>mmol P/m^3/d</v>
      </c>
      <c r="D95" s="131" t="s">
        <v>1117</v>
      </c>
      <c r="E95" s="131" t="s">
        <v>1118</v>
      </c>
      <c r="F95" s="127">
        <v>1</v>
      </c>
      <c r="G95" t="str">
        <f>VLOOKUP(A95,'MASTER KEY'!$A$2:$K5093,11,FALSE)</f>
        <v>Water Quality (Nutrient)</v>
      </c>
      <c r="H95">
        <v>0</v>
      </c>
    </row>
    <row r="96" spans="1:8" ht="18.75" customHeight="1">
      <c r="A96" s="131" t="str">
        <f>'MASTER KEY'!A96</f>
        <v>var00099</v>
      </c>
      <c r="B96" t="str">
        <f>VLOOKUP(A96,'MASTER KEY'!$A$2:$B1054,2,FALSE)</f>
        <v>PIP Resuspension Rate</v>
      </c>
      <c r="C96" s="149" t="str">
        <f>VLOOKUP(A96,'MASTER KEY'!$A$2:$C1058,3,TRUE)</f>
        <v>mmol P/m^2/d</v>
      </c>
      <c r="D96" s="131" t="s">
        <v>1119</v>
      </c>
      <c r="E96" s="131" t="s">
        <v>1120</v>
      </c>
      <c r="F96" s="127">
        <v>1</v>
      </c>
      <c r="G96" t="str">
        <f>VLOOKUP(A96,'MASTER KEY'!$A$2:$K5094,11,FALSE)</f>
        <v>Water Quality (Nutrient)</v>
      </c>
      <c r="H96">
        <v>0</v>
      </c>
    </row>
    <row r="97" spans="1:8" ht="18.75" customHeight="1">
      <c r="A97" s="131" t="str">
        <f>'MASTER KEY'!A97</f>
        <v>var00100</v>
      </c>
      <c r="B97" t="str">
        <f>VLOOKUP(A97,'MASTER KEY'!$A$2:$B1055,2,FALSE)</f>
        <v>PIP Net SWI Flux</v>
      </c>
      <c r="C97" s="149" t="str">
        <f>VLOOKUP(A97,'MASTER KEY'!$A$2:$C1059,3,TRUE)</f>
        <v>mmol P/m^2/d</v>
      </c>
      <c r="D97" s="131" t="s">
        <v>1121</v>
      </c>
      <c r="E97" s="131" t="s">
        <v>1120</v>
      </c>
      <c r="F97" s="127">
        <v>1</v>
      </c>
      <c r="G97" t="str">
        <f>VLOOKUP(A97,'MASTER KEY'!$A$2:$K5095,11,FALSE)</f>
        <v>Water Quality (Nutrient)</v>
      </c>
      <c r="H97">
        <v>0</v>
      </c>
    </row>
    <row r="98" spans="1:8" ht="18.75" customHeight="1">
      <c r="A98" s="131" t="str">
        <f>'MASTER KEY'!A98</f>
        <v>var00101</v>
      </c>
      <c r="B98" t="str">
        <f>VLOOKUP(A98,'MASTER KEY'!$A$2:$B1056,2,FALSE)</f>
        <v>FRP Sorption Rate</v>
      </c>
      <c r="C98" s="149" t="str">
        <f>VLOOKUP(A98,'MASTER KEY'!$A$2:$C1060,3,TRUE)</f>
        <v>mmol P/m^3/d</v>
      </c>
      <c r="D98" s="131" t="s">
        <v>1122</v>
      </c>
      <c r="E98" s="131" t="s">
        <v>1118</v>
      </c>
      <c r="F98" s="127">
        <v>1</v>
      </c>
      <c r="G98" t="str">
        <f>VLOOKUP(A98,'MASTER KEY'!$A$2:$K5096,11,FALSE)</f>
        <v>Water Quality (Nutrient)</v>
      </c>
      <c r="H98">
        <v>0</v>
      </c>
    </row>
    <row r="99" spans="1:8" ht="18.75" customHeight="1">
      <c r="A99" s="131" t="str">
        <f>'MASTER KEY'!A99</f>
        <v>var00103</v>
      </c>
      <c r="B99" t="str">
        <f>VLOOKUP(A99,'MASTER KEY'!$A$2:$B1057,2,FALSE)</f>
        <v>DIP Atmospheric Deposition Flux</v>
      </c>
      <c r="C99" s="149" t="str">
        <f>VLOOKUP(A99,'MASTER KEY'!$A$2:$C1062,3,TRUE)</f>
        <v>mmol P/m^2/d</v>
      </c>
      <c r="D99" s="131" t="s">
        <v>1123</v>
      </c>
      <c r="E99" s="131" t="s">
        <v>1120</v>
      </c>
      <c r="F99" s="127">
        <v>1</v>
      </c>
      <c r="G99" t="str">
        <f>VLOOKUP(A99,'MASTER KEY'!$A$2:$K5097,11,FALSE)</f>
        <v>Water Quality (Nutrient)</v>
      </c>
      <c r="H99">
        <v>0</v>
      </c>
    </row>
    <row r="100" spans="1:8" ht="18.75" customHeight="1">
      <c r="A100" s="131" t="str">
        <f>'MASTER KEY'!A100</f>
        <v>var00104</v>
      </c>
      <c r="B100" t="str">
        <f>VLOOKUP(A100,'MASTER KEY'!$A$2:$B1058,2,FALSE)</f>
        <v>POC Sedimentation Rate</v>
      </c>
      <c r="C100" s="149" t="str">
        <f>VLOOKUP(A100,'MASTER KEY'!$A$2:$C1063,3,TRUE)</f>
        <v>mmol C/m^3/d</v>
      </c>
      <c r="D100" s="131" t="s">
        <v>1124</v>
      </c>
      <c r="E100" s="131" t="s">
        <v>1071</v>
      </c>
      <c r="F100" s="127">
        <v>1</v>
      </c>
      <c r="G100" t="str">
        <f>VLOOKUP(A100,'MASTER KEY'!$A$2:$K5098,11,FALSE)</f>
        <v>Water Quality (Nutrient)</v>
      </c>
      <c r="H100">
        <v>0</v>
      </c>
    </row>
    <row r="101" spans="1:8" ht="18.75" customHeight="1">
      <c r="A101" s="131" t="str">
        <f>'MASTER KEY'!A101</f>
        <v>var00105</v>
      </c>
      <c r="B101" t="str">
        <f>VLOOKUP(A101,'MASTER KEY'!$A$2:$B1059,2,FALSE)</f>
        <v>PON Sedimentation Rate</v>
      </c>
      <c r="C101" s="149" t="str">
        <f>VLOOKUP(A101,'MASTER KEY'!$A$2:$C1064,3,TRUE)</f>
        <v>mmol N/m^3/d</v>
      </c>
      <c r="D101" s="131" t="s">
        <v>1125</v>
      </c>
      <c r="E101" s="131" t="s">
        <v>1111</v>
      </c>
      <c r="F101" s="127">
        <v>1</v>
      </c>
      <c r="G101" t="str">
        <f>VLOOKUP(A101,'MASTER KEY'!$A$2:$K5099,11,FALSE)</f>
        <v>Water Quality (Nutrient)</v>
      </c>
      <c r="H101">
        <v>0</v>
      </c>
    </row>
    <row r="102" spans="1:8" ht="18.75" customHeight="1">
      <c r="A102" s="131" t="str">
        <f>'MASTER KEY'!A102</f>
        <v>var00106</v>
      </c>
      <c r="B102" t="str">
        <f>VLOOKUP(A102,'MASTER KEY'!$A$2:$B1060,2,FALSE)</f>
        <v>POP Sedimentation Rate</v>
      </c>
      <c r="C102" s="149" t="str">
        <f>VLOOKUP(A102,'MASTER KEY'!$A$2:$C1065,3,TRUE)</f>
        <v>mmol P/m^3/d</v>
      </c>
      <c r="D102" s="131" t="s">
        <v>1126</v>
      </c>
      <c r="E102" s="131" t="s">
        <v>1118</v>
      </c>
      <c r="F102" s="127">
        <v>1</v>
      </c>
      <c r="G102" t="str">
        <f>VLOOKUP(A102,'MASTER KEY'!$A$2:$K5100,11,FALSE)</f>
        <v>Water Quality (Nutrient)</v>
      </c>
      <c r="H102">
        <v>0</v>
      </c>
    </row>
    <row r="103" spans="1:8" ht="18.75" hidden="1" customHeight="1">
      <c r="A103" s="131" t="str">
        <f>'MASTER KEY'!A103</f>
        <v>var00107</v>
      </c>
      <c r="B103" t="str">
        <f>VLOOKUP(A103,'MASTER KEY'!$A$2:$B1061,2,FALSE)</f>
        <v>OM Sediment Fraction</v>
      </c>
      <c r="C103" s="149" t="str">
        <f>VLOOKUP(A103,'MASTER KEY'!$A$2:$C1066,3,TRUE)</f>
        <v>v/v</v>
      </c>
      <c r="D103" s="131" t="s">
        <v>1127</v>
      </c>
      <c r="E103" s="131" t="s">
        <v>1094</v>
      </c>
      <c r="F103" s="127">
        <v>1</v>
      </c>
      <c r="G103" t="str">
        <f>VLOOKUP(A103,'MASTER KEY'!$A$2:$K5101,11,FALSE)</f>
        <v>Sediment</v>
      </c>
      <c r="H103">
        <v>0</v>
      </c>
    </row>
    <row r="104" spans="1:8" ht="18.75" hidden="1" customHeight="1">
      <c r="A104" s="131" t="str">
        <f>'MASTER KEY'!A104</f>
        <v>var00108</v>
      </c>
      <c r="B104" t="str">
        <f>VLOOKUP(A104,'MASTER KEY'!$A$2:$B1062,2,FALSE)</f>
        <v>Chromophoric DOM</v>
      </c>
      <c r="C104" s="149" t="str">
        <f>VLOOKUP(A104,'MASTER KEY'!$A$2:$C1067,3,TRUE)</f>
        <v>/m</v>
      </c>
      <c r="D104" s="131" t="s">
        <v>1128</v>
      </c>
      <c r="E104" s="131" t="s">
        <v>1129</v>
      </c>
      <c r="F104" s="127">
        <v>1</v>
      </c>
      <c r="G104" t="str">
        <f>VLOOKUP(A104,'MASTER KEY'!$A$2:$K5102,11,FALSE)</f>
        <v>Water Quality (PhysChm)</v>
      </c>
      <c r="H104">
        <v>1</v>
      </c>
    </row>
    <row r="105" spans="1:8" ht="18.75" hidden="1" customHeight="1">
      <c r="A105" s="131" t="str">
        <f>'MASTER KEY'!A105</f>
        <v>var00109</v>
      </c>
      <c r="B105" t="str">
        <f>VLOOKUP(A105,'MASTER KEY'!$A$2:$B1063,2,FALSE)</f>
        <v>Sediment Total Organic Carbon</v>
      </c>
      <c r="C105" s="149" t="str">
        <f>VLOOKUP(A105,'MASTER KEY'!$A$2:$C1068,3,TRUE)</f>
        <v>mmol C/m^2</v>
      </c>
      <c r="D105" s="131" t="s">
        <v>1130</v>
      </c>
      <c r="E105" s="131" t="s">
        <v>1057</v>
      </c>
      <c r="F105" s="127">
        <v>1</v>
      </c>
      <c r="G105" t="str">
        <f>VLOOKUP(A105,'MASTER KEY'!$A$2:$K5103,11,FALSE)</f>
        <v>Sediment</v>
      </c>
      <c r="H105">
        <v>0</v>
      </c>
    </row>
    <row r="106" spans="1:8" ht="18.75" hidden="1" customHeight="1">
      <c r="A106" s="131" t="str">
        <f>'MASTER KEY'!A106</f>
        <v>var00110</v>
      </c>
      <c r="B106" t="str">
        <f>VLOOKUP(A106,'MASTER KEY'!$A$2:$B1064,2,FALSE)</f>
        <v>Sediment Total Organic Nitrogen</v>
      </c>
      <c r="C106" s="149" t="str">
        <f>VLOOKUP(A106,'MASTER KEY'!$A$2:$C1069,3,TRUE)</f>
        <v>mmol N/m^2</v>
      </c>
      <c r="D106" s="131" t="s">
        <v>1131</v>
      </c>
      <c r="E106" s="131" t="s">
        <v>1059</v>
      </c>
      <c r="F106" s="127">
        <v>1</v>
      </c>
      <c r="G106" t="str">
        <f>VLOOKUP(A106,'MASTER KEY'!$A$2:$K5104,11,FALSE)</f>
        <v>Sediment</v>
      </c>
      <c r="H106">
        <v>0</v>
      </c>
    </row>
    <row r="107" spans="1:8" ht="18.75" hidden="1" customHeight="1">
      <c r="A107" s="131" t="str">
        <f>'MASTER KEY'!A107</f>
        <v>var00111</v>
      </c>
      <c r="B107" t="str">
        <f>VLOOKUP(A107,'MASTER KEY'!$A$2:$B1065,2,FALSE)</f>
        <v>Sediment Total Organic Phosphorus</v>
      </c>
      <c r="C107" s="149" t="str">
        <f>VLOOKUP(A107,'MASTER KEY'!$A$2:$C1070,3,TRUE)</f>
        <v>mmol P/m^2</v>
      </c>
      <c r="D107" s="131" t="s">
        <v>1132</v>
      </c>
      <c r="E107" s="131" t="s">
        <v>1062</v>
      </c>
      <c r="F107" s="127">
        <v>1</v>
      </c>
      <c r="G107" t="str">
        <f>VLOOKUP(A107,'MASTER KEY'!$A$2:$K5105,11,FALSE)</f>
        <v>Sediment</v>
      </c>
      <c r="H107">
        <v>0</v>
      </c>
    </row>
    <row r="108" spans="1:8" ht="18.75" customHeight="1">
      <c r="A108" s="131" t="str">
        <f>'MASTER KEY'!A108</f>
        <v>var00112</v>
      </c>
      <c r="B108" t="str">
        <f>VLOOKUP(A108,'MASTER KEY'!$A$2:$B1066,2,FALSE)</f>
        <v>POC Net SWI Flux</v>
      </c>
      <c r="C108" s="149" t="str">
        <f>VLOOKUP(A108,'MASTER KEY'!$A$2:$C1071,3,TRUE)</f>
        <v>mmol C/m^2/d</v>
      </c>
      <c r="D108" s="131" t="s">
        <v>1133</v>
      </c>
      <c r="E108" s="131" t="s">
        <v>1134</v>
      </c>
      <c r="F108" s="127">
        <v>1</v>
      </c>
      <c r="G108" t="str">
        <f>VLOOKUP(A108,'MASTER KEY'!$A$2:$K5106,11,FALSE)</f>
        <v>Water Quality (Nutrient)</v>
      </c>
      <c r="H108">
        <v>0</v>
      </c>
    </row>
    <row r="109" spans="1:8" ht="18.75" customHeight="1">
      <c r="A109" s="131" t="str">
        <f>'MASTER KEY'!A109</f>
        <v>var00113</v>
      </c>
      <c r="B109" t="str">
        <f>VLOOKUP(A109,'MASTER KEY'!$A$2:$B1067,2,FALSE)</f>
        <v>DOC Net SWI Flux</v>
      </c>
      <c r="C109" s="149" t="str">
        <f>VLOOKUP(A109,'MASTER KEY'!$A$2:$C1072,3,TRUE)</f>
        <v>mmol C/m^2/d</v>
      </c>
      <c r="D109" s="131" t="s">
        <v>1135</v>
      </c>
      <c r="E109" s="131" t="s">
        <v>1134</v>
      </c>
      <c r="F109" s="127">
        <v>1</v>
      </c>
      <c r="G109" t="str">
        <f>VLOOKUP(A109,'MASTER KEY'!$A$2:$K5107,11,FALSE)</f>
        <v>Water Quality (Nutrient)</v>
      </c>
      <c r="H109">
        <v>0</v>
      </c>
    </row>
    <row r="110" spans="1:8" ht="18.75" customHeight="1">
      <c r="A110" s="131" t="str">
        <f>'MASTER KEY'!A110</f>
        <v>var00114</v>
      </c>
      <c r="B110" t="str">
        <f>VLOOKUP(A110,'MASTER KEY'!$A$2:$B1068,2,FALSE)</f>
        <v>PON Net SWI Flux</v>
      </c>
      <c r="C110" s="149" t="str">
        <f>VLOOKUP(A110,'MASTER KEY'!$A$2:$C1073,3,TRUE)</f>
        <v>mmol N/m^2/d</v>
      </c>
      <c r="D110" s="131" t="s">
        <v>1136</v>
      </c>
      <c r="E110" s="131" t="s">
        <v>1116</v>
      </c>
      <c r="F110" s="127">
        <v>1</v>
      </c>
      <c r="G110" t="str">
        <f>VLOOKUP(A110,'MASTER KEY'!$A$2:$K5108,11,FALSE)</f>
        <v>Water Quality (Nutrient)</v>
      </c>
      <c r="H110">
        <v>0</v>
      </c>
    </row>
    <row r="111" spans="1:8" ht="18.75" customHeight="1">
      <c r="A111" s="131" t="str">
        <f>'MASTER KEY'!A111</f>
        <v>var00115</v>
      </c>
      <c r="B111" t="str">
        <f>VLOOKUP(A111,'MASTER KEY'!$A$2:$B1069,2,FALSE)</f>
        <v>DON Net SWI Flux</v>
      </c>
      <c r="C111" s="149" t="str">
        <f>VLOOKUP(A111,'MASTER KEY'!$A$2:$C1074,3,TRUE)</f>
        <v>mmol N/m^2/d</v>
      </c>
      <c r="D111" s="131" t="s">
        <v>1137</v>
      </c>
      <c r="E111" s="131" t="s">
        <v>1116</v>
      </c>
      <c r="F111" s="127">
        <v>1</v>
      </c>
      <c r="G111" t="str">
        <f>VLOOKUP(A111,'MASTER KEY'!$A$2:$K5109,11,FALSE)</f>
        <v>Water Quality (Nutrient)</v>
      </c>
      <c r="H111">
        <v>0</v>
      </c>
    </row>
    <row r="112" spans="1:8" ht="18.75" customHeight="1">
      <c r="A112" s="131" t="str">
        <f>'MASTER KEY'!A112</f>
        <v>var00116</v>
      </c>
      <c r="B112" t="str">
        <f>VLOOKUP(A112,'MASTER KEY'!$A$2:$B1070,2,FALSE)</f>
        <v>POP Net SWI Flux</v>
      </c>
      <c r="C112" s="149" t="str">
        <f>VLOOKUP(A112,'MASTER KEY'!$A$2:$C1075,3,TRUE)</f>
        <v>mmol P/m^2/d</v>
      </c>
      <c r="D112" s="131" t="s">
        <v>1138</v>
      </c>
      <c r="E112" s="131" t="s">
        <v>1120</v>
      </c>
      <c r="F112" s="127">
        <v>1</v>
      </c>
      <c r="G112" t="str">
        <f>VLOOKUP(A112,'MASTER KEY'!$A$2:$K5110,11,FALSE)</f>
        <v>Water Quality (Nutrient)</v>
      </c>
      <c r="H112">
        <v>0</v>
      </c>
    </row>
    <row r="113" spans="1:8" ht="18.75" customHeight="1">
      <c r="A113" s="131" t="str">
        <f>'MASTER KEY'!A113</f>
        <v>var00117</v>
      </c>
      <c r="B113" t="str">
        <f>VLOOKUP(A113,'MASTER KEY'!$A$2:$B1071,2,FALSE)</f>
        <v>DOP Net SWI Flux</v>
      </c>
      <c r="C113" s="149" t="str">
        <f>VLOOKUP(A113,'MASTER KEY'!$A$2:$C1076,3,TRUE)</f>
        <v>mmol P/m^2/d</v>
      </c>
      <c r="D113" s="131" t="s">
        <v>1139</v>
      </c>
      <c r="E113" s="131" t="s">
        <v>1120</v>
      </c>
      <c r="F113" s="127">
        <v>1</v>
      </c>
      <c r="G113" t="str">
        <f>VLOOKUP(A113,'MASTER KEY'!$A$2:$K5111,11,FALSE)</f>
        <v>Water Quality (Nutrient)</v>
      </c>
      <c r="H113">
        <v>0</v>
      </c>
    </row>
    <row r="114" spans="1:8" ht="18.75" customHeight="1">
      <c r="A114" s="131" t="str">
        <f>'MASTER KEY'!A114</f>
        <v>var00118</v>
      </c>
      <c r="B114" t="str">
        <f>VLOOKUP(A114,'MASTER KEY'!$A$2:$B1072,2,FALSE)</f>
        <v>POC Resuspension Rate</v>
      </c>
      <c r="C114" s="149" t="str">
        <f>VLOOKUP(A114,'MASTER KEY'!$A$2:$C1077,3,TRUE)</f>
        <v>mmol C/m^2/d</v>
      </c>
      <c r="D114" s="131" t="s">
        <v>1140</v>
      </c>
      <c r="E114" s="131" t="s">
        <v>1134</v>
      </c>
      <c r="F114" s="127">
        <v>1</v>
      </c>
      <c r="G114" t="str">
        <f>VLOOKUP(A114,'MASTER KEY'!$A$2:$K5112,11,FALSE)</f>
        <v>Water Quality (Nutrient)</v>
      </c>
      <c r="H114">
        <v>0</v>
      </c>
    </row>
    <row r="115" spans="1:8" ht="18.75" customHeight="1">
      <c r="A115" s="131" t="str">
        <f>'MASTER KEY'!A115</f>
        <v>var00119</v>
      </c>
      <c r="B115" t="str">
        <f>VLOOKUP(A115,'MASTER KEY'!$A$2:$B1073,2,FALSE)</f>
        <v>PON Resuspension Rate</v>
      </c>
      <c r="C115" s="149" t="str">
        <f>VLOOKUP(A115,'MASTER KEY'!$A$2:$C1078,3,TRUE)</f>
        <v>mmol N/m^2/d</v>
      </c>
      <c r="D115" s="131" t="s">
        <v>1141</v>
      </c>
      <c r="E115" s="131" t="s">
        <v>1116</v>
      </c>
      <c r="F115" s="127">
        <v>1</v>
      </c>
      <c r="G115" t="str">
        <f>VLOOKUP(A115,'MASTER KEY'!$A$2:$K5113,11,FALSE)</f>
        <v>Water Quality (Nutrient)</v>
      </c>
      <c r="H115">
        <v>0</v>
      </c>
    </row>
    <row r="116" spans="1:8" ht="18.75" customHeight="1">
      <c r="A116" s="131" t="str">
        <f>'MASTER KEY'!A116</f>
        <v>var00120</v>
      </c>
      <c r="B116" t="str">
        <f>VLOOKUP(A116,'MASTER KEY'!$A$2:$B1074,2,FALSE)</f>
        <v>POP Resuspension Rate</v>
      </c>
      <c r="C116" s="149" t="str">
        <f>VLOOKUP(A116,'MASTER KEY'!$A$2:$C1079,3,TRUE)</f>
        <v>mmol P/m^2/d</v>
      </c>
      <c r="D116" s="131" t="s">
        <v>1142</v>
      </c>
      <c r="E116" s="131" t="s">
        <v>1120</v>
      </c>
      <c r="F116" s="127">
        <v>1</v>
      </c>
      <c r="G116" t="str">
        <f>VLOOKUP(A116,'MASTER KEY'!$A$2:$K5114,11,FALSE)</f>
        <v>Water Quality (Nutrient)</v>
      </c>
      <c r="H116">
        <v>0</v>
      </c>
    </row>
    <row r="117" spans="1:8" ht="18.75" customHeight="1">
      <c r="A117" s="131" t="str">
        <f>'MASTER KEY'!A117</f>
        <v>var00121</v>
      </c>
      <c r="B117" t="str">
        <f>VLOOKUP(A117,'MASTER KEY'!$A$2:$B1075,2,FALSE)</f>
        <v>POC Hydrolysis Rate</v>
      </c>
      <c r="C117" s="149" t="str">
        <f>VLOOKUP(A117,'MASTER KEY'!$A$2:$C1080,3,TRUE)</f>
        <v>mmol C/m^3/d</v>
      </c>
      <c r="D117" s="131" t="s">
        <v>1143</v>
      </c>
      <c r="E117" s="131" t="s">
        <v>1071</v>
      </c>
      <c r="F117" s="127">
        <v>1</v>
      </c>
      <c r="G117" t="str">
        <f>VLOOKUP(A117,'MASTER KEY'!$A$2:$K5115,11,FALSE)</f>
        <v>Water Quality (Nutrient)</v>
      </c>
      <c r="H117">
        <v>0</v>
      </c>
    </row>
    <row r="118" spans="1:8" ht="18.75" customHeight="1">
      <c r="A118" s="131" t="str">
        <f>'MASTER KEY'!A118</f>
        <v>var00122</v>
      </c>
      <c r="B118" t="str">
        <f>VLOOKUP(A118,'MASTER KEY'!$A$2:$B1076,2,FALSE)</f>
        <v>PON Hydrolysis Rate</v>
      </c>
      <c r="C118" s="149" t="str">
        <f>VLOOKUP(A118,'MASTER KEY'!$A$2:$C1081,3,TRUE)</f>
        <v>mmol N/m^3/d</v>
      </c>
      <c r="D118" s="131" t="s">
        <v>1144</v>
      </c>
      <c r="E118" s="131" t="s">
        <v>1111</v>
      </c>
      <c r="F118" s="127">
        <v>1</v>
      </c>
      <c r="G118" t="str">
        <f>VLOOKUP(A118,'MASTER KEY'!$A$2:$K5116,11,FALSE)</f>
        <v>Water Quality (Nutrient)</v>
      </c>
      <c r="H118">
        <v>0</v>
      </c>
    </row>
    <row r="119" spans="1:8" ht="18.75" customHeight="1">
      <c r="A119" s="131" t="str">
        <f>'MASTER KEY'!A119</f>
        <v>var00123</v>
      </c>
      <c r="B119" t="str">
        <f>VLOOKUP(A119,'MASTER KEY'!$A$2:$B1077,2,FALSE)</f>
        <v>POP Hydrolysis Rate</v>
      </c>
      <c r="C119" s="149" t="str">
        <f>VLOOKUP(A119,'MASTER KEY'!$A$2:$C1082,3,TRUE)</f>
        <v>mmol P/m^3/d</v>
      </c>
      <c r="D119" s="131" t="s">
        <v>1145</v>
      </c>
      <c r="E119" s="131" t="s">
        <v>1118</v>
      </c>
      <c r="F119" s="127">
        <v>1</v>
      </c>
      <c r="G119" t="str">
        <f>VLOOKUP(A119,'MASTER KEY'!$A$2:$K5117,11,FALSE)</f>
        <v>Water Quality (Nutrient)</v>
      </c>
      <c r="H119">
        <v>0</v>
      </c>
    </row>
    <row r="120" spans="1:8" ht="18.75" customHeight="1">
      <c r="A120" s="131" t="str">
        <f>'MASTER KEY'!A120</f>
        <v>var00124</v>
      </c>
      <c r="B120" t="str">
        <f>VLOOKUP(A120,'MASTER KEY'!$A$2:$B1078,2,FALSE)</f>
        <v>DOC Mineralisation Rate</v>
      </c>
      <c r="C120" s="149" t="str">
        <f>VLOOKUP(A120,'MASTER KEY'!$A$2:$C1083,3,TRUE)</f>
        <v>mmol C/m^3/d</v>
      </c>
      <c r="D120" s="131" t="s">
        <v>1146</v>
      </c>
      <c r="E120" s="131" t="s">
        <v>1071</v>
      </c>
      <c r="F120" s="127">
        <v>1</v>
      </c>
      <c r="G120" t="str">
        <f>VLOOKUP(A120,'MASTER KEY'!$A$2:$K5118,11,FALSE)</f>
        <v>Water Quality (Nutrient)</v>
      </c>
      <c r="H120">
        <v>0</v>
      </c>
    </row>
    <row r="121" spans="1:8" ht="18.75" customHeight="1">
      <c r="A121" s="131" t="str">
        <f>'MASTER KEY'!A121</f>
        <v>var00125</v>
      </c>
      <c r="B121" t="str">
        <f>VLOOKUP(A121,'MASTER KEY'!$A$2:$B1079,2,FALSE)</f>
        <v>DON Mineralisation Rate</v>
      </c>
      <c r="C121" s="149" t="str">
        <f>VLOOKUP(A121,'MASTER KEY'!$A$2:$C1084,3,TRUE)</f>
        <v>mmol N/m^3/d</v>
      </c>
      <c r="D121" s="131" t="s">
        <v>1147</v>
      </c>
      <c r="E121" s="131" t="s">
        <v>1111</v>
      </c>
      <c r="F121" s="127">
        <v>1</v>
      </c>
      <c r="G121" t="str">
        <f>VLOOKUP(A121,'MASTER KEY'!$A$2:$K5119,11,FALSE)</f>
        <v>Water Quality (Nutrient)</v>
      </c>
      <c r="H121">
        <v>0</v>
      </c>
    </row>
    <row r="122" spans="1:8" ht="18.75" customHeight="1">
      <c r="A122" s="131" t="str">
        <f>'MASTER KEY'!A122</f>
        <v>var00126</v>
      </c>
      <c r="B122" t="str">
        <f>VLOOKUP(A122,'MASTER KEY'!$A$2:$B1080,2,FALSE)</f>
        <v>DOP Mineralisation Rate</v>
      </c>
      <c r="C122" s="149" t="str">
        <f>VLOOKUP(A122,'MASTER KEY'!$A$2:$C1085,3,TRUE)</f>
        <v>mmol P/m^3/d</v>
      </c>
      <c r="D122" s="131" t="s">
        <v>1148</v>
      </c>
      <c r="E122" s="131" t="s">
        <v>1118</v>
      </c>
      <c r="F122" s="127">
        <v>1</v>
      </c>
      <c r="G122" t="str">
        <f>VLOOKUP(A122,'MASTER KEY'!$A$2:$K5120,11,FALSE)</f>
        <v>Water Quality (Nutrient)</v>
      </c>
      <c r="H122">
        <v>0</v>
      </c>
    </row>
    <row r="123" spans="1:8" ht="18.75" customHeight="1">
      <c r="A123" s="131" t="str">
        <f>'MASTER KEY'!A123</f>
        <v>var00127</v>
      </c>
      <c r="B123" t="str">
        <f>VLOOKUP(A123,'MASTER KEY'!$A$2:$B1081,2,FALSE)</f>
        <v>DOC Mineralisation Rate (anaerobic)</v>
      </c>
      <c r="C123" s="149" t="str">
        <f>VLOOKUP(A123,'MASTER KEY'!$A$2:$C1086,3,TRUE)</f>
        <v>mmol C/m^3/d</v>
      </c>
      <c r="D123" s="131" t="s">
        <v>1149</v>
      </c>
      <c r="E123" s="131" t="s">
        <v>1071</v>
      </c>
      <c r="F123" s="127">
        <v>1</v>
      </c>
      <c r="G123" t="str">
        <f>VLOOKUP(A123,'MASTER KEY'!$A$2:$K5121,11,FALSE)</f>
        <v>Water Quality (Nutrient)</v>
      </c>
      <c r="H123">
        <v>0</v>
      </c>
    </row>
    <row r="124" spans="1:8" ht="18.75" customHeight="1">
      <c r="A124" s="131" t="str">
        <f>'MASTER KEY'!A124</f>
        <v>var00128</v>
      </c>
      <c r="B124" t="str">
        <f>VLOOKUP(A124,'MASTER KEY'!$A$2:$B1082,2,FALSE)</f>
        <v>DOC Mineralisation Rate (denitrification)</v>
      </c>
      <c r="C124" s="149" t="str">
        <f>VLOOKUP(A124,'MASTER KEY'!$A$2:$C1087,3,TRUE)</f>
        <v>mmol C/m^3/d</v>
      </c>
      <c r="D124" s="131" t="s">
        <v>1150</v>
      </c>
      <c r="E124" s="131" t="s">
        <v>1071</v>
      </c>
      <c r="F124" s="127">
        <v>1</v>
      </c>
      <c r="G124" t="str">
        <f>VLOOKUP(A124,'MASTER KEY'!$A$2:$K5122,11,FALSE)</f>
        <v>Water Quality (Nutrient)</v>
      </c>
      <c r="H124">
        <v>0</v>
      </c>
    </row>
    <row r="125" spans="1:8" ht="18.75" hidden="1" customHeight="1">
      <c r="A125" s="131" t="str">
        <f>'MASTER KEY'!A125</f>
        <v>var00129</v>
      </c>
      <c r="B125" t="str">
        <f>VLOOKUP(A125,'MASTER KEY'!$A$2:$B1083,2,FALSE)</f>
        <v>Wind Direction</v>
      </c>
      <c r="C125" s="149" t="str">
        <f>VLOOKUP(A125,'MASTER KEY'!$A$2:$C1088,3,TRUE)</f>
        <v>deg</v>
      </c>
      <c r="D125" s="131" t="s">
        <v>8577</v>
      </c>
      <c r="E125" s="131" t="s">
        <v>1151</v>
      </c>
      <c r="F125" s="130">
        <v>1</v>
      </c>
      <c r="G125" t="str">
        <f>VLOOKUP(A125,'MASTER KEY'!$A$2:$K5123,11,FALSE)</f>
        <v>Meteorology</v>
      </c>
      <c r="H125">
        <v>2</v>
      </c>
    </row>
    <row r="126" spans="1:8" ht="18.75" hidden="1" customHeight="1">
      <c r="A126" s="131" t="str">
        <f>'MASTER KEY'!A126</f>
        <v>var00130</v>
      </c>
      <c r="B126" t="str">
        <f>VLOOKUP(A126,'MASTER KEY'!$A$2:$B1084,2,FALSE)</f>
        <v>Wind Speed</v>
      </c>
      <c r="C126" s="149" t="str">
        <f>VLOOKUP(A126,'MASTER KEY'!$A$2:$C1089,3,TRUE)</f>
        <v>m/s</v>
      </c>
      <c r="D126" s="131" t="s">
        <v>8578</v>
      </c>
      <c r="E126" s="131" t="s">
        <v>1162</v>
      </c>
      <c r="F126" s="130">
        <v>1</v>
      </c>
      <c r="G126" t="str">
        <f>VLOOKUP(A126,'MASTER KEY'!$A$2:$K5124,11,FALSE)</f>
        <v>Meteorology</v>
      </c>
      <c r="H126">
        <v>2</v>
      </c>
    </row>
    <row r="127" spans="1:8" ht="18.75" customHeight="1">
      <c r="A127" s="131" t="str">
        <f>'MASTER KEY'!A127</f>
        <v>var00131</v>
      </c>
      <c r="B127" t="str">
        <f>VLOOKUP(A127,'MASTER KEY'!$A$2:$B1085,2,FALSE)</f>
        <v>Chlorophyll-b</v>
      </c>
      <c r="C127" s="149" t="str">
        <f>VLOOKUP(A127,'MASTER KEY'!$A$2:$C1090,3,TRUE)</f>
        <v>µg/L</v>
      </c>
      <c r="D127" s="131" t="s">
        <v>8579</v>
      </c>
      <c r="E127" s="131" t="s">
        <v>2109</v>
      </c>
      <c r="F127" s="130">
        <v>1</v>
      </c>
      <c r="G127" t="str">
        <f>VLOOKUP(A127,'MASTER KEY'!$A$2:$K5125,11,FALSE)</f>
        <v>Water Quality (Nutrient)</v>
      </c>
      <c r="H127">
        <v>0</v>
      </c>
    </row>
    <row r="128" spans="1:8" ht="18.75" customHeight="1">
      <c r="A128" s="131" t="str">
        <f>'MASTER KEY'!A128</f>
        <v>var00132</v>
      </c>
      <c r="B128" t="str">
        <f>VLOOKUP(A128,'MASTER KEY'!$A$2:$B1086,2,FALSE)</f>
        <v>Chlorophyll-c</v>
      </c>
      <c r="C128" s="149" t="str">
        <f>VLOOKUP(A128,'MASTER KEY'!$A$2:$C1091,3,TRUE)</f>
        <v>µg/L</v>
      </c>
      <c r="D128" s="131" t="s">
        <v>8580</v>
      </c>
      <c r="E128" s="131" t="s">
        <v>2109</v>
      </c>
      <c r="F128" s="130">
        <v>1</v>
      </c>
      <c r="G128" t="str">
        <f>VLOOKUP(A128,'MASTER KEY'!$A$2:$K5126,11,FALSE)</f>
        <v>Water Quality (Nutrient)</v>
      </c>
      <c r="H128">
        <v>0</v>
      </c>
    </row>
    <row r="129" spans="1:8" ht="18.75" hidden="1" customHeight="1">
      <c r="A129" s="131" t="str">
        <f>'MASTER KEY'!A129</f>
        <v>var00133</v>
      </c>
      <c r="B129" t="str">
        <f>VLOOKUP(A129,'MASTER KEY'!$A$2:$B1087,2,FALSE)</f>
        <v>Cloud Cover</v>
      </c>
      <c r="C129" s="149" t="str">
        <f>VLOOKUP(A129,'MASTER KEY'!$A$2:$C1092,3,TRUE)</f>
        <v>%</v>
      </c>
      <c r="D129" s="131" t="s">
        <v>8581</v>
      </c>
      <c r="E129" s="131" t="s">
        <v>1155</v>
      </c>
      <c r="F129" s="130">
        <v>1</v>
      </c>
      <c r="G129" t="str">
        <f>VLOOKUP(A129,'MASTER KEY'!$A$2:$K5127,11,FALSE)</f>
        <v>Meteorology</v>
      </c>
      <c r="H129">
        <v>0</v>
      </c>
    </row>
    <row r="130" spans="1:8" ht="18.75" hidden="1" customHeight="1">
      <c r="A130" s="131" t="str">
        <f>'MASTER KEY'!A130</f>
        <v>var00134</v>
      </c>
      <c r="B130" t="str">
        <f>VLOOKUP(A130,'MASTER KEY'!$A$2:$B1088,2,FALSE)</f>
        <v>Specific Conductivity</v>
      </c>
      <c r="C130" s="149" t="str">
        <f>VLOOKUP(A130,'MASTER KEY'!$A$2:$C1093,3,TRUE)</f>
        <v>uS/cm</v>
      </c>
      <c r="D130" s="131" t="s">
        <v>1152</v>
      </c>
      <c r="E130" s="131" t="str">
        <f>'[1]MASTER KEY'!E130</f>
        <v>\muS/cm</v>
      </c>
      <c r="F130" s="127">
        <v>1</v>
      </c>
      <c r="G130" t="str">
        <f>VLOOKUP(A130,'MASTER KEY'!$A$2:$K5128,11,FALSE)</f>
        <v>Water Quality (PhysChm)</v>
      </c>
      <c r="H130">
        <v>1</v>
      </c>
    </row>
    <row r="131" spans="1:8" ht="18.75" hidden="1" customHeight="1">
      <c r="A131" s="131" t="str">
        <f>'MASTER KEY'!A131</f>
        <v>var00135</v>
      </c>
      <c r="B131" t="str">
        <f>VLOOKUP(A131,'MASTER KEY'!$A$2:$B1089,2,FALSE)</f>
        <v>Flow Status</v>
      </c>
      <c r="C131" s="149" t="str">
        <f>VLOOKUP(A131,'MASTER KEY'!$A$2:$C1094,3,TRUE)</f>
        <v xml:space="preserve"> </v>
      </c>
      <c r="D131" s="131" t="s">
        <v>1151</v>
      </c>
      <c r="E131" s="131" t="s">
        <v>1151</v>
      </c>
      <c r="F131" s="130" t="s">
        <v>1151</v>
      </c>
      <c r="G131" t="str">
        <f>VLOOKUP(A131,'MASTER KEY'!$A$2:$K5129,11,FALSE)</f>
        <v>Hydrology</v>
      </c>
      <c r="H131">
        <v>0</v>
      </c>
    </row>
    <row r="132" spans="1:8" ht="18.75" customHeight="1">
      <c r="A132" s="131" t="str">
        <f>'MASTER KEY'!A132</f>
        <v>var00136</v>
      </c>
      <c r="B132" t="str">
        <f>VLOOKUP(A132,'MASTER KEY'!$A$2:$B1090,2,FALSE)</f>
        <v>Total Kjeldahl Nitrogen</v>
      </c>
      <c r="C132" s="149" t="str">
        <f>VLOOKUP(A132,'MASTER KEY'!$A$2:$C1095,3,TRUE)</f>
        <v>mg/L</v>
      </c>
      <c r="D132" s="131" t="s">
        <v>1153</v>
      </c>
      <c r="E132" s="131" t="s">
        <v>1002</v>
      </c>
      <c r="F132" s="150">
        <f>1000/14</f>
        <v>71.428571428571431</v>
      </c>
      <c r="G132" t="str">
        <f>VLOOKUP(A132,'MASTER KEY'!$A$2:$K5130,11,FALSE)</f>
        <v>Water Quality (Nutrient)</v>
      </c>
      <c r="H132">
        <v>0</v>
      </c>
    </row>
    <row r="133" spans="1:8" ht="18.75" hidden="1" customHeight="1">
      <c r="A133" s="131" t="str">
        <f>'MASTER KEY'!A133</f>
        <v>var00137</v>
      </c>
      <c r="B133" t="str">
        <f>VLOOKUP(A133,'MASTER KEY'!$A$2:$B1091,2,FALSE)</f>
        <v>pH</v>
      </c>
      <c r="C133" s="149" t="str">
        <f>VLOOKUP(A133,'MASTER KEY'!$A$2:$C1096,3,TRUE)</f>
        <v>-</v>
      </c>
      <c r="D133" s="131" t="s">
        <v>1154</v>
      </c>
      <c r="E133" s="131" t="s">
        <v>1155</v>
      </c>
      <c r="F133" s="127">
        <v>1</v>
      </c>
      <c r="G133" t="str">
        <f>VLOOKUP(A133,'MASTER KEY'!$A$2:$K5131,11,FALSE)</f>
        <v>Water Quality (PhysChm)</v>
      </c>
      <c r="H133">
        <v>1</v>
      </c>
    </row>
    <row r="134" spans="1:8" ht="18.75" customHeight="1">
      <c r="A134" s="131" t="str">
        <f>'MASTER KEY'!A134</f>
        <v>var00138</v>
      </c>
      <c r="B134" t="str">
        <f>VLOOKUP(A134,'MASTER KEY'!$A$2:$B1092,2,FALSE)</f>
        <v>Phaeophytin-a</v>
      </c>
      <c r="C134" s="149" t="str">
        <f>VLOOKUP(A134,'MASTER KEY'!$A$2:$C1097,3,TRUE)</f>
        <v>mg/L</v>
      </c>
      <c r="D134" s="131" t="s">
        <v>8582</v>
      </c>
      <c r="E134" s="131" t="s">
        <v>2109</v>
      </c>
      <c r="F134" s="130">
        <v>1</v>
      </c>
      <c r="G134" t="str">
        <f>VLOOKUP(A134,'MASTER KEY'!$A$2:$K5132,11,FALSE)</f>
        <v>Water Quality (Nutrient)</v>
      </c>
      <c r="H134">
        <v>0</v>
      </c>
    </row>
    <row r="135" spans="1:8" ht="18.75" customHeight="1">
      <c r="A135" s="131" t="str">
        <f>'MASTER KEY'!A135</f>
        <v>var00139</v>
      </c>
      <c r="B135" t="str">
        <f>VLOOKUP(A135,'MASTER KEY'!$A$2:$B1093,2,FALSE)</f>
        <v>Total Alkalinity</v>
      </c>
      <c r="C135" s="149" t="str">
        <f>VLOOKUP(A135,'MASTER KEY'!$A$2:$C1098,3,TRUE)</f>
        <v>mg/L</v>
      </c>
      <c r="D135" s="131" t="s">
        <v>8583</v>
      </c>
      <c r="E135" s="131" t="s">
        <v>1057</v>
      </c>
      <c r="F135" s="130">
        <f>1000/100.9</f>
        <v>9.9108027750247771</v>
      </c>
      <c r="G135" t="str">
        <f>VLOOKUP(A135,'MASTER KEY'!$A$2:$K5133,11,FALSE)</f>
        <v>Water Quality (Nutrient)</v>
      </c>
      <c r="H135">
        <v>0</v>
      </c>
    </row>
    <row r="136" spans="1:8" ht="18.75" hidden="1" customHeight="1">
      <c r="A136" s="131" t="str">
        <f>'MASTER KEY'!A136</f>
        <v>var00140</v>
      </c>
      <c r="B136" t="str">
        <f>VLOOKUP(A136,'MASTER KEY'!$A$2:$B1094,2,FALSE)</f>
        <v>Secchi Depth</v>
      </c>
      <c r="C136" s="149" t="str">
        <f>VLOOKUP(A136,'MASTER KEY'!$A$2:$C1099,3,TRUE)</f>
        <v>m</v>
      </c>
      <c r="D136" s="131" t="s">
        <v>8995</v>
      </c>
      <c r="E136" s="131" t="s">
        <v>1007</v>
      </c>
      <c r="F136" s="127">
        <v>1</v>
      </c>
      <c r="G136" t="str">
        <f>VLOOKUP(A136,'MASTER KEY'!$A$2:$K5134,11,FALSE)</f>
        <v>Light</v>
      </c>
      <c r="H136">
        <v>1</v>
      </c>
    </row>
    <row r="137" spans="1:8" ht="18.75" hidden="1" customHeight="1">
      <c r="A137" s="131" t="str">
        <f>'MASTER KEY'!A137</f>
        <v>var00141</v>
      </c>
      <c r="B137" t="str">
        <f>VLOOKUP(A137,'MASTER KEY'!$A$2:$B1095,2,FALSE)</f>
        <v>Tide Status</v>
      </c>
      <c r="C137" s="127">
        <f>VLOOKUP(A137,'MASTER KEY'!$A$2:$C1100,3,TRUE)</f>
        <v>0</v>
      </c>
      <c r="D137" s="131" t="s">
        <v>1151</v>
      </c>
      <c r="E137" s="131" t="s">
        <v>1151</v>
      </c>
      <c r="F137" s="130" t="s">
        <v>1151</v>
      </c>
      <c r="G137" t="str">
        <f>VLOOKUP(A137,'MASTER KEY'!$A$2:$K5135,11,FALSE)</f>
        <v>Hydrodynamics</v>
      </c>
      <c r="H137">
        <v>0</v>
      </c>
    </row>
    <row r="138" spans="1:8" ht="18.75" hidden="1" customHeight="1">
      <c r="A138" s="131" t="str">
        <f>'MASTER KEY'!A138</f>
        <v>var00142</v>
      </c>
      <c r="B138" t="str">
        <f>VLOOKUP(A138,'MASTER KEY'!$A$2:$B1096,2,FALSE)</f>
        <v>Discharge (max)</v>
      </c>
      <c r="C138" s="149" t="str">
        <f>VLOOKUP(A138,'MASTER KEY'!$A$2:$C1101,3,TRUE)</f>
        <v>m3/s</v>
      </c>
      <c r="D138" s="131" t="s">
        <v>1151</v>
      </c>
      <c r="E138" s="131" t="s">
        <v>1151</v>
      </c>
      <c r="F138" s="130" t="s">
        <v>1151</v>
      </c>
      <c r="G138" t="str">
        <f>VLOOKUP(A138,'MASTER KEY'!$A$2:$K5136,11,FALSE)</f>
        <v>Hydrology</v>
      </c>
      <c r="H138">
        <v>0</v>
      </c>
    </row>
    <row r="139" spans="1:8" ht="18.75" hidden="1" customHeight="1">
      <c r="A139" s="131" t="str">
        <f>'MASTER KEY'!A139</f>
        <v>var00143</v>
      </c>
      <c r="B139" t="str">
        <f>VLOOKUP(A139,'MASTER KEY'!$A$2:$B1097,2,FALSE)</f>
        <v>Discharge</v>
      </c>
      <c r="C139" s="149" t="str">
        <f>VLOOKUP(A139,'MASTER KEY'!$A$2:$C1102,3,TRUE)</f>
        <v>m3/s</v>
      </c>
      <c r="D139" s="131" t="s">
        <v>8584</v>
      </c>
      <c r="E139" s="131" t="s">
        <v>1749</v>
      </c>
      <c r="F139" s="130">
        <v>1</v>
      </c>
      <c r="G139" t="str">
        <f>VLOOKUP(A139,'MASTER KEY'!$A$2:$K5137,11,FALSE)</f>
        <v>Hydrology</v>
      </c>
      <c r="H139">
        <v>0</v>
      </c>
    </row>
    <row r="140" spans="1:8" ht="18.75" hidden="1" customHeight="1">
      <c r="A140" s="131" t="str">
        <f>'MASTER KEY'!A140</f>
        <v>var00144</v>
      </c>
      <c r="B140" t="str">
        <f>VLOOKUP(A140,'MASTER KEY'!$A$2:$B1098,2,FALSE)</f>
        <v>Discharge (min)</v>
      </c>
      <c r="C140" s="149" t="str">
        <f>VLOOKUP(A140,'MASTER KEY'!$A$2:$C1103,3,TRUE)</f>
        <v>m3/s</v>
      </c>
      <c r="D140" s="131" t="s">
        <v>1151</v>
      </c>
      <c r="E140" s="131" t="s">
        <v>1151</v>
      </c>
      <c r="F140" s="130" t="s">
        <v>1151</v>
      </c>
      <c r="G140" t="str">
        <f>VLOOKUP(A140,'MASTER KEY'!$A$2:$K5138,11,FALSE)</f>
        <v>Hydrology</v>
      </c>
      <c r="H140">
        <v>0</v>
      </c>
    </row>
    <row r="141" spans="1:8" ht="18.75" hidden="1" customHeight="1">
      <c r="A141" s="131" t="str">
        <f>'MASTER KEY'!A141</f>
        <v>var00145</v>
      </c>
      <c r="B141" t="str">
        <f>VLOOKUP(A141,'MASTER KEY'!$A$2:$B1099,2,FALSE)</f>
        <v>Daily Discharge</v>
      </c>
      <c r="C141" s="149" t="str">
        <f>VLOOKUP(A141,'MASTER KEY'!$A$2:$C1104,3,TRUE)</f>
        <v>ML/day</v>
      </c>
      <c r="D141" s="131" t="s">
        <v>1156</v>
      </c>
      <c r="E141" s="131" t="s">
        <v>1157</v>
      </c>
      <c r="F141" s="127">
        <v>1</v>
      </c>
      <c r="G141" t="str">
        <f>VLOOKUP(A141,'MASTER KEY'!$A$2:$K5139,11,FALSE)</f>
        <v>Hydrology</v>
      </c>
      <c r="H141">
        <v>0</v>
      </c>
    </row>
    <row r="142" spans="1:8" ht="18.75" hidden="1" customHeight="1">
      <c r="A142" s="131" t="str">
        <f>'MASTER KEY'!A142</f>
        <v>var00146</v>
      </c>
      <c r="B142" t="str">
        <f>VLOOKUP(A142,'MASTER KEY'!$A$2:$B1100,2,FALSE)</f>
        <v>Stage Height CTF (max)</v>
      </c>
      <c r="C142" s="149" t="str">
        <f>VLOOKUP(A142,'MASTER KEY'!$A$2:$C1105,3,TRUE)</f>
        <v>m above datum</v>
      </c>
      <c r="D142" s="131" t="s">
        <v>1151</v>
      </c>
      <c r="E142" s="131" t="s">
        <v>1151</v>
      </c>
      <c r="F142" s="130" t="s">
        <v>1151</v>
      </c>
      <c r="G142" t="str">
        <f>VLOOKUP(A142,'MASTER KEY'!$A$2:$K5140,11,FALSE)</f>
        <v>Hydrology</v>
      </c>
      <c r="H142">
        <v>0</v>
      </c>
    </row>
    <row r="143" spans="1:8" ht="18.75" hidden="1" customHeight="1">
      <c r="A143" s="131" t="str">
        <f>'MASTER KEY'!A143</f>
        <v>var00147</v>
      </c>
      <c r="B143" t="str">
        <f>VLOOKUP(A143,'MASTER KEY'!$A$2:$B1101,2,FALSE)</f>
        <v>Stage Height CTF</v>
      </c>
      <c r="C143" s="149" t="str">
        <f>VLOOKUP(A143,'MASTER KEY'!$A$2:$C1106,3,TRUE)</f>
        <v>m above datum</v>
      </c>
      <c r="D143" s="131" t="s">
        <v>1151</v>
      </c>
      <c r="E143" s="131" t="s">
        <v>1151</v>
      </c>
      <c r="F143" s="130" t="s">
        <v>1151</v>
      </c>
      <c r="G143" t="str">
        <f>VLOOKUP(A143,'MASTER KEY'!$A$2:$K5141,11,FALSE)</f>
        <v>Hydrology</v>
      </c>
      <c r="H143">
        <v>0</v>
      </c>
    </row>
    <row r="144" spans="1:8" ht="18.75" hidden="1" customHeight="1">
      <c r="A144" s="131" t="str">
        <f>'MASTER KEY'!A144</f>
        <v>var00148</v>
      </c>
      <c r="B144" t="str">
        <f>VLOOKUP(A144,'MASTER KEY'!$A$2:$B1102,2,FALSE)</f>
        <v>Stage Height CTF (min)</v>
      </c>
      <c r="C144" s="149" t="str">
        <f>VLOOKUP(A144,'MASTER KEY'!$A$2:$C1107,3,TRUE)</f>
        <v>m above datum</v>
      </c>
      <c r="D144" s="131" t="s">
        <v>1151</v>
      </c>
      <c r="E144" s="131" t="s">
        <v>1151</v>
      </c>
      <c r="F144" s="130" t="s">
        <v>1151</v>
      </c>
      <c r="G144" t="str">
        <f>VLOOKUP(A144,'MASTER KEY'!$A$2:$K5142,11,FALSE)</f>
        <v>Hydrology</v>
      </c>
      <c r="H144">
        <v>0</v>
      </c>
    </row>
    <row r="145" spans="1:8" ht="18.75" hidden="1" customHeight="1">
      <c r="A145" s="131" t="str">
        <f>'MASTER KEY'!A145</f>
        <v>var00149</v>
      </c>
      <c r="B145" t="str">
        <f>VLOOKUP(A145,'MASTER KEY'!$A$2:$B1103,2,FALSE)</f>
        <v>Stage Height (max)</v>
      </c>
      <c r="C145" s="149" t="str">
        <f>VLOOKUP(A145,'MASTER KEY'!$A$2:$C1108,3,TRUE)</f>
        <v>m above datum</v>
      </c>
      <c r="D145" s="131" t="s">
        <v>1151</v>
      </c>
      <c r="E145" s="131" t="s">
        <v>1151</v>
      </c>
      <c r="F145" s="130" t="s">
        <v>1151</v>
      </c>
      <c r="G145" t="str">
        <f>VLOOKUP(A145,'MASTER KEY'!$A$2:$K5143,11,FALSE)</f>
        <v>Hydrology</v>
      </c>
      <c r="H145">
        <v>0</v>
      </c>
    </row>
    <row r="146" spans="1:8" ht="18.75" hidden="1" customHeight="1">
      <c r="A146" s="131" t="str">
        <f>'MASTER KEY'!A146</f>
        <v>var00150</v>
      </c>
      <c r="B146" t="str">
        <f>VLOOKUP(A146,'MASTER KEY'!$A$2:$B1104,2,FALSE)</f>
        <v>Stage Height</v>
      </c>
      <c r="C146" s="149" t="str">
        <f>VLOOKUP(A146,'MASTER KEY'!$A$2:$C1109,3,TRUE)</f>
        <v>m above datum</v>
      </c>
      <c r="D146" s="131" t="s">
        <v>1006</v>
      </c>
      <c r="E146" s="131" t="s">
        <v>1007</v>
      </c>
      <c r="F146" s="127">
        <v>1</v>
      </c>
      <c r="G146" t="str">
        <f>VLOOKUP(A146,'MASTER KEY'!$A$2:$K5144,11,FALSE)</f>
        <v>Hydrology</v>
      </c>
      <c r="H146">
        <v>1</v>
      </c>
    </row>
    <row r="147" spans="1:8" ht="18.75" hidden="1" customHeight="1">
      <c r="A147" s="131" t="str">
        <f>'MASTER KEY'!A147</f>
        <v>var00151</v>
      </c>
      <c r="B147" t="str">
        <f>VLOOKUP(A147,'MASTER KEY'!$A$2:$B1105,2,FALSE)</f>
        <v>Stage Height (min)</v>
      </c>
      <c r="C147" s="149" t="str">
        <f>VLOOKUP(A147,'MASTER KEY'!$A$2:$C1110,3,TRUE)</f>
        <v>m above datum</v>
      </c>
      <c r="D147" s="131" t="s">
        <v>1151</v>
      </c>
      <c r="E147" s="131" t="s">
        <v>1151</v>
      </c>
      <c r="F147" s="130" t="s">
        <v>1151</v>
      </c>
      <c r="G147" t="str">
        <f>VLOOKUP(A147,'MASTER KEY'!$A$2:$K5145,11,FALSE)</f>
        <v>Hydrology</v>
      </c>
      <c r="H147">
        <v>0</v>
      </c>
    </row>
    <row r="148" spans="1:8" ht="18.75" hidden="1" customHeight="1">
      <c r="A148" s="131" t="str">
        <f>'MASTER KEY'!A148</f>
        <v>var00152</v>
      </c>
      <c r="B148" t="str">
        <f>VLOOKUP(A148,'MASTER KEY'!$A$2:$B1106,2,FALSE)</f>
        <v>Precipitation</v>
      </c>
      <c r="C148" s="149" t="str">
        <f>VLOOKUP(A148,'MASTER KEY'!$A$2:$C1111,3,TRUE)</f>
        <v>m</v>
      </c>
      <c r="D148" s="131" t="s">
        <v>1158</v>
      </c>
      <c r="E148" s="131" t="s">
        <v>1007</v>
      </c>
      <c r="F148" s="127">
        <v>1</v>
      </c>
      <c r="G148" t="str">
        <f>VLOOKUP(A148,'MASTER KEY'!$A$2:$K5146,11,FALSE)</f>
        <v>Meteorology</v>
      </c>
      <c r="H148">
        <v>0</v>
      </c>
    </row>
    <row r="149" spans="1:8" ht="18.75" hidden="1" customHeight="1">
      <c r="A149" s="131" t="str">
        <f>'MASTER KEY'!A149</f>
        <v>var00153</v>
      </c>
      <c r="B149" t="str">
        <f>VLOOKUP(A149,'MASTER KEY'!$A$2:$B1107,2,FALSE)</f>
        <v>Air Temperature</v>
      </c>
      <c r="C149" s="149" t="str">
        <f>VLOOKUP(A149,'MASTER KEY'!$A$2:$C1112,3,TRUE)</f>
        <v>C</v>
      </c>
      <c r="D149" s="131" t="s">
        <v>1159</v>
      </c>
      <c r="E149" s="131" t="str">
        <f>'[1]MASTER KEY'!E149</f>
        <v>^{\circ}C</v>
      </c>
      <c r="F149" s="127">
        <v>1</v>
      </c>
      <c r="G149" t="str">
        <f>VLOOKUP(A149,'MASTER KEY'!$A$2:$K5147,11,FALSE)</f>
        <v>Meteorology</v>
      </c>
      <c r="H149">
        <v>2</v>
      </c>
    </row>
    <row r="150" spans="1:8" ht="18.75" hidden="1" customHeight="1">
      <c r="A150" s="131" t="str">
        <f>'MASTER KEY'!A150</f>
        <v>var00154</v>
      </c>
      <c r="B150" t="str">
        <f>VLOOKUP(A150,'MASTER KEY'!$A$2:$B1108,2,FALSE)</f>
        <v>Wet Bulb Air Temperature</v>
      </c>
      <c r="C150" s="149" t="str">
        <f>VLOOKUP(A150,'MASTER KEY'!$A$2:$C1113,3,TRUE)</f>
        <v>C</v>
      </c>
      <c r="D150" s="131" t="s">
        <v>8585</v>
      </c>
      <c r="E150" s="131" t="s">
        <v>1151</v>
      </c>
      <c r="F150" s="130" t="s">
        <v>1151</v>
      </c>
      <c r="G150" t="str">
        <f>VLOOKUP(A150,'MASTER KEY'!$A$2:$K5148,11,FALSE)</f>
        <v>Meteorology</v>
      </c>
      <c r="H150">
        <v>0</v>
      </c>
    </row>
    <row r="151" spans="1:8" ht="18.75" hidden="1" customHeight="1">
      <c r="A151" s="131" t="str">
        <f>'MASTER KEY'!A151</f>
        <v>var00155</v>
      </c>
      <c r="B151" t="str">
        <f>VLOOKUP(A151,'MASTER KEY'!$A$2:$B1109,2,FALSE)</f>
        <v>Dew Point Temperature</v>
      </c>
      <c r="C151" s="149" t="str">
        <f>VLOOKUP(A151,'MASTER KEY'!$A$2:$C1114,3,TRUE)</f>
        <v>C</v>
      </c>
      <c r="D151" s="131" t="s">
        <v>8586</v>
      </c>
      <c r="E151" s="131" t="s">
        <v>1151</v>
      </c>
      <c r="F151" s="130" t="s">
        <v>1151</v>
      </c>
      <c r="G151" t="str">
        <f>VLOOKUP(A151,'MASTER KEY'!$A$2:$K5149,11,FALSE)</f>
        <v>Meteorology</v>
      </c>
      <c r="H151">
        <v>0</v>
      </c>
    </row>
    <row r="152" spans="1:8" ht="18.75" hidden="1" customHeight="1">
      <c r="A152" s="131" t="str">
        <f>'MASTER KEY'!A152</f>
        <v>var00156</v>
      </c>
      <c r="B152" t="str">
        <f>VLOOKUP(A152,'MASTER KEY'!$A$2:$B1110,2,FALSE)</f>
        <v>Relative Humidity</v>
      </c>
      <c r="C152" s="149" t="str">
        <f>VLOOKUP(A152,'MASTER KEY'!$A$2:$C1115,3,TRUE)</f>
        <v>%</v>
      </c>
      <c r="D152" s="131" t="s">
        <v>1160</v>
      </c>
      <c r="E152" s="131" t="str">
        <f>'[1]MASTER KEY'!E152</f>
        <v>%</v>
      </c>
      <c r="F152" s="127">
        <v>1</v>
      </c>
      <c r="G152" t="str">
        <f>VLOOKUP(A152,'MASTER KEY'!$A$2:$K5150,11,FALSE)</f>
        <v>Meteorology</v>
      </c>
      <c r="H152">
        <v>2</v>
      </c>
    </row>
    <row r="153" spans="1:8" ht="18.75" hidden="1" customHeight="1">
      <c r="A153" s="131" t="str">
        <f>'MASTER KEY'!A153</f>
        <v>var00157</v>
      </c>
      <c r="B153" t="str">
        <f>VLOOKUP(A153,'MASTER KEY'!$A$2:$B1111,2,FALSE)</f>
        <v>Wind Speed (max)</v>
      </c>
      <c r="C153" s="149" t="str">
        <f>VLOOKUP(A153,'MASTER KEY'!$A$2:$C1116,3,TRUE)</f>
        <v>m/s</v>
      </c>
      <c r="D153" s="131" t="s">
        <v>1161</v>
      </c>
      <c r="E153" s="131" t="s">
        <v>1162</v>
      </c>
      <c r="F153" s="127">
        <v>1</v>
      </c>
      <c r="G153" t="str">
        <f>VLOOKUP(A153,'MASTER KEY'!$A$2:$K5151,11,FALSE)</f>
        <v>Meteorology</v>
      </c>
      <c r="H153">
        <v>0</v>
      </c>
    </row>
    <row r="154" spans="1:8" ht="18.75" hidden="1" customHeight="1">
      <c r="A154" s="131" t="str">
        <f>'MASTER KEY'!A154</f>
        <v>var00158</v>
      </c>
      <c r="B154" t="str">
        <f>VLOOKUP(A154,'MASTER KEY'!$A$2:$B1112,2,FALSE)</f>
        <v>Cloud Amount of First Group in Eighths</v>
      </c>
      <c r="C154" s="149" t="str">
        <f>VLOOKUP(A154,'MASTER KEY'!$A$2:$C1117,3,TRUE)</f>
        <v>oktas</v>
      </c>
      <c r="D154" s="131" t="s">
        <v>1151</v>
      </c>
      <c r="E154" s="131" t="s">
        <v>1151</v>
      </c>
      <c r="F154" s="130" t="s">
        <v>1151</v>
      </c>
      <c r="G154" t="str">
        <f>VLOOKUP(A154,'MASTER KEY'!$A$2:$K5152,11,FALSE)</f>
        <v>Meteorology</v>
      </c>
      <c r="H154">
        <v>0</v>
      </c>
    </row>
    <row r="155" spans="1:8" ht="18.75" hidden="1" customHeight="1">
      <c r="A155" s="131" t="str">
        <f>'MASTER KEY'!A155</f>
        <v>var00159</v>
      </c>
      <c r="B155" t="str">
        <f>VLOOKUP(A155,'MASTER KEY'!$A$2:$B1113,2,FALSE)</f>
        <v>Cloud Height of First Group</v>
      </c>
      <c r="C155" s="149" t="str">
        <f>VLOOKUP(A155,'MASTER KEY'!$A$2:$C1118,3,TRUE)</f>
        <v>ft</v>
      </c>
      <c r="D155" s="131" t="s">
        <v>1151</v>
      </c>
      <c r="E155" s="131" t="s">
        <v>1151</v>
      </c>
      <c r="F155" s="130" t="s">
        <v>1151</v>
      </c>
      <c r="G155" t="str">
        <f>VLOOKUP(A155,'MASTER KEY'!$A$2:$K5153,11,FALSE)</f>
        <v>Meteorology</v>
      </c>
      <c r="H155">
        <v>0</v>
      </c>
    </row>
    <row r="156" spans="1:8" ht="18.75" hidden="1" customHeight="1">
      <c r="A156" s="131" t="str">
        <f>'MASTER KEY'!A156</f>
        <v>var00160</v>
      </c>
      <c r="B156" t="str">
        <f>VLOOKUP(A156,'MASTER KEY'!$A$2:$B1114,2,FALSE)</f>
        <v>Cloud Amount of Second Group in Eighths</v>
      </c>
      <c r="C156" s="149" t="str">
        <f>VLOOKUP(A156,'MASTER KEY'!$A$2:$C1119,3,TRUE)</f>
        <v>oktas</v>
      </c>
      <c r="D156" s="131" t="s">
        <v>1151</v>
      </c>
      <c r="E156" s="131" t="s">
        <v>1151</v>
      </c>
      <c r="F156" s="130" t="s">
        <v>1151</v>
      </c>
      <c r="G156" t="str">
        <f>VLOOKUP(A156,'MASTER KEY'!$A$2:$K5154,11,FALSE)</f>
        <v>Meteorology</v>
      </c>
      <c r="H156">
        <v>0</v>
      </c>
    </row>
    <row r="157" spans="1:8" ht="18.75" hidden="1" customHeight="1">
      <c r="A157" s="131" t="str">
        <f>'MASTER KEY'!A157</f>
        <v>var00161</v>
      </c>
      <c r="B157" t="str">
        <f>VLOOKUP(A157,'MASTER KEY'!$A$2:$B1115,2,FALSE)</f>
        <v>Cloud Height of Second Group</v>
      </c>
      <c r="C157" s="149" t="str">
        <f>VLOOKUP(A157,'MASTER KEY'!$A$2:$C1120,3,TRUE)</f>
        <v>ft</v>
      </c>
      <c r="D157" s="131" t="s">
        <v>1151</v>
      </c>
      <c r="E157" s="131" t="s">
        <v>1151</v>
      </c>
      <c r="F157" s="130" t="s">
        <v>1151</v>
      </c>
      <c r="G157" t="str">
        <f>VLOOKUP(A157,'MASTER KEY'!$A$2:$K5155,11,FALSE)</f>
        <v>Meteorology</v>
      </c>
      <c r="H157">
        <v>0</v>
      </c>
    </row>
    <row r="158" spans="1:8" ht="18.75" hidden="1" customHeight="1">
      <c r="A158" s="131" t="str">
        <f>'MASTER KEY'!A158</f>
        <v>var00162</v>
      </c>
      <c r="B158" t="str">
        <f>VLOOKUP(A158,'MASTER KEY'!$A$2:$B1116,2,FALSE)</f>
        <v>Cloud Amount of Third Group in Eighths</v>
      </c>
      <c r="C158" s="149" t="str">
        <f>VLOOKUP(A158,'MASTER KEY'!$A$2:$C1121,3,TRUE)</f>
        <v>oktas</v>
      </c>
      <c r="D158" s="131" t="s">
        <v>1151</v>
      </c>
      <c r="E158" s="131" t="s">
        <v>1151</v>
      </c>
      <c r="F158" s="130" t="s">
        <v>1151</v>
      </c>
      <c r="G158" t="str">
        <f>VLOOKUP(A158,'MASTER KEY'!$A$2:$K5156,11,FALSE)</f>
        <v>Meteorology</v>
      </c>
      <c r="H158">
        <v>0</v>
      </c>
    </row>
    <row r="159" spans="1:8" ht="18.75" hidden="1" customHeight="1">
      <c r="A159" s="131" t="str">
        <f>'MASTER KEY'!A159</f>
        <v>var00163</v>
      </c>
      <c r="B159" t="str">
        <f>VLOOKUP(A159,'MASTER KEY'!$A$2:$B1117,2,FALSE)</f>
        <v>Cloud Height of Third Group</v>
      </c>
      <c r="C159" s="149" t="str">
        <f>VLOOKUP(A159,'MASTER KEY'!$A$2:$C1122,3,TRUE)</f>
        <v>ft</v>
      </c>
      <c r="D159" s="131" t="s">
        <v>1151</v>
      </c>
      <c r="E159" s="131" t="s">
        <v>1151</v>
      </c>
      <c r="F159" s="130" t="s">
        <v>1151</v>
      </c>
      <c r="G159" t="str">
        <f>VLOOKUP(A159,'MASTER KEY'!$A$2:$K5157,11,FALSE)</f>
        <v>Meteorology</v>
      </c>
      <c r="H159">
        <v>0</v>
      </c>
    </row>
    <row r="160" spans="1:8" ht="18.75" hidden="1" customHeight="1">
      <c r="A160" s="131" t="str">
        <f>'MASTER KEY'!A160</f>
        <v>var00164</v>
      </c>
      <c r="B160" t="str">
        <f>VLOOKUP(A160,'MASTER KEY'!$A$2:$B1118,2,FALSE)</f>
        <v>Cloud Amount of Fourth Group in Eighths</v>
      </c>
      <c r="C160" s="149" t="str">
        <f>VLOOKUP(A160,'MASTER KEY'!$A$2:$C1123,3,TRUE)</f>
        <v>oktas</v>
      </c>
      <c r="D160" s="131" t="s">
        <v>1151</v>
      </c>
      <c r="E160" s="131" t="s">
        <v>1151</v>
      </c>
      <c r="F160" s="130" t="s">
        <v>1151</v>
      </c>
      <c r="G160" t="str">
        <f>VLOOKUP(A160,'MASTER KEY'!$A$2:$K5158,11,FALSE)</f>
        <v>Meteorology</v>
      </c>
      <c r="H160">
        <v>0</v>
      </c>
    </row>
    <row r="161" spans="1:8" ht="18.75" hidden="1" customHeight="1">
      <c r="A161" s="131" t="str">
        <f>'MASTER KEY'!A161</f>
        <v>var00165</v>
      </c>
      <c r="B161" t="str">
        <f>VLOOKUP(A161,'MASTER KEY'!$A$2:$B1119,2,FALSE)</f>
        <v>Cloud Height of Fourth Group</v>
      </c>
      <c r="C161" s="149" t="str">
        <f>VLOOKUP(A161,'MASTER KEY'!$A$2:$C1124,3,TRUE)</f>
        <v>ft</v>
      </c>
      <c r="D161" s="131" t="s">
        <v>1151</v>
      </c>
      <c r="E161" s="131" t="s">
        <v>1151</v>
      </c>
      <c r="F161" s="130" t="s">
        <v>1151</v>
      </c>
      <c r="G161" t="str">
        <f>VLOOKUP(A161,'MASTER KEY'!$A$2:$K5159,11,FALSE)</f>
        <v>Meteorology</v>
      </c>
      <c r="H161">
        <v>0</v>
      </c>
    </row>
    <row r="162" spans="1:8" ht="18.75" hidden="1" customHeight="1">
      <c r="A162" s="131" t="str">
        <f>'MASTER KEY'!A162</f>
        <v>var00166</v>
      </c>
      <c r="B162" t="str">
        <f>VLOOKUP(A162,'MASTER KEY'!$A$2:$B1120,2,FALSE)</f>
        <v>Ceilometer Cloud Amount of First Group</v>
      </c>
      <c r="C162" s="149" t="str">
        <f>VLOOKUP(A162,'MASTER KEY'!$A$2:$C1125,3,TRUE)</f>
        <v>oktas</v>
      </c>
      <c r="D162" s="131" t="s">
        <v>1151</v>
      </c>
      <c r="E162" s="131" t="s">
        <v>1151</v>
      </c>
      <c r="F162" s="130" t="s">
        <v>1151</v>
      </c>
      <c r="G162" t="str">
        <f>VLOOKUP(A162,'MASTER KEY'!$A$2:$K5160,11,FALSE)</f>
        <v>Meteorology</v>
      </c>
      <c r="H162">
        <v>0</v>
      </c>
    </row>
    <row r="163" spans="1:8" ht="18.75" hidden="1" customHeight="1">
      <c r="A163" s="131" t="str">
        <f>'MASTER KEY'!A163</f>
        <v>var00167</v>
      </c>
      <c r="B163" t="str">
        <f>VLOOKUP(A163,'MASTER KEY'!$A$2:$B1121,2,FALSE)</f>
        <v>Ceilometer Cloud Height of First Group</v>
      </c>
      <c r="C163" s="149" t="str">
        <f>VLOOKUP(A163,'MASTER KEY'!$A$2:$C1126,3,TRUE)</f>
        <v>ft</v>
      </c>
      <c r="D163" s="131" t="s">
        <v>1151</v>
      </c>
      <c r="E163" s="131" t="s">
        <v>1151</v>
      </c>
      <c r="F163" s="130" t="s">
        <v>1151</v>
      </c>
      <c r="G163" t="str">
        <f>VLOOKUP(A163,'MASTER KEY'!$A$2:$K5161,11,FALSE)</f>
        <v>Meteorology</v>
      </c>
      <c r="H163">
        <v>0</v>
      </c>
    </row>
    <row r="164" spans="1:8" ht="18.75" hidden="1" customHeight="1">
      <c r="A164" s="131" t="str">
        <f>'MASTER KEY'!A164</f>
        <v>var00168</v>
      </c>
      <c r="B164" t="str">
        <f>VLOOKUP(A164,'MASTER KEY'!$A$2:$B1122,2,FALSE)</f>
        <v>Ceilometer Cloud Amount of Second Group</v>
      </c>
      <c r="C164" s="149" t="str">
        <f>VLOOKUP(A164,'MASTER KEY'!$A$2:$C1127,3,TRUE)</f>
        <v>oktas</v>
      </c>
      <c r="D164" s="131" t="s">
        <v>1151</v>
      </c>
      <c r="E164" s="131" t="s">
        <v>1151</v>
      </c>
      <c r="F164" s="130" t="s">
        <v>1151</v>
      </c>
      <c r="G164" t="str">
        <f>VLOOKUP(A164,'MASTER KEY'!$A$2:$K5162,11,FALSE)</f>
        <v>Meteorology</v>
      </c>
      <c r="H164">
        <v>0</v>
      </c>
    </row>
    <row r="165" spans="1:8" ht="18.75" hidden="1" customHeight="1">
      <c r="A165" s="131" t="str">
        <f>'MASTER KEY'!A165</f>
        <v>var00169</v>
      </c>
      <c r="B165" t="str">
        <f>VLOOKUP(A165,'MASTER KEY'!$A$2:$B1123,2,FALSE)</f>
        <v>Ceilometer Cloud Height of Second Group</v>
      </c>
      <c r="C165" s="149" t="str">
        <f>VLOOKUP(A165,'MASTER KEY'!$A$2:$C1128,3,TRUE)</f>
        <v>ft</v>
      </c>
      <c r="D165" s="131" t="s">
        <v>1151</v>
      </c>
      <c r="E165" s="131" t="s">
        <v>1151</v>
      </c>
      <c r="F165" s="130" t="s">
        <v>1151</v>
      </c>
      <c r="G165" t="str">
        <f>VLOOKUP(A165,'MASTER KEY'!$A$2:$K5163,11,FALSE)</f>
        <v>Meteorology</v>
      </c>
      <c r="H165">
        <v>0</v>
      </c>
    </row>
    <row r="166" spans="1:8" ht="18.75" hidden="1" customHeight="1">
      <c r="A166" s="131" t="str">
        <f>'MASTER KEY'!A166</f>
        <v>var00170</v>
      </c>
      <c r="B166" t="str">
        <f>VLOOKUP(A166,'MASTER KEY'!$A$2:$B1124,2,FALSE)</f>
        <v>Ceilometer Cloud Amount of Third Group</v>
      </c>
      <c r="C166" s="149" t="str">
        <f>VLOOKUP(A166,'MASTER KEY'!$A$2:$C1129,3,TRUE)</f>
        <v>oktas</v>
      </c>
      <c r="D166" s="131" t="s">
        <v>1151</v>
      </c>
      <c r="E166" s="131" t="s">
        <v>1151</v>
      </c>
      <c r="F166" s="130" t="s">
        <v>1151</v>
      </c>
      <c r="G166" t="str">
        <f>VLOOKUP(A166,'MASTER KEY'!$A$2:$K5164,11,FALSE)</f>
        <v>Meteorology</v>
      </c>
      <c r="H166">
        <v>0</v>
      </c>
    </row>
    <row r="167" spans="1:8" ht="18.75" hidden="1" customHeight="1">
      <c r="A167" s="131" t="str">
        <f>'MASTER KEY'!A167</f>
        <v>var00171</v>
      </c>
      <c r="B167" t="str">
        <f>VLOOKUP(A167,'MASTER KEY'!$A$2:$B1125,2,FALSE)</f>
        <v>Ceilometer Cloud Height of Third Group</v>
      </c>
      <c r="C167" s="149" t="str">
        <f>VLOOKUP(A167,'MASTER KEY'!$A$2:$C1130,3,TRUE)</f>
        <v>ft</v>
      </c>
      <c r="D167" s="131" t="s">
        <v>1151</v>
      </c>
      <c r="E167" s="131" t="s">
        <v>1151</v>
      </c>
      <c r="F167" s="130" t="s">
        <v>1151</v>
      </c>
      <c r="G167" t="str">
        <f>VLOOKUP(A167,'MASTER KEY'!$A$2:$K5165,11,FALSE)</f>
        <v>Meteorology</v>
      </c>
      <c r="H167">
        <v>0</v>
      </c>
    </row>
    <row r="168" spans="1:8" ht="18.75" hidden="1" customHeight="1">
      <c r="A168" s="131" t="str">
        <f>'MASTER KEY'!A168</f>
        <v>var00172</v>
      </c>
      <c r="B168" t="str">
        <f>VLOOKUP(A168,'MASTER KEY'!$A$2:$B1126,2,FALSE)</f>
        <v>Ceilometer Sky Clear Flag</v>
      </c>
      <c r="C168" s="127">
        <f>VLOOKUP(A168,'MASTER KEY'!$A$2:$C1131,3,TRUE)</f>
        <v>0</v>
      </c>
      <c r="D168" s="131" t="s">
        <v>1151</v>
      </c>
      <c r="E168" s="131" t="s">
        <v>1151</v>
      </c>
      <c r="F168" s="130" t="s">
        <v>1151</v>
      </c>
      <c r="G168" t="str">
        <f>VLOOKUP(A168,'MASTER KEY'!$A$2:$K5166,11,FALSE)</f>
        <v>Meteorology</v>
      </c>
      <c r="H168">
        <v>0</v>
      </c>
    </row>
    <row r="169" spans="1:8" ht="18.75" hidden="1" customHeight="1">
      <c r="A169" s="131" t="str">
        <f>'MASTER KEY'!A169</f>
        <v>var00173</v>
      </c>
      <c r="B169" t="str">
        <f>VLOOKUP(A169,'MASTER KEY'!$A$2:$B1127,2,FALSE)</f>
        <v>Horizontal Visibility</v>
      </c>
      <c r="C169" s="149" t="str">
        <f>VLOOKUP(A169,'MASTER KEY'!$A$2:$C1132,3,TRUE)</f>
        <v>km</v>
      </c>
      <c r="D169" s="131" t="s">
        <v>1151</v>
      </c>
      <c r="E169" s="131" t="s">
        <v>1151</v>
      </c>
      <c r="F169" s="130" t="s">
        <v>1151</v>
      </c>
      <c r="G169" t="str">
        <f>VLOOKUP(A169,'MASTER KEY'!$A$2:$K5167,11,FALSE)</f>
        <v>Meteorology</v>
      </c>
      <c r="H169">
        <v>0</v>
      </c>
    </row>
    <row r="170" spans="1:8" ht="18.75" hidden="1" customHeight="1">
      <c r="A170" s="131" t="str">
        <f>'MASTER KEY'!A170</f>
        <v>var00174</v>
      </c>
      <c r="B170" t="str">
        <f>VLOOKUP(A170,'MASTER KEY'!$A$2:$B1128,2,FALSE)</f>
        <v>AWS Visibility</v>
      </c>
      <c r="C170" s="149" t="str">
        <f>VLOOKUP(A170,'MASTER KEY'!$A$2:$C1133,3,TRUE)</f>
        <v>km</v>
      </c>
      <c r="D170" s="131" t="s">
        <v>1151</v>
      </c>
      <c r="E170" s="131" t="s">
        <v>1151</v>
      </c>
      <c r="F170" s="130" t="s">
        <v>1151</v>
      </c>
      <c r="G170" t="str">
        <f>VLOOKUP(A170,'MASTER KEY'!$A$2:$K5168,11,FALSE)</f>
        <v>Meteorology</v>
      </c>
      <c r="H170">
        <v>0</v>
      </c>
    </row>
    <row r="171" spans="1:8" ht="18.75" hidden="1" customHeight="1">
      <c r="A171" s="131" t="str">
        <f>'MASTER KEY'!A171</f>
        <v>var00175</v>
      </c>
      <c r="B171" t="str">
        <f>VLOOKUP(A171,'MASTER KEY'!$A$2:$B1129,2,FALSE)</f>
        <v>Present Weather in Code</v>
      </c>
      <c r="C171" s="127">
        <f>VLOOKUP(A171,'MASTER KEY'!$A$2:$C1134,3,TRUE)</f>
        <v>0</v>
      </c>
      <c r="D171" s="131" t="s">
        <v>1151</v>
      </c>
      <c r="E171" s="131" t="s">
        <v>1151</v>
      </c>
      <c r="F171" s="130" t="s">
        <v>1151</v>
      </c>
      <c r="G171" t="str">
        <f>VLOOKUP(A171,'MASTER KEY'!$A$2:$K5169,11,FALSE)</f>
        <v>Meteorology</v>
      </c>
      <c r="H171">
        <v>0</v>
      </c>
    </row>
    <row r="172" spans="1:8" ht="18.75" hidden="1" customHeight="1">
      <c r="A172" s="131" t="str">
        <f>'MASTER KEY'!A173</f>
        <v>var00177</v>
      </c>
      <c r="B172" t="str">
        <f>VLOOKUP(A172,'MASTER KEY'!$A$2:$B1130,2,FALSE)</f>
        <v>Station Level Pressure</v>
      </c>
      <c r="C172" s="149" t="str">
        <f>VLOOKUP(A172,'MASTER KEY'!$A$2:$C1136,3,TRUE)</f>
        <v>hPa</v>
      </c>
      <c r="D172" s="131" t="s">
        <v>8587</v>
      </c>
      <c r="E172" s="131" t="s">
        <v>1241</v>
      </c>
      <c r="F172" s="130">
        <v>1</v>
      </c>
      <c r="G172" t="str">
        <f>VLOOKUP(A172,'MASTER KEY'!$A$2:$K5170,11,FALSE)</f>
        <v>Meteorology</v>
      </c>
      <c r="H172">
        <v>2</v>
      </c>
    </row>
    <row r="173" spans="1:8" ht="18.75" customHeight="1">
      <c r="A173" s="131" t="str">
        <f>'MASTER KEY'!A174</f>
        <v>var00178</v>
      </c>
      <c r="B173" t="str">
        <f>VLOOKUP(A173,'MASTER KEY'!$A$2:$B1131,2,FALSE)</f>
        <v>Chlorophyll Sample Volume</v>
      </c>
      <c r="C173" s="149" t="str">
        <f>VLOOKUP(A173,'MASTER KEY'!$A$2:$C1137,3,TRUE)</f>
        <v>mL</v>
      </c>
      <c r="D173" s="131" t="s">
        <v>1151</v>
      </c>
      <c r="E173" s="131" t="s">
        <v>1151</v>
      </c>
      <c r="F173" s="130" t="s">
        <v>1151</v>
      </c>
      <c r="G173" t="str">
        <f>VLOOKUP(A173,'MASTER KEY'!$A$2:$K5171,11,FALSE)</f>
        <v>Water Quality (Nutrient)</v>
      </c>
      <c r="H173">
        <v>0</v>
      </c>
    </row>
    <row r="174" spans="1:8" ht="18.75" hidden="1" customHeight="1">
      <c r="A174" s="131" t="str">
        <f>'MASTER KEY'!A175</f>
        <v>var00179</v>
      </c>
      <c r="B174" t="str">
        <f>VLOOKUP(A174,'MASTER KEY'!$A$2:$B1132,2,FALSE)</f>
        <v>Bottom Depth</v>
      </c>
      <c r="C174" s="149" t="str">
        <f>VLOOKUP(A174,'MASTER KEY'!$A$2:$C1138,3,TRUE)</f>
        <v>m</v>
      </c>
      <c r="D174" s="131" t="s">
        <v>1151</v>
      </c>
      <c r="E174" s="131" t="s">
        <v>1151</v>
      </c>
      <c r="F174" s="130" t="s">
        <v>1151</v>
      </c>
      <c r="G174" t="str">
        <f>VLOOKUP(A174,'MASTER KEY'!$A$2:$K5172,11,FALSE)</f>
        <v>Hydrodynamics</v>
      </c>
      <c r="H174">
        <v>0</v>
      </c>
    </row>
    <row r="175" spans="1:8" ht="18.75" hidden="1" customHeight="1">
      <c r="A175" s="131" t="str">
        <f>'MASTER KEY'!A176</f>
        <v>var00180</v>
      </c>
      <c r="B175" t="str">
        <f>VLOOKUP(A175,'MASTER KEY'!$A$2:$B1133,2,FALSE)</f>
        <v>Water Surface Height</v>
      </c>
      <c r="C175" s="149" t="str">
        <f>VLOOKUP(A175,'MASTER KEY'!$A$2:$C1139,3,TRUE)</f>
        <v>m</v>
      </c>
      <c r="D175" s="131" t="s">
        <v>227</v>
      </c>
      <c r="E175" s="131" t="s">
        <v>1007</v>
      </c>
      <c r="F175" s="127">
        <v>1</v>
      </c>
      <c r="G175" t="str">
        <f>VLOOKUP(A175,'MASTER KEY'!$A$2:$K5173,11,FALSE)</f>
        <v>Hydrodynamics</v>
      </c>
      <c r="H175">
        <v>1</v>
      </c>
    </row>
    <row r="176" spans="1:8" hidden="1">
      <c r="A176" s="141" t="s">
        <v>402</v>
      </c>
      <c r="B176" t="str">
        <f>VLOOKUP(A176,'MASTER KEY'!$A$2:$B1135,2,FALSE)</f>
        <v>Tilt</v>
      </c>
      <c r="C176" s="24" t="str">
        <f>VLOOKUP(A176,'MASTER KEY'!$A$2:$C1141,3,TRUE)</f>
        <v>deg</v>
      </c>
      <c r="D176" s="6" t="s">
        <v>1163</v>
      </c>
      <c r="E176" s="6" t="s">
        <v>1151</v>
      </c>
      <c r="F176" s="142">
        <v>1</v>
      </c>
      <c r="G176" t="str">
        <f>VLOOKUP(A176,'MASTER KEY'!$A$2:$K5175,11,FALSE)</f>
        <v>Hydrodynamics</v>
      </c>
      <c r="H176">
        <v>0</v>
      </c>
    </row>
    <row r="177" spans="1:8" ht="18.75" hidden="1" customHeight="1">
      <c r="A177" s="115" t="s">
        <v>404</v>
      </c>
      <c r="B177" t="str">
        <f>VLOOKUP(A177,'MASTER KEY'!$A$2:$B1136,2,FALSE)</f>
        <v>Spectral Radiative Flux (WL - 410W)</v>
      </c>
      <c r="C177" s="149" t="str">
        <f>VLOOKUP(A177,'MASTER KEY'!$A$2:$C1142,3,TRUE)</f>
        <v>uW/cm2/nm</v>
      </c>
      <c r="D177" s="145" t="s">
        <v>1164</v>
      </c>
      <c r="E177" s="131" t="s">
        <v>1151</v>
      </c>
      <c r="F177" s="127">
        <v>10</v>
      </c>
      <c r="G177" t="str">
        <f>VLOOKUP(A177,'MASTER KEY'!$A$2:$K5176,11,FALSE)</f>
        <v>Light</v>
      </c>
      <c r="H177">
        <v>0</v>
      </c>
    </row>
    <row r="178" spans="1:8" ht="18.75" hidden="1" customHeight="1">
      <c r="A178" s="115" t="s">
        <v>406</v>
      </c>
      <c r="B178" t="str">
        <f>VLOOKUP(A178,'MASTER KEY'!$A$2:$B1137,2,FALSE)</f>
        <v>Spectral Radiative Flux (WL - 440W)</v>
      </c>
      <c r="C178" s="149" t="str">
        <f>VLOOKUP(A178,'MASTER KEY'!$A$2:$C1143,3,TRUE)</f>
        <v>uW/cm2/nm</v>
      </c>
      <c r="D178" s="145" t="s">
        <v>1165</v>
      </c>
      <c r="E178" s="131" t="s">
        <v>1151</v>
      </c>
      <c r="F178" s="127">
        <v>10</v>
      </c>
      <c r="G178" t="str">
        <f>VLOOKUP(A178,'MASTER KEY'!$A$2:$K5177,11,FALSE)</f>
        <v>Light</v>
      </c>
      <c r="H178">
        <v>0</v>
      </c>
    </row>
    <row r="179" spans="1:8" ht="18.75" hidden="1" customHeight="1">
      <c r="A179" s="115" t="s">
        <v>408</v>
      </c>
      <c r="B179" t="str">
        <f>VLOOKUP(A179,'MASTER KEY'!$A$2:$B1138,2,FALSE)</f>
        <v>Spectral Radiative Flux (WL - 490W)</v>
      </c>
      <c r="C179" s="149" t="str">
        <f>VLOOKUP(A179,'MASTER KEY'!$A$2:$C1144,3,TRUE)</f>
        <v>uW/cm2/nm</v>
      </c>
      <c r="D179" s="145" t="s">
        <v>1166</v>
      </c>
      <c r="E179" s="131" t="s">
        <v>1151</v>
      </c>
      <c r="F179" s="127">
        <v>10</v>
      </c>
      <c r="G179" t="str">
        <f>VLOOKUP(A179,'MASTER KEY'!$A$2:$K5178,11,FALSE)</f>
        <v>Light</v>
      </c>
      <c r="H179">
        <v>0</v>
      </c>
    </row>
    <row r="180" spans="1:8" ht="18.75" hidden="1" customHeight="1">
      <c r="A180" s="115" t="s">
        <v>410</v>
      </c>
      <c r="B180" t="str">
        <f>VLOOKUP(A180,'MASTER KEY'!$A$2:$B1139,2,FALSE)</f>
        <v>Spectral Radiative Flux (WL - 510W)</v>
      </c>
      <c r="C180" s="149" t="str">
        <f>VLOOKUP(A180,'MASTER KEY'!$A$2:$C1145,3,TRUE)</f>
        <v>uW/cm2/nm</v>
      </c>
      <c r="D180" s="145" t="s">
        <v>1167</v>
      </c>
      <c r="E180" s="131" t="s">
        <v>1151</v>
      </c>
      <c r="F180" s="127">
        <v>10</v>
      </c>
      <c r="G180" t="str">
        <f>VLOOKUP(A180,'MASTER KEY'!$A$2:$K5179,11,FALSE)</f>
        <v>Light</v>
      </c>
      <c r="H180">
        <v>0</v>
      </c>
    </row>
    <row r="181" spans="1:8" ht="18.75" hidden="1" customHeight="1">
      <c r="A181" s="115" t="s">
        <v>412</v>
      </c>
      <c r="B181" t="str">
        <f>VLOOKUP(A181,'MASTER KEY'!$A$2:$B1140,2,FALSE)</f>
        <v>Spectral Radiative Flux (WL - 550W)</v>
      </c>
      <c r="C181" s="149" t="str">
        <f>VLOOKUP(A181,'MASTER KEY'!$A$2:$C1146,3,TRUE)</f>
        <v>uW/cm2/nm</v>
      </c>
      <c r="D181" s="145" t="s">
        <v>1168</v>
      </c>
      <c r="E181" s="131" t="s">
        <v>1151</v>
      </c>
      <c r="F181" s="127">
        <v>10</v>
      </c>
      <c r="G181" t="str">
        <f>VLOOKUP(A181,'MASTER KEY'!$A$2:$K5180,11,FALSE)</f>
        <v>Light</v>
      </c>
      <c r="H181">
        <v>0</v>
      </c>
    </row>
    <row r="182" spans="1:8" ht="18.75" hidden="1" customHeight="1">
      <c r="A182" s="115" t="s">
        <v>414</v>
      </c>
      <c r="B182" t="str">
        <f>VLOOKUP(A182,'MASTER KEY'!$A$2:$B1141,2,FALSE)</f>
        <v>Spectral Radiative Flux (WL - 590W)</v>
      </c>
      <c r="C182" s="149" t="str">
        <f>VLOOKUP(A182,'MASTER KEY'!$A$2:$C1147,3,TRUE)</f>
        <v>uW/cm2/nm</v>
      </c>
      <c r="D182" s="145" t="s">
        <v>1169</v>
      </c>
      <c r="E182" s="131" t="s">
        <v>1151</v>
      </c>
      <c r="F182" s="127">
        <v>10</v>
      </c>
      <c r="G182" t="str">
        <f>VLOOKUP(A182,'MASTER KEY'!$A$2:$K5181,11,FALSE)</f>
        <v>Light</v>
      </c>
      <c r="H182">
        <v>0</v>
      </c>
    </row>
    <row r="183" spans="1:8" ht="18.75" hidden="1" customHeight="1">
      <c r="A183" s="115" t="s">
        <v>417</v>
      </c>
      <c r="B183" t="str">
        <f>VLOOKUP(A183,'MASTER KEY'!$A$2:$B1142,2,FALSE)</f>
        <v>Spectral Radiative Flux (WL - 635W)</v>
      </c>
      <c r="C183" s="149" t="str">
        <f>VLOOKUP(A183,'MASTER KEY'!$A$2:$C1148,3,TRUE)</f>
        <v>uW/cm2/nm</v>
      </c>
      <c r="D183" s="145" t="s">
        <v>1170</v>
      </c>
      <c r="E183" s="131" t="s">
        <v>1151</v>
      </c>
      <c r="F183" s="127">
        <v>10</v>
      </c>
      <c r="G183" t="str">
        <f>VLOOKUP(A183,'MASTER KEY'!$A$2:$K5182,11,FALSE)</f>
        <v>Light</v>
      </c>
      <c r="H183">
        <v>0</v>
      </c>
    </row>
    <row r="184" spans="1:8" ht="18.75" hidden="1" customHeight="1">
      <c r="A184" s="115" t="s">
        <v>419</v>
      </c>
      <c r="B184" t="str">
        <f>VLOOKUP(A184,'MASTER KEY'!$A$2:$B1143,2,FALSE)</f>
        <v>Spectral Radiative Flux (WL - 660W)</v>
      </c>
      <c r="C184" s="149" t="str">
        <f>VLOOKUP(A184,'MASTER KEY'!$A$2:$C1149,3,TRUE)</f>
        <v>uW/cm2/nm</v>
      </c>
      <c r="D184" s="145" t="s">
        <v>1171</v>
      </c>
      <c r="E184" s="131" t="s">
        <v>1151</v>
      </c>
      <c r="F184" s="127">
        <v>10</v>
      </c>
      <c r="G184" t="str">
        <f>VLOOKUP(A184,'MASTER KEY'!$A$2:$K5183,11,FALSE)</f>
        <v>Light</v>
      </c>
      <c r="H184">
        <v>0</v>
      </c>
    </row>
    <row r="185" spans="1:8" ht="18.75" hidden="1" customHeight="1">
      <c r="A185" s="115" t="s">
        <v>421</v>
      </c>
      <c r="B185" t="str">
        <f>VLOOKUP(A185,'MASTER KEY'!$A$2:$B1144,2,FALSE)</f>
        <v>Spectral Radiative Flux (WL - 700W)</v>
      </c>
      <c r="C185" s="149" t="str">
        <f>VLOOKUP(A185,'MASTER KEY'!$A$2:$C1150,3,TRUE)</f>
        <v>uW/cm2/nm</v>
      </c>
      <c r="D185" s="145" t="s">
        <v>1172</v>
      </c>
      <c r="E185" s="131" t="s">
        <v>1151</v>
      </c>
      <c r="F185" s="127">
        <v>10</v>
      </c>
      <c r="G185" t="str">
        <f>VLOOKUP(A185,'MASTER KEY'!$A$2:$K5184,11,FALSE)</f>
        <v>Light</v>
      </c>
      <c r="H185">
        <v>0</v>
      </c>
    </row>
    <row r="186" spans="1:8" ht="18.75" hidden="1" customHeight="1">
      <c r="A186" s="115" t="s">
        <v>836</v>
      </c>
      <c r="B186" t="str">
        <f>VLOOKUP(A186,'MASTER KEY'!$A$2:$B1145,2,FALSE)</f>
        <v>ACCELERATIONX</v>
      </c>
      <c r="C186" s="149" t="str">
        <f>VLOOKUP(A186,'MASTER KEY'!$A$2:$C1151,3,TRUE)</f>
        <v>m s-2</v>
      </c>
      <c r="D186" s="191" t="s">
        <v>835</v>
      </c>
      <c r="E186" s="191" t="s">
        <v>1173</v>
      </c>
      <c r="F186" s="127">
        <v>1</v>
      </c>
      <c r="G186" t="str">
        <f>VLOOKUP(A186,'MASTER KEY'!$A$2:$K5185,11,FALSE)</f>
        <v>Hydrodynamics</v>
      </c>
      <c r="H186">
        <v>0</v>
      </c>
    </row>
    <row r="187" spans="1:8" ht="18.75" hidden="1" customHeight="1">
      <c r="A187" s="115" t="s">
        <v>838</v>
      </c>
      <c r="B187" t="str">
        <f>VLOOKUP(A187,'MASTER KEY'!$A$2:$B1146,2,FALSE)</f>
        <v>ACCELERATIONY</v>
      </c>
      <c r="C187" s="149" t="str">
        <f>VLOOKUP(A187,'MASTER KEY'!$A$2:$C1152,3,TRUE)</f>
        <v>m s-2</v>
      </c>
      <c r="D187" s="152" t="s">
        <v>837</v>
      </c>
      <c r="E187" s="152" t="s">
        <v>1173</v>
      </c>
      <c r="F187" s="127">
        <v>1</v>
      </c>
      <c r="G187" t="str">
        <f>VLOOKUP(A187,'MASTER KEY'!$A$2:$K5186,11,FALSE)</f>
        <v>Hydrodynamics</v>
      </c>
      <c r="H187">
        <v>0</v>
      </c>
    </row>
    <row r="188" spans="1:8" ht="18.75" hidden="1" customHeight="1">
      <c r="A188" s="115" t="s">
        <v>840</v>
      </c>
      <c r="B188" t="str">
        <f>VLOOKUP(A188,'MASTER KEY'!$A$2:$B1147,2,FALSE)</f>
        <v>ACCELERATIONZ</v>
      </c>
      <c r="C188" s="149" t="str">
        <f>VLOOKUP(A188,'MASTER KEY'!$A$2:$C1153,3,TRUE)</f>
        <v>m s-2</v>
      </c>
      <c r="D188" s="152" t="s">
        <v>839</v>
      </c>
      <c r="E188" s="152" t="s">
        <v>1173</v>
      </c>
      <c r="F188" s="127">
        <v>1</v>
      </c>
      <c r="G188" t="str">
        <f>VLOOKUP(A188,'MASTER KEY'!$A$2:$K5187,11,FALSE)</f>
        <v>Hydrodynamics</v>
      </c>
      <c r="H188">
        <v>0</v>
      </c>
    </row>
    <row r="189" spans="1:8" ht="18.75" hidden="1" customHeight="1">
      <c r="A189" s="115" t="s">
        <v>892</v>
      </c>
      <c r="B189" t="str">
        <f>VLOOKUP(A189,'MASTER KEY'!$A$2:$B1148,2,FALSE)</f>
        <v>AMPLITUDE1</v>
      </c>
      <c r="C189" s="149" t="str">
        <f>VLOOKUP(A189,'MASTER KEY'!$A$2:$C1154,3,TRUE)</f>
        <v>counts</v>
      </c>
      <c r="D189" s="152" t="s">
        <v>891</v>
      </c>
      <c r="E189" s="152" t="s">
        <v>1174</v>
      </c>
      <c r="F189" s="127">
        <v>1</v>
      </c>
      <c r="G189" t="str">
        <f>VLOOKUP(A189,'MASTER KEY'!$A$2:$K5188,11,FALSE)</f>
        <v>Hydrodynamics</v>
      </c>
      <c r="H189">
        <v>0</v>
      </c>
    </row>
    <row r="190" spans="1:8" ht="18.75" hidden="1" customHeight="1">
      <c r="A190" s="115" t="s">
        <v>894</v>
      </c>
      <c r="B190" t="str">
        <f>VLOOKUP(A190,'MASTER KEY'!$A$2:$B1149,2,FALSE)</f>
        <v>AMPLITUDE2</v>
      </c>
      <c r="C190" s="149" t="str">
        <f>VLOOKUP(A190,'MASTER KEY'!$A$2:$C1155,3,TRUE)</f>
        <v>counts</v>
      </c>
      <c r="D190" s="152" t="s">
        <v>893</v>
      </c>
      <c r="E190" s="152" t="s">
        <v>1174</v>
      </c>
      <c r="F190" s="127">
        <v>1</v>
      </c>
      <c r="G190" t="str">
        <f>VLOOKUP(A190,'MASTER KEY'!$A$2:$K5189,11,FALSE)</f>
        <v>Hydrodynamics</v>
      </c>
      <c r="H190">
        <v>0</v>
      </c>
    </row>
    <row r="191" spans="1:8" ht="18.75" hidden="1" customHeight="1">
      <c r="A191" s="115" t="s">
        <v>896</v>
      </c>
      <c r="B191" t="str">
        <f>VLOOKUP(A191,'MASTER KEY'!$A$2:$B1150,2,FALSE)</f>
        <v>AMPLITUDE3</v>
      </c>
      <c r="C191" s="149" t="str">
        <f>VLOOKUP(A191,'MASTER KEY'!$A$2:$C1156,3,TRUE)</f>
        <v>counts</v>
      </c>
      <c r="D191" s="152" t="s">
        <v>895</v>
      </c>
      <c r="E191" s="152" t="s">
        <v>1174</v>
      </c>
      <c r="F191" s="127">
        <v>1</v>
      </c>
      <c r="G191" t="str">
        <f>VLOOKUP(A191,'MASTER KEY'!$A$2:$K5190,11,FALSE)</f>
        <v>Hydrodynamics</v>
      </c>
      <c r="H191">
        <v>0</v>
      </c>
    </row>
    <row r="192" spans="1:8" ht="18.75" hidden="1" customHeight="1">
      <c r="A192" s="115" t="s">
        <v>897</v>
      </c>
      <c r="B192" t="str">
        <f>VLOOKUP(A192,'MASTER KEY'!$A$2:$B1151,2,FALSE)</f>
        <v>CELL</v>
      </c>
      <c r="C192" s="149" t="str">
        <f>VLOOKUP(A192,'MASTER KEY'!$A$2:$C1157,3,TRUE)</f>
        <v>m</v>
      </c>
      <c r="D192" s="152" t="s">
        <v>660</v>
      </c>
      <c r="E192" s="196" t="s">
        <v>1007</v>
      </c>
      <c r="F192" s="127">
        <v>1</v>
      </c>
      <c r="G192" t="str">
        <f>VLOOKUP(A192,'MASTER KEY'!$A$2:$K5191,11,FALSE)</f>
        <v>Hydrodynamics</v>
      </c>
      <c r="H192">
        <v>0</v>
      </c>
    </row>
    <row r="193" spans="1:8" ht="18.75" hidden="1" customHeight="1">
      <c r="A193" s="115" t="s">
        <v>900</v>
      </c>
      <c r="B193" t="str">
        <f>VLOOKUP(A193,'MASTER KEY'!$A$2:$B1152,2,FALSE)</f>
        <v>DENSITY ANOMALY</v>
      </c>
      <c r="C193" s="149" t="str">
        <f>VLOOKUP(A193,'MASTER KEY'!$A$2:$C1158,3,TRUE)</f>
        <v>kg m-3</v>
      </c>
      <c r="D193" s="152" t="s">
        <v>899</v>
      </c>
      <c r="E193" s="191" t="s">
        <v>1175</v>
      </c>
      <c r="F193" s="127">
        <v>1</v>
      </c>
      <c r="G193" t="str">
        <f>VLOOKUP(A193,'MASTER KEY'!$A$2:$K5192,11,FALSE)</f>
        <v>Hydrodynamics</v>
      </c>
      <c r="H193">
        <v>0</v>
      </c>
    </row>
    <row r="194" spans="1:8" ht="18.75" hidden="1" customHeight="1">
      <c r="A194" s="115" t="s">
        <v>317</v>
      </c>
      <c r="B194" t="str">
        <f>VLOOKUP(A194,'MASTER KEY'!$A$2:$B1153,2,FALSE)</f>
        <v>HEADING</v>
      </c>
      <c r="C194" s="149" t="str">
        <f>VLOOKUP(A194,'MASTER KEY'!$A$2:$C1159,3,TRUE)</f>
        <v>Degrees clockwise from true North</v>
      </c>
      <c r="D194" s="152" t="s">
        <v>828</v>
      </c>
      <c r="E194" s="152" t="s">
        <v>1176</v>
      </c>
      <c r="F194" s="127">
        <v>1</v>
      </c>
      <c r="G194" t="str">
        <f>VLOOKUP(A194,'MASTER KEY'!$A$2:$K5193,11,FALSE)</f>
        <v>Hydrodynamics</v>
      </c>
      <c r="H194">
        <v>0</v>
      </c>
    </row>
    <row r="195" spans="1:8" ht="18.75" hidden="1" customHeight="1">
      <c r="A195" s="115" t="s">
        <v>903</v>
      </c>
      <c r="B195" t="str">
        <f>VLOOKUP(A195,'MASTER KEY'!$A$2:$B1154,2,FALSE)</f>
        <v>LOWER_UCUR</v>
      </c>
      <c r="C195" s="149" t="str">
        <f>VLOOKUP(A195,'MASTER KEY'!$A$2:$C1160,3,TRUE)</f>
        <v>m s-1</v>
      </c>
      <c r="D195" s="152" t="s">
        <v>902</v>
      </c>
      <c r="E195" s="152" t="s">
        <v>1177</v>
      </c>
      <c r="F195" s="127">
        <v>1</v>
      </c>
      <c r="G195" t="str">
        <f>VLOOKUP(A195,'MASTER KEY'!$A$2:$K5194,11,FALSE)</f>
        <v>Hydrodynamics</v>
      </c>
      <c r="H195">
        <v>0</v>
      </c>
    </row>
    <row r="196" spans="1:8" ht="18.75" hidden="1" customHeight="1">
      <c r="A196" s="115" t="s">
        <v>905</v>
      </c>
      <c r="B196" t="str">
        <f>VLOOKUP(A196,'MASTER KEY'!$A$2:$B1155,2,FALSE)</f>
        <v>LOWER_VCUR</v>
      </c>
      <c r="C196" s="149" t="str">
        <f>VLOOKUP(A196,'MASTER KEY'!$A$2:$C1161,3,TRUE)</f>
        <v>m s-1</v>
      </c>
      <c r="D196" s="152" t="s">
        <v>904</v>
      </c>
      <c r="E196" s="152" t="s">
        <v>1177</v>
      </c>
      <c r="F196" s="127">
        <v>1</v>
      </c>
      <c r="G196" t="str">
        <f>VLOOKUP(A196,'MASTER KEY'!$A$2:$K5195,11,FALSE)</f>
        <v>Hydrodynamics</v>
      </c>
      <c r="H196">
        <v>0</v>
      </c>
    </row>
    <row r="197" spans="1:8" ht="18.75" hidden="1" customHeight="1">
      <c r="A197" s="115" t="s">
        <v>907</v>
      </c>
      <c r="B197" t="str">
        <f>VLOOKUP(A197,'MASTER KEY'!$A$2:$B1156,2,FALSE)</f>
        <v>MIDDLE_UCUR</v>
      </c>
      <c r="C197" s="149" t="str">
        <f>VLOOKUP(A197,'MASTER KEY'!$A$2:$C1162,3,TRUE)</f>
        <v>m s-1</v>
      </c>
      <c r="D197" s="152" t="s">
        <v>906</v>
      </c>
      <c r="E197" s="152" t="s">
        <v>1177</v>
      </c>
      <c r="F197" s="127">
        <v>1</v>
      </c>
      <c r="G197" t="str">
        <f>VLOOKUP(A197,'MASTER KEY'!$A$2:$K5196,11,FALSE)</f>
        <v>Hydrodynamics</v>
      </c>
      <c r="H197">
        <v>0</v>
      </c>
    </row>
    <row r="198" spans="1:8" ht="18.75" hidden="1" customHeight="1">
      <c r="A198" s="115" t="s">
        <v>909</v>
      </c>
      <c r="B198" t="str">
        <f>VLOOKUP(A198,'MASTER KEY'!$A$2:$B1157,2,FALSE)</f>
        <v>MIDDLE_VCUR</v>
      </c>
      <c r="C198" s="149" t="str">
        <f>VLOOKUP(A198,'MASTER KEY'!$A$2:$C1163,3,TRUE)</f>
        <v>m s-1</v>
      </c>
      <c r="D198" s="152" t="s">
        <v>908</v>
      </c>
      <c r="E198" s="152" t="s">
        <v>1177</v>
      </c>
      <c r="F198" s="127">
        <v>1</v>
      </c>
      <c r="G198" t="str">
        <f>VLOOKUP(A198,'MASTER KEY'!$A$2:$K5197,11,FALSE)</f>
        <v>Hydrodynamics</v>
      </c>
      <c r="H198">
        <v>0</v>
      </c>
    </row>
    <row r="199" spans="1:8" ht="18.75" hidden="1" customHeight="1">
      <c r="A199" s="115" t="s">
        <v>319</v>
      </c>
      <c r="B199" t="str">
        <f>VLOOKUP(A199,'MASTER KEY'!$A$2:$B1158,2,FALSE)</f>
        <v>Pitch</v>
      </c>
      <c r="C199" s="149" t="str">
        <f>VLOOKUP(A199,'MASTER KEY'!$A$2:$C1164,3,TRUE)</f>
        <v>deg</v>
      </c>
      <c r="D199" s="152" t="s">
        <v>829</v>
      </c>
      <c r="E199" s="196" t="s">
        <v>1178</v>
      </c>
      <c r="F199" s="127">
        <v>1</v>
      </c>
      <c r="G199" t="str">
        <f>VLOOKUP(A199,'MASTER KEY'!$A$2:$K5198,11,FALSE)</f>
        <v>Hydrodynamics</v>
      </c>
      <c r="H199">
        <v>0</v>
      </c>
    </row>
    <row r="200" spans="1:8" ht="18.75" hidden="1" customHeight="1">
      <c r="A200" s="115" t="s">
        <v>502</v>
      </c>
      <c r="B200" t="str">
        <f>VLOOKUP(A200,'MASTER KEY'!$A$2:$B1159,2,FALSE)</f>
        <v>PRESSURE</v>
      </c>
      <c r="C200" s="149" t="str">
        <f>VLOOKUP(A200,'MASTER KEY'!$A$2:$C1165,3,TRUE)</f>
        <v>dbar</v>
      </c>
      <c r="D200" s="152" t="s">
        <v>843</v>
      </c>
      <c r="E200" s="191" t="s">
        <v>1179</v>
      </c>
      <c r="F200" s="127">
        <v>1</v>
      </c>
      <c r="G200" t="str">
        <f>VLOOKUP(A200,'MASTER KEY'!$A$2:$K5199,11,FALSE)</f>
        <v>Hydrodynamics</v>
      </c>
      <c r="H200">
        <v>0</v>
      </c>
    </row>
    <row r="201" spans="1:8" ht="18.75" hidden="1" customHeight="1">
      <c r="A201" s="115" t="s">
        <v>832</v>
      </c>
      <c r="B201" t="str">
        <f>VLOOKUP(A201,'MASTER KEY'!$A$2:$B1160,2,FALSE)</f>
        <v>PRESSURE_SENSOR_DEPTH</v>
      </c>
      <c r="C201" s="149" t="str">
        <f>VLOOKUP(A201,'MASTER KEY'!$A$2:$C1166,3,TRUE)</f>
        <v>metres</v>
      </c>
      <c r="D201" s="152" t="s">
        <v>831</v>
      </c>
      <c r="E201" s="152" t="s">
        <v>1180</v>
      </c>
      <c r="F201" s="127">
        <v>1</v>
      </c>
      <c r="G201" t="str">
        <f>VLOOKUP(A201,'MASTER KEY'!$A$2:$K5200,11,FALSE)</f>
        <v>Hydrodynamics</v>
      </c>
      <c r="H201">
        <v>0</v>
      </c>
    </row>
    <row r="202" spans="1:8" ht="18.75" hidden="1" customHeight="1">
      <c r="A202" s="115" t="s">
        <v>321</v>
      </c>
      <c r="B202" t="str">
        <f>VLOOKUP(A202,'MASTER KEY'!$A$2:$B1161,2,FALSE)</f>
        <v>ROLL</v>
      </c>
      <c r="C202" s="149" t="str">
        <f>VLOOKUP(A202,'MASTER KEY'!$A$2:$C1167,3,TRUE)</f>
        <v>degrees</v>
      </c>
      <c r="D202" s="152" t="s">
        <v>830</v>
      </c>
      <c r="E202" s="152" t="s">
        <v>1181</v>
      </c>
      <c r="F202" s="127">
        <v>1</v>
      </c>
      <c r="G202" t="str">
        <f>VLOOKUP(A202,'MASTER KEY'!$A$2:$K5201,11,FALSE)</f>
        <v>Hydrodynamics</v>
      </c>
      <c r="H202">
        <v>0</v>
      </c>
    </row>
    <row r="203" spans="1:8" ht="18.75" hidden="1" customHeight="1">
      <c r="A203" s="115" t="s">
        <v>827</v>
      </c>
      <c r="B203" t="str">
        <f>VLOOKUP(A203,'MASTER KEY'!$A$2:$B1162,2,FALSE)</f>
        <v>SPEED_OF_SOUND</v>
      </c>
      <c r="C203" s="149" t="str">
        <f>VLOOKUP(A203,'MASTER KEY'!$A$2:$C1168,3,TRUE)</f>
        <v>m s-1</v>
      </c>
      <c r="D203" s="152" t="s">
        <v>826</v>
      </c>
      <c r="E203" s="152" t="s">
        <v>1177</v>
      </c>
      <c r="F203" s="127">
        <v>1</v>
      </c>
      <c r="G203" t="str">
        <f>VLOOKUP(A203,'MASTER KEY'!$A$2:$K5202,11,FALSE)</f>
        <v>Hydrodynamics</v>
      </c>
      <c r="H203">
        <v>0</v>
      </c>
    </row>
    <row r="204" spans="1:8" ht="18.75" hidden="1" customHeight="1">
      <c r="A204" s="115" t="s">
        <v>821</v>
      </c>
      <c r="B204" t="str">
        <f>VLOOKUP(A204,'MASTER KEY'!$A$2:$B1163,2,FALSE)</f>
        <v>UCUR (eastward velocity)</v>
      </c>
      <c r="C204" s="149" t="str">
        <f>VLOOKUP(A204,'MASTER KEY'!$A$2:$C1169,3,TRUE)</f>
        <v>m s-1</v>
      </c>
      <c r="D204" s="152" t="s">
        <v>9006</v>
      </c>
      <c r="E204" s="152" t="s">
        <v>1177</v>
      </c>
      <c r="F204" s="127">
        <v>1</v>
      </c>
      <c r="G204" t="str">
        <f>VLOOKUP(A204,'MASTER KEY'!$A$2:$K5203,11,FALSE)</f>
        <v>Hydrodynamics</v>
      </c>
      <c r="H204">
        <v>1</v>
      </c>
    </row>
    <row r="205" spans="1:8" ht="18.75" hidden="1" customHeight="1">
      <c r="A205" s="115" t="s">
        <v>913</v>
      </c>
      <c r="B205" t="str">
        <f>VLOOKUP(A205,'MASTER KEY'!$A$2:$B1164,2,FALSE)</f>
        <v>UPPER_UCUR</v>
      </c>
      <c r="C205" s="149" t="str">
        <f>VLOOKUP(A205,'MASTER KEY'!$A$2:$C1170,3,TRUE)</f>
        <v>m s-1</v>
      </c>
      <c r="D205" s="152" t="s">
        <v>912</v>
      </c>
      <c r="E205" s="152" t="s">
        <v>1177</v>
      </c>
      <c r="F205" s="127">
        <v>1</v>
      </c>
      <c r="G205" t="str">
        <f>VLOOKUP(A205,'MASTER KEY'!$A$2:$K5204,11,FALSE)</f>
        <v>Hydrodynamics</v>
      </c>
      <c r="H205">
        <v>0</v>
      </c>
    </row>
    <row r="206" spans="1:8" ht="18.75" hidden="1" customHeight="1">
      <c r="A206" s="115" t="s">
        <v>915</v>
      </c>
      <c r="B206" t="str">
        <f>VLOOKUP(A206,'MASTER KEY'!$A$2:$B1165,2,FALSE)</f>
        <v>UPPER_VCUR</v>
      </c>
      <c r="C206" s="149" t="str">
        <f>VLOOKUP(A206,'MASTER KEY'!$A$2:$C1171,3,TRUE)</f>
        <v>m s-1</v>
      </c>
      <c r="D206" s="152" t="s">
        <v>914</v>
      </c>
      <c r="E206" s="152" t="s">
        <v>1177</v>
      </c>
      <c r="F206" s="127">
        <v>1</v>
      </c>
      <c r="G206" t="str">
        <f>VLOOKUP(A206,'MASTER KEY'!$A$2:$K5205,11,FALSE)</f>
        <v>Hydrodynamics</v>
      </c>
      <c r="H206">
        <v>0</v>
      </c>
    </row>
    <row r="207" spans="1:8" ht="18.75" hidden="1" customHeight="1">
      <c r="A207" s="115" t="s">
        <v>823</v>
      </c>
      <c r="B207" t="str">
        <f>VLOOKUP(A207,'MASTER KEY'!$A$2:$B1166,2,FALSE)</f>
        <v>VCUR (northward velocity)</v>
      </c>
      <c r="C207" s="149" t="str">
        <f>VLOOKUP(A207,'MASTER KEY'!$A$2:$C1172,3,TRUE)</f>
        <v>m s-1</v>
      </c>
      <c r="D207" s="152" t="s">
        <v>231</v>
      </c>
      <c r="E207" s="152" t="s">
        <v>1177</v>
      </c>
      <c r="F207" s="127">
        <v>1</v>
      </c>
      <c r="G207" t="str">
        <f>VLOOKUP(A207,'MASTER KEY'!$A$2:$K5206,11,FALSE)</f>
        <v>Hydrodynamics</v>
      </c>
      <c r="H207">
        <v>1</v>
      </c>
    </row>
    <row r="208" spans="1:8" ht="18.75" hidden="1" customHeight="1">
      <c r="A208" s="115" t="s">
        <v>917</v>
      </c>
      <c r="B208" t="str">
        <f>VLOOKUP(A208,'MASTER KEY'!$A$2:$B1167,2,FALSE)</f>
        <v>WCUR</v>
      </c>
      <c r="C208" s="149" t="str">
        <f>VLOOKUP(A208,'MASTER KEY'!$A$2:$C1173,3,TRUE)</f>
        <v>m s-1</v>
      </c>
      <c r="D208" s="152" t="s">
        <v>9007</v>
      </c>
      <c r="E208" s="152" t="s">
        <v>1177</v>
      </c>
      <c r="F208" s="127">
        <v>1</v>
      </c>
      <c r="G208" t="str">
        <f>VLOOKUP(A208,'MASTER KEY'!$A$2:$K5207,11,FALSE)</f>
        <v>Hydrodynamics</v>
      </c>
      <c r="H208">
        <v>1</v>
      </c>
    </row>
    <row r="209" spans="1:8" ht="18.75" hidden="1" customHeight="1">
      <c r="A209" s="115" t="s">
        <v>658</v>
      </c>
      <c r="B209" t="str">
        <f>VLOOKUP(A209,'MASTER KEY'!$A$2:$B1168,2,FALSE)</f>
        <v>Light Attenuation Coefficient</v>
      </c>
      <c r="C209" s="149" t="str">
        <f>VLOOKUP(A209,'MASTER KEY'!$A$2:$C1174,3,TRUE)</f>
        <v>m-1</v>
      </c>
      <c r="D209" s="144" t="s">
        <v>8994</v>
      </c>
      <c r="E209" s="196" t="s">
        <v>1183</v>
      </c>
      <c r="F209" s="127">
        <v>1</v>
      </c>
      <c r="G209" t="str">
        <f>VLOOKUP(A209,'MASTER KEY'!$A$2:$K5208,11,FALSE)</f>
        <v>Light</v>
      </c>
      <c r="H209">
        <v>1</v>
      </c>
    </row>
    <row r="210" spans="1:8" ht="18.75" hidden="1" customHeight="1">
      <c r="A210" s="115" t="s">
        <v>523</v>
      </c>
      <c r="B210" t="str">
        <f>VLOOKUP(A210,'MASTER KEY'!$A$2:$B1170,2,FALSE)</f>
        <v>Density</v>
      </c>
      <c r="C210" s="149" t="str">
        <f>VLOOKUP(A210,'MASTER KEY'!$A$2:$C1176,3,TRUE)</f>
        <v>kg m-3</v>
      </c>
      <c r="D210" s="115" t="s">
        <v>8588</v>
      </c>
      <c r="E210" s="191" t="s">
        <v>1175</v>
      </c>
      <c r="F210" s="127">
        <v>1</v>
      </c>
      <c r="G210" t="str">
        <f>VLOOKUP(A210,'MASTER KEY'!$A$2:$K5209,11,FALSE)</f>
        <v>Hydrodynamics</v>
      </c>
      <c r="H210">
        <v>1</v>
      </c>
    </row>
    <row r="211" spans="1:8" ht="18.75" hidden="1" customHeight="1">
      <c r="A211" s="115" t="s">
        <v>690</v>
      </c>
      <c r="B211" t="str">
        <f>VLOOKUP(A211,'MASTER KEY'!$A$2:$B1171,2,FALSE)</f>
        <v>Fluorescence</v>
      </c>
      <c r="C211" s="149" t="str">
        <f>VLOOKUP(A211,'MASTER KEY'!$A$2:$C1177,3,TRUE)</f>
        <v>-</v>
      </c>
      <c r="D211" s="115" t="s">
        <v>1185</v>
      </c>
      <c r="E211" s="196" t="s">
        <v>1155</v>
      </c>
      <c r="F211" s="127">
        <v>1</v>
      </c>
      <c r="G211" t="str">
        <f>VLOOKUP(A211,'MASTER KEY'!$A$2:$K5210,11,FALSE)</f>
        <v>Water Quality (PhysChm)</v>
      </c>
      <c r="H211">
        <v>0</v>
      </c>
    </row>
    <row r="212" spans="1:8" ht="18.75" hidden="1" customHeight="1">
      <c r="A212" s="115" t="s">
        <v>553</v>
      </c>
      <c r="B212" t="str">
        <f>VLOOKUP(A212,'MASTER KEY'!$A$2:$B1172,2,FALSE)</f>
        <v>Prochlorococcus</v>
      </c>
      <c r="C212" s="149" t="str">
        <f>VLOOKUP(A212,'MASTER KEY'!$A$2:$C1178,3,TRUE)</f>
        <v>cellsmL</v>
      </c>
      <c r="D212" s="131" t="s">
        <v>1186</v>
      </c>
      <c r="E212" s="115" t="s">
        <v>1187</v>
      </c>
      <c r="F212" s="127">
        <v>1</v>
      </c>
      <c r="G212" t="str">
        <f>VLOOKUP(A212,'MASTER KEY'!$A$2:$K5211,11,FALSE)</f>
        <v>Ecology (Planktonic)</v>
      </c>
      <c r="H212">
        <v>0</v>
      </c>
    </row>
    <row r="213" spans="1:8" ht="18.75" hidden="1" customHeight="1">
      <c r="A213" s="115" t="s">
        <v>556</v>
      </c>
      <c r="B213" t="str">
        <f>VLOOKUP(A213,'MASTER KEY'!$A$2:$B1173,2,FALSE)</f>
        <v>Synechococcus</v>
      </c>
      <c r="C213" s="149" t="str">
        <f>VLOOKUP(A213,'MASTER KEY'!$A$2:$C1179,3,TRUE)</f>
        <v>cellsmL</v>
      </c>
      <c r="D213" s="131" t="s">
        <v>1188</v>
      </c>
      <c r="E213" s="115" t="s">
        <v>1187</v>
      </c>
      <c r="F213" s="127">
        <v>1</v>
      </c>
      <c r="G213" t="str">
        <f>VLOOKUP(A213,'MASTER KEY'!$A$2:$K5212,11,FALSE)</f>
        <v>Ecology (Planktonic)</v>
      </c>
      <c r="H213">
        <v>0</v>
      </c>
    </row>
    <row r="214" spans="1:8" ht="18.75" hidden="1" customHeight="1">
      <c r="A214" s="115" t="s">
        <v>559</v>
      </c>
      <c r="B214" t="str">
        <f>VLOOKUP(A214,'MASTER KEY'!$A$2:$B1174,2,FALSE)</f>
        <v>Picoeukaryotes</v>
      </c>
      <c r="C214" s="149" t="str">
        <f>VLOOKUP(A214,'MASTER KEY'!$A$2:$C1180,3,TRUE)</f>
        <v>cellsmL</v>
      </c>
      <c r="D214" s="131" t="s">
        <v>1189</v>
      </c>
      <c r="E214" s="115" t="s">
        <v>1187</v>
      </c>
      <c r="F214" s="127">
        <v>1</v>
      </c>
      <c r="G214" t="str">
        <f>VLOOKUP(A214,'MASTER KEY'!$A$2:$K5213,11,FALSE)</f>
        <v>Ecology (Planktonic)</v>
      </c>
      <c r="H214">
        <v>0</v>
      </c>
    </row>
    <row r="215" spans="1:8" ht="18.75" hidden="1" customHeight="1">
      <c r="A215" s="115" t="s">
        <v>562</v>
      </c>
      <c r="B215" t="str">
        <f>VLOOKUP(A215,'MASTER KEY'!$A$2:$B1175,2,FALSE)</f>
        <v>Allo</v>
      </c>
      <c r="C215" s="149" t="str">
        <f>VLOOKUP(A215,'MASTER KEY'!$A$2:$C1181,3,TRUE)</f>
        <v>mg/m3</v>
      </c>
      <c r="D215" s="131" t="s">
        <v>1190</v>
      </c>
      <c r="E215" s="115" t="s">
        <v>1191</v>
      </c>
      <c r="F215" s="127">
        <v>1</v>
      </c>
      <c r="G215" t="str">
        <f>VLOOKUP(A215,'MASTER KEY'!$A$2:$K5214,11,FALSE)</f>
        <v>Ecology (Planktonic)</v>
      </c>
      <c r="H215">
        <v>0</v>
      </c>
    </row>
    <row r="216" spans="1:8" ht="18.75" hidden="1" customHeight="1">
      <c r="A216" s="115" t="s">
        <v>564</v>
      </c>
      <c r="B216" t="str">
        <f>VLOOKUP(A216,'MASTER KEY'!$A$2:$B1176,2,FALSE)</f>
        <v>AlphaBetaCar</v>
      </c>
      <c r="C216" s="149" t="str">
        <f>VLOOKUP(A216,'MASTER KEY'!$A$2:$C1182,3,TRUE)</f>
        <v>mg/m3</v>
      </c>
      <c r="D216" s="131" t="s">
        <v>1192</v>
      </c>
      <c r="E216" s="115" t="s">
        <v>1191</v>
      </c>
      <c r="F216" s="127">
        <v>1</v>
      </c>
      <c r="G216" t="str">
        <f>VLOOKUP(A216,'MASTER KEY'!$A$2:$K5215,11,FALSE)</f>
        <v>Ecology (Planktonic)</v>
      </c>
      <c r="H216">
        <v>0</v>
      </c>
    </row>
    <row r="217" spans="1:8" ht="18.75" hidden="1" customHeight="1">
      <c r="A217" s="115" t="s">
        <v>566</v>
      </c>
      <c r="B217" t="str">
        <f>VLOOKUP(A217,'MASTER KEY'!$A$2:$B1177,2,FALSE)</f>
        <v>Anth</v>
      </c>
      <c r="C217" s="149" t="str">
        <f>VLOOKUP(A217,'MASTER KEY'!$A$2:$C1183,3,TRUE)</f>
        <v>mg/m3</v>
      </c>
      <c r="D217" s="131" t="s">
        <v>1193</v>
      </c>
      <c r="E217" s="115" t="s">
        <v>1191</v>
      </c>
      <c r="F217" s="127">
        <v>1</v>
      </c>
      <c r="G217" t="str">
        <f>VLOOKUP(A217,'MASTER KEY'!$A$2:$K5216,11,FALSE)</f>
        <v>Ecology (Planktonic)</v>
      </c>
      <c r="H217">
        <v>0</v>
      </c>
    </row>
    <row r="218" spans="1:8" ht="18.75" hidden="1" customHeight="1">
      <c r="A218" s="115" t="s">
        <v>568</v>
      </c>
      <c r="B218" t="str">
        <f>VLOOKUP(A218,'MASTER KEY'!$A$2:$B1178,2,FALSE)</f>
        <v>Asta</v>
      </c>
      <c r="C218" s="149" t="str">
        <f>VLOOKUP(A218,'MASTER KEY'!$A$2:$C1184,3,TRUE)</f>
        <v>mg/m3</v>
      </c>
      <c r="D218" s="131" t="s">
        <v>1194</v>
      </c>
      <c r="E218" s="115" t="s">
        <v>1191</v>
      </c>
      <c r="F218" s="127">
        <v>1</v>
      </c>
      <c r="G218" t="str">
        <f>VLOOKUP(A218,'MASTER KEY'!$A$2:$K5217,11,FALSE)</f>
        <v>Ecology (Planktonic)</v>
      </c>
      <c r="H218">
        <v>0</v>
      </c>
    </row>
    <row r="219" spans="1:8" ht="18.75" hidden="1" customHeight="1">
      <c r="A219" s="115" t="s">
        <v>570</v>
      </c>
      <c r="B219" t="str">
        <f>VLOOKUP(A219,'MASTER KEY'!$A$2:$B1179,2,FALSE)</f>
        <v>BetaBetaCar</v>
      </c>
      <c r="C219" s="149" t="str">
        <f>VLOOKUP(A219,'MASTER KEY'!$A$2:$C1185,3,TRUE)</f>
        <v>mg/m3</v>
      </c>
      <c r="D219" s="131" t="s">
        <v>1195</v>
      </c>
      <c r="E219" s="115" t="s">
        <v>1191</v>
      </c>
      <c r="F219" s="127">
        <v>1</v>
      </c>
      <c r="G219" t="str">
        <f>VLOOKUP(A219,'MASTER KEY'!$A$2:$K5218,11,FALSE)</f>
        <v>Ecology (Planktonic)</v>
      </c>
      <c r="H219">
        <v>0</v>
      </c>
    </row>
    <row r="220" spans="1:8" ht="18.75" hidden="1" customHeight="1">
      <c r="A220" s="115" t="s">
        <v>572</v>
      </c>
      <c r="B220" t="str">
        <f>VLOOKUP(A220,'MASTER KEY'!$A$2:$B1180,2,FALSE)</f>
        <v>BetaEpiCar</v>
      </c>
      <c r="C220" s="149" t="str">
        <f>VLOOKUP(A220,'MASTER KEY'!$A$2:$C1186,3,TRUE)</f>
        <v>mg/m3</v>
      </c>
      <c r="D220" s="131" t="s">
        <v>1196</v>
      </c>
      <c r="E220" s="115" t="s">
        <v>1191</v>
      </c>
      <c r="F220" s="127">
        <v>1</v>
      </c>
      <c r="G220" t="str">
        <f>VLOOKUP(A220,'MASTER KEY'!$A$2:$K5219,11,FALSE)</f>
        <v>Ecology (Planktonic)</v>
      </c>
      <c r="H220">
        <v>0</v>
      </c>
    </row>
    <row r="221" spans="1:8" ht="18.75" hidden="1" customHeight="1">
      <c r="A221" s="115" t="s">
        <v>574</v>
      </c>
      <c r="B221" t="str">
        <f>VLOOKUP(A221,'MASTER KEY'!$A$2:$B1181,2,FALSE)</f>
        <v>Butfuco</v>
      </c>
      <c r="C221" s="149" t="str">
        <f>VLOOKUP(A221,'MASTER KEY'!$A$2:$C1187,3,TRUE)</f>
        <v>mg/m3</v>
      </c>
      <c r="D221" s="131" t="s">
        <v>1197</v>
      </c>
      <c r="E221" s="115" t="s">
        <v>1191</v>
      </c>
      <c r="F221" s="127">
        <v>1</v>
      </c>
      <c r="G221" t="str">
        <f>VLOOKUP(A221,'MASTER KEY'!$A$2:$K5220,11,FALSE)</f>
        <v>Ecology (Planktonic)</v>
      </c>
      <c r="H221">
        <v>0</v>
      </c>
    </row>
    <row r="222" spans="1:8" ht="18.75" hidden="1" customHeight="1">
      <c r="A222" s="115" t="s">
        <v>576</v>
      </c>
      <c r="B222" t="str">
        <f>VLOOKUP(A222,'MASTER KEY'!$A$2:$B1182,2,FALSE)</f>
        <v>Cantha</v>
      </c>
      <c r="C222" s="149" t="str">
        <f>VLOOKUP(A222,'MASTER KEY'!$A$2:$C1188,3,TRUE)</f>
        <v>mg/m3</v>
      </c>
      <c r="D222" s="131" t="s">
        <v>1198</v>
      </c>
      <c r="E222" s="115" t="s">
        <v>1191</v>
      </c>
      <c r="F222" s="127">
        <v>1</v>
      </c>
      <c r="G222" t="str">
        <f>VLOOKUP(A222,'MASTER KEY'!$A$2:$K5221,11,FALSE)</f>
        <v>Ecology (Planktonic)</v>
      </c>
      <c r="H222">
        <v>0</v>
      </c>
    </row>
    <row r="223" spans="1:8" ht="18.75" hidden="1" customHeight="1">
      <c r="A223" s="115" t="s">
        <v>578</v>
      </c>
      <c r="B223" t="str">
        <f>VLOOKUP(A223,'MASTER KEY'!$A$2:$B1183,2,FALSE)</f>
        <v>CphlA</v>
      </c>
      <c r="C223" s="149" t="str">
        <f>VLOOKUP(A223,'MASTER KEY'!$A$2:$C1189,3,TRUE)</f>
        <v>mg/m3</v>
      </c>
      <c r="D223" s="131" t="s">
        <v>1199</v>
      </c>
      <c r="E223" s="115" t="s">
        <v>1191</v>
      </c>
      <c r="F223" s="127">
        <v>1</v>
      </c>
      <c r="G223" t="str">
        <f>VLOOKUP(A223,'MASTER KEY'!$A$2:$K5222,11,FALSE)</f>
        <v>Ecology (Planktonic)</v>
      </c>
      <c r="H223">
        <v>0</v>
      </c>
    </row>
    <row r="224" spans="1:8" ht="18.75" hidden="1" customHeight="1">
      <c r="A224" s="115" t="s">
        <v>580</v>
      </c>
      <c r="B224" t="str">
        <f>VLOOKUP(A224,'MASTER KEY'!$A$2:$B1184,2,FALSE)</f>
        <v>CphlB</v>
      </c>
      <c r="C224" s="149" t="str">
        <f>VLOOKUP(A224,'MASTER KEY'!$A$2:$C1190,3,TRUE)</f>
        <v>mg/m3</v>
      </c>
      <c r="D224" s="131" t="s">
        <v>1200</v>
      </c>
      <c r="E224" s="115" t="s">
        <v>1191</v>
      </c>
      <c r="F224" s="127">
        <v>1</v>
      </c>
      <c r="G224" t="str">
        <f>VLOOKUP(A224,'MASTER KEY'!$A$2:$K5223,11,FALSE)</f>
        <v>Ecology (Planktonic)</v>
      </c>
      <c r="H224">
        <v>0</v>
      </c>
    </row>
    <row r="225" spans="1:8" ht="18.75" hidden="1" customHeight="1">
      <c r="A225" s="115" t="s">
        <v>582</v>
      </c>
      <c r="B225" t="str">
        <f>VLOOKUP(A225,'MASTER KEY'!$A$2:$B1185,2,FALSE)</f>
        <v>CphlC1</v>
      </c>
      <c r="C225" s="149" t="str">
        <f>VLOOKUP(A225,'MASTER KEY'!$A$2:$C1191,3,TRUE)</f>
        <v>mg/m3</v>
      </c>
      <c r="D225" s="131" t="s">
        <v>1201</v>
      </c>
      <c r="E225" s="115" t="s">
        <v>1191</v>
      </c>
      <c r="F225" s="127">
        <v>1</v>
      </c>
      <c r="G225" t="str">
        <f>VLOOKUP(A225,'MASTER KEY'!$A$2:$K5224,11,FALSE)</f>
        <v>Ecology (Planktonic)</v>
      </c>
      <c r="H225">
        <v>0</v>
      </c>
    </row>
    <row r="226" spans="1:8" ht="18.75" hidden="1" customHeight="1">
      <c r="A226" s="115" t="s">
        <v>584</v>
      </c>
      <c r="B226" t="str">
        <f>VLOOKUP(A226,'MASTER KEY'!$A$2:$B1186,2,FALSE)</f>
        <v>CphlC2</v>
      </c>
      <c r="C226" s="149" t="str">
        <f>VLOOKUP(A226,'MASTER KEY'!$A$2:$C1192,3,TRUE)</f>
        <v>mg/m3</v>
      </c>
      <c r="D226" s="131" t="s">
        <v>1202</v>
      </c>
      <c r="E226" s="115" t="s">
        <v>1191</v>
      </c>
      <c r="F226" s="127">
        <v>1</v>
      </c>
      <c r="G226" t="str">
        <f>VLOOKUP(A226,'MASTER KEY'!$A$2:$K5225,11,FALSE)</f>
        <v>Ecology (Planktonic)</v>
      </c>
      <c r="H226">
        <v>0</v>
      </c>
    </row>
    <row r="227" spans="1:8" ht="18.75" hidden="1" customHeight="1">
      <c r="A227" s="115" t="s">
        <v>586</v>
      </c>
      <c r="B227" t="str">
        <f>VLOOKUP(A227,'MASTER KEY'!$A$2:$B1187,2,FALSE)</f>
        <v>CphlC3</v>
      </c>
      <c r="C227" s="149" t="str">
        <f>VLOOKUP(A227,'MASTER KEY'!$A$2:$C1193,3,TRUE)</f>
        <v>mg/m3</v>
      </c>
      <c r="D227" s="131" t="s">
        <v>1203</v>
      </c>
      <c r="E227" s="115" t="s">
        <v>1191</v>
      </c>
      <c r="F227" s="127">
        <v>1</v>
      </c>
      <c r="G227" t="str">
        <f>VLOOKUP(A227,'MASTER KEY'!$A$2:$K5226,11,FALSE)</f>
        <v>Ecology (Planktonic)</v>
      </c>
      <c r="H227">
        <v>0</v>
      </c>
    </row>
    <row r="228" spans="1:8" ht="18.75" hidden="1" customHeight="1">
      <c r="A228" s="115" t="s">
        <v>588</v>
      </c>
      <c r="B228" t="str">
        <f>VLOOKUP(A228,'MASTER KEY'!$A$2:$B1188,2,FALSE)</f>
        <v>CphlC1C2</v>
      </c>
      <c r="C228" s="149" t="str">
        <f>VLOOKUP(A228,'MASTER KEY'!$A$2:$C1194,3,TRUE)</f>
        <v>mg/m3</v>
      </c>
      <c r="D228" s="131" t="s">
        <v>1204</v>
      </c>
      <c r="E228" s="115" t="s">
        <v>1191</v>
      </c>
      <c r="F228" s="127">
        <v>1</v>
      </c>
      <c r="G228" t="str">
        <f>VLOOKUP(A228,'MASTER KEY'!$A$2:$K5227,11,FALSE)</f>
        <v>Ecology (Planktonic)</v>
      </c>
      <c r="H228">
        <v>0</v>
      </c>
    </row>
    <row r="229" spans="1:8" ht="18.75" hidden="1" customHeight="1">
      <c r="A229" s="115" t="s">
        <v>590</v>
      </c>
      <c r="B229" t="str">
        <f>VLOOKUP(A229,'MASTER KEY'!$A$2:$B1189,2,FALSE)</f>
        <v>CphlideA</v>
      </c>
      <c r="C229" s="149" t="str">
        <f>VLOOKUP(A229,'MASTER KEY'!$A$2:$C1195,3,TRUE)</f>
        <v>mg/m3</v>
      </c>
      <c r="D229" s="131" t="s">
        <v>1205</v>
      </c>
      <c r="E229" s="115" t="s">
        <v>1191</v>
      </c>
      <c r="F229" s="127">
        <v>1</v>
      </c>
      <c r="G229" t="str">
        <f>VLOOKUP(A229,'MASTER KEY'!$A$2:$K5228,11,FALSE)</f>
        <v>Ecology (Planktonic)</v>
      </c>
      <c r="H229">
        <v>0</v>
      </c>
    </row>
    <row r="230" spans="1:8" ht="18.75" hidden="1" customHeight="1">
      <c r="A230" s="115" t="s">
        <v>592</v>
      </c>
      <c r="B230" t="str">
        <f>VLOOKUP(A230,'MASTER KEY'!$A$2:$B1190,2,FALSE)</f>
        <v>Diadchr</v>
      </c>
      <c r="C230" s="149" t="str">
        <f>VLOOKUP(A230,'MASTER KEY'!$A$2:$C1196,3,TRUE)</f>
        <v>mg/m3</v>
      </c>
      <c r="D230" s="131" t="s">
        <v>1206</v>
      </c>
      <c r="E230" s="115" t="s">
        <v>1191</v>
      </c>
      <c r="F230" s="127">
        <v>1</v>
      </c>
      <c r="G230" t="str">
        <f>VLOOKUP(A230,'MASTER KEY'!$A$2:$K5229,11,FALSE)</f>
        <v>Ecology (Planktonic)</v>
      </c>
      <c r="H230">
        <v>0</v>
      </c>
    </row>
    <row r="231" spans="1:8" ht="18.75" hidden="1" customHeight="1">
      <c r="A231" s="115" t="s">
        <v>594</v>
      </c>
      <c r="B231" t="str">
        <f>VLOOKUP(A231,'MASTER KEY'!$A$2:$B1191,2,FALSE)</f>
        <v>Diadino</v>
      </c>
      <c r="C231" s="149" t="str">
        <f>VLOOKUP(A231,'MASTER KEY'!$A$2:$C1197,3,TRUE)</f>
        <v>mg/m3</v>
      </c>
      <c r="D231" s="131" t="s">
        <v>1207</v>
      </c>
      <c r="E231" s="115" t="s">
        <v>1191</v>
      </c>
      <c r="F231" s="127">
        <v>1</v>
      </c>
      <c r="G231" t="str">
        <f>VLOOKUP(A231,'MASTER KEY'!$A$2:$K5230,11,FALSE)</f>
        <v>Ecology (Planktonic)</v>
      </c>
      <c r="H231">
        <v>0</v>
      </c>
    </row>
    <row r="232" spans="1:8" ht="18.75" hidden="1" customHeight="1">
      <c r="A232" s="115" t="s">
        <v>596</v>
      </c>
      <c r="B232" t="str">
        <f>VLOOKUP(A232,'MASTER KEY'!$A$2:$B1192,2,FALSE)</f>
        <v>Diato</v>
      </c>
      <c r="C232" s="149" t="str">
        <f>VLOOKUP(A232,'MASTER KEY'!$A$2:$C1198,3,TRUE)</f>
        <v>mg/m3</v>
      </c>
      <c r="D232" s="131" t="s">
        <v>1208</v>
      </c>
      <c r="E232" s="115" t="s">
        <v>1191</v>
      </c>
      <c r="F232" s="127">
        <v>1</v>
      </c>
      <c r="G232" t="str">
        <f>VLOOKUP(A232,'MASTER KEY'!$A$2:$K5231,11,FALSE)</f>
        <v>Ecology (Planktonic)</v>
      </c>
      <c r="H232">
        <v>0</v>
      </c>
    </row>
    <row r="233" spans="1:8" ht="18.75" hidden="1" customHeight="1">
      <c r="A233" s="115" t="s">
        <v>598</v>
      </c>
      <c r="B233" t="str">
        <f>VLOOKUP(A233,'MASTER KEY'!$A$2:$B1193,2,FALSE)</f>
        <v>Dino</v>
      </c>
      <c r="C233" s="149" t="str">
        <f>VLOOKUP(A233,'MASTER KEY'!$A$2:$C1199,3,TRUE)</f>
        <v>mg/m3</v>
      </c>
      <c r="D233" s="131" t="s">
        <v>1209</v>
      </c>
      <c r="E233" s="115" t="s">
        <v>1191</v>
      </c>
      <c r="F233" s="127">
        <v>1</v>
      </c>
      <c r="G233" t="str">
        <f>VLOOKUP(A233,'MASTER KEY'!$A$2:$K5232,11,FALSE)</f>
        <v>Ecology (Planktonic)</v>
      </c>
      <c r="H233">
        <v>0</v>
      </c>
    </row>
    <row r="234" spans="1:8" ht="18.75" hidden="1" customHeight="1">
      <c r="A234" s="115" t="s">
        <v>600</v>
      </c>
      <c r="B234" t="str">
        <f>VLOOKUP(A234,'MASTER KEY'!$A$2:$B1194,2,FALSE)</f>
        <v>DvCphlA+CphlA</v>
      </c>
      <c r="C234" s="149" t="str">
        <f>VLOOKUP(A234,'MASTER KEY'!$A$2:$C1200,3,TRUE)</f>
        <v>mg/m3</v>
      </c>
      <c r="D234" s="131" t="s">
        <v>1210</v>
      </c>
      <c r="E234" s="115" t="s">
        <v>1191</v>
      </c>
      <c r="F234" s="127">
        <v>1</v>
      </c>
      <c r="G234" t="str">
        <f>VLOOKUP(A234,'MASTER KEY'!$A$2:$K5233,11,FALSE)</f>
        <v>Ecology (Planktonic)</v>
      </c>
      <c r="H234">
        <v>0</v>
      </c>
    </row>
    <row r="235" spans="1:8" ht="18.75" hidden="1" customHeight="1">
      <c r="A235" s="115" t="s">
        <v>602</v>
      </c>
      <c r="B235" t="str">
        <f>VLOOKUP(A235,'MASTER KEY'!$A$2:$B1195,2,FALSE)</f>
        <v>DvCphlA</v>
      </c>
      <c r="C235" s="149" t="str">
        <f>VLOOKUP(A235,'MASTER KEY'!$A$2:$C1201,3,TRUE)</f>
        <v>mg/m3</v>
      </c>
      <c r="D235" s="131" t="s">
        <v>1211</v>
      </c>
      <c r="E235" s="115" t="s">
        <v>1191</v>
      </c>
      <c r="F235" s="127">
        <v>1</v>
      </c>
      <c r="G235" t="str">
        <f>VLOOKUP(A235,'MASTER KEY'!$A$2:$K5234,11,FALSE)</f>
        <v>Ecology (Planktonic)</v>
      </c>
      <c r="H235">
        <v>0</v>
      </c>
    </row>
    <row r="236" spans="1:8" ht="18.75" hidden="1" customHeight="1">
      <c r="A236" s="115" t="s">
        <v>604</v>
      </c>
      <c r="B236" t="str">
        <f>VLOOKUP(A236,'MASTER KEY'!$A$2:$B1196,2,FALSE)</f>
        <v>DvCphlB+CphlB</v>
      </c>
      <c r="C236" s="149" t="str">
        <f>VLOOKUP(A236,'MASTER KEY'!$A$2:$C1202,3,TRUE)</f>
        <v>mg/m3</v>
      </c>
      <c r="D236" s="131" t="s">
        <v>1212</v>
      </c>
      <c r="E236" s="115" t="s">
        <v>1191</v>
      </c>
      <c r="F236" s="127">
        <v>1</v>
      </c>
      <c r="G236" t="str">
        <f>VLOOKUP(A236,'MASTER KEY'!$A$2:$K5235,11,FALSE)</f>
        <v>Ecology (Planktonic)</v>
      </c>
      <c r="H236">
        <v>0</v>
      </c>
    </row>
    <row r="237" spans="1:8" ht="18.75" hidden="1" customHeight="1">
      <c r="A237" s="115" t="s">
        <v>606</v>
      </c>
      <c r="B237" t="str">
        <f>VLOOKUP(A237,'MASTER KEY'!$A$2:$B1197,2,FALSE)</f>
        <v>DvCphlB</v>
      </c>
      <c r="C237" s="149" t="str">
        <f>VLOOKUP(A237,'MASTER KEY'!$A$2:$C1203,3,TRUE)</f>
        <v>mg/m3</v>
      </c>
      <c r="D237" s="131" t="s">
        <v>1213</v>
      </c>
      <c r="E237" s="115" t="s">
        <v>1191</v>
      </c>
      <c r="F237" s="127">
        <v>1</v>
      </c>
      <c r="G237" t="str">
        <f>VLOOKUP(A237,'MASTER KEY'!$A$2:$K5236,11,FALSE)</f>
        <v>Ecology (Planktonic)</v>
      </c>
      <c r="H237">
        <v>0</v>
      </c>
    </row>
    <row r="238" spans="1:8" ht="18.75" hidden="1" customHeight="1">
      <c r="A238" s="115" t="s">
        <v>608</v>
      </c>
      <c r="B238" t="str">
        <f>VLOOKUP(A238,'MASTER KEY'!$A$2:$B1198,2,FALSE)</f>
        <v>Echin</v>
      </c>
      <c r="C238" s="149" t="str">
        <f>VLOOKUP(A238,'MASTER KEY'!$A$2:$C1204,3,TRUE)</f>
        <v>mg/m3</v>
      </c>
      <c r="D238" s="131" t="s">
        <v>1214</v>
      </c>
      <c r="E238" s="115" t="s">
        <v>1191</v>
      </c>
      <c r="F238" s="127">
        <v>1</v>
      </c>
      <c r="G238" t="str">
        <f>VLOOKUP(A238,'MASTER KEY'!$A$2:$K5237,11,FALSE)</f>
        <v>Ecology (Planktonic)</v>
      </c>
      <c r="H238">
        <v>0</v>
      </c>
    </row>
    <row r="239" spans="1:8" ht="18.75" hidden="1" customHeight="1">
      <c r="A239" s="115" t="s">
        <v>610</v>
      </c>
      <c r="B239" t="str">
        <f>VLOOKUP(A239,'MASTER KEY'!$A$2:$B1199,2,FALSE)</f>
        <v>Fuco</v>
      </c>
      <c r="C239" s="149" t="str">
        <f>VLOOKUP(A239,'MASTER KEY'!$A$2:$C1205,3,TRUE)</f>
        <v>mg/m3</v>
      </c>
      <c r="D239" s="131" t="s">
        <v>1215</v>
      </c>
      <c r="E239" s="115" t="s">
        <v>1191</v>
      </c>
      <c r="F239" s="127">
        <v>1</v>
      </c>
      <c r="G239" t="str">
        <f>VLOOKUP(A239,'MASTER KEY'!$A$2:$K5238,11,FALSE)</f>
        <v>Ecology (Planktonic)</v>
      </c>
      <c r="H239">
        <v>0</v>
      </c>
    </row>
    <row r="240" spans="1:8" ht="18.75" hidden="1" customHeight="1">
      <c r="A240" s="115" t="s">
        <v>612</v>
      </c>
      <c r="B240" t="str">
        <f>VLOOKUP(A240,'MASTER KEY'!$A$2:$B1200,2,FALSE)</f>
        <v>Gyro</v>
      </c>
      <c r="C240" s="149" t="str">
        <f>VLOOKUP(A240,'MASTER KEY'!$A$2:$C1206,3,TRUE)</f>
        <v>mg/m3</v>
      </c>
      <c r="D240" s="131" t="s">
        <v>1216</v>
      </c>
      <c r="E240" s="115" t="s">
        <v>1191</v>
      </c>
      <c r="F240" s="127">
        <v>1</v>
      </c>
      <c r="G240" t="str">
        <f>VLOOKUP(A240,'MASTER KEY'!$A$2:$K5239,11,FALSE)</f>
        <v>Ecology (Planktonic)</v>
      </c>
      <c r="H240">
        <v>0</v>
      </c>
    </row>
    <row r="241" spans="1:8" ht="18.75" hidden="1" customHeight="1">
      <c r="A241" s="115" t="s">
        <v>614</v>
      </c>
      <c r="B241" t="str">
        <f>VLOOKUP(A241,'MASTER KEY'!$A$2:$B1201,2,FALSE)</f>
        <v>Hexfuco</v>
      </c>
      <c r="C241" s="149" t="str">
        <f>VLOOKUP(A241,'MASTER KEY'!$A$2:$C1207,3,TRUE)</f>
        <v>mg/m3</v>
      </c>
      <c r="D241" s="131" t="s">
        <v>1217</v>
      </c>
      <c r="E241" s="115" t="s">
        <v>1191</v>
      </c>
      <c r="F241" s="127">
        <v>1</v>
      </c>
      <c r="G241" t="str">
        <f>VLOOKUP(A241,'MASTER KEY'!$A$2:$K5240,11,FALSE)</f>
        <v>Ecology (Planktonic)</v>
      </c>
      <c r="H241">
        <v>0</v>
      </c>
    </row>
    <row r="242" spans="1:8" ht="18.75" hidden="1" customHeight="1">
      <c r="A242" s="115" t="s">
        <v>616</v>
      </c>
      <c r="B242" t="str">
        <f>VLOOKUP(A242,'MASTER KEY'!$A$2:$B1202,2,FALSE)</f>
        <v>Ketohexfuco</v>
      </c>
      <c r="C242" s="149" t="str">
        <f>VLOOKUP(A242,'MASTER KEY'!$A$2:$C1208,3,TRUE)</f>
        <v>mg/m3</v>
      </c>
      <c r="D242" s="131" t="s">
        <v>1218</v>
      </c>
      <c r="E242" s="115" t="s">
        <v>1191</v>
      </c>
      <c r="F242" s="127">
        <v>1</v>
      </c>
      <c r="G242" t="str">
        <f>VLOOKUP(A242,'MASTER KEY'!$A$2:$K5241,11,FALSE)</f>
        <v>Ecology (Planktonic)</v>
      </c>
      <c r="H242">
        <v>0</v>
      </c>
    </row>
    <row r="243" spans="1:8" ht="18.75" hidden="1" customHeight="1">
      <c r="A243" s="115" t="s">
        <v>618</v>
      </c>
      <c r="B243" t="str">
        <f>VLOOKUP(A243,'MASTER KEY'!$A$2:$B1203,2,FALSE)</f>
        <v>Lut</v>
      </c>
      <c r="C243" s="149" t="str">
        <f>VLOOKUP(A243,'MASTER KEY'!$A$2:$C1209,3,TRUE)</f>
        <v>mg/m3</v>
      </c>
      <c r="D243" s="131" t="s">
        <v>1219</v>
      </c>
      <c r="E243" s="115" t="s">
        <v>1191</v>
      </c>
      <c r="F243" s="127">
        <v>1</v>
      </c>
      <c r="G243" t="str">
        <f>VLOOKUP(A243,'MASTER KEY'!$A$2:$K5242,11,FALSE)</f>
        <v>Ecology (Planktonic)</v>
      </c>
      <c r="H243">
        <v>0</v>
      </c>
    </row>
    <row r="244" spans="1:8" ht="18.75" hidden="1" customHeight="1">
      <c r="A244" s="115" t="s">
        <v>620</v>
      </c>
      <c r="B244" t="str">
        <f>VLOOKUP(A244,'MASTER KEY'!$A$2:$B1204,2,FALSE)</f>
        <v>Lyco</v>
      </c>
      <c r="C244" s="149" t="str">
        <f>VLOOKUP(A244,'MASTER KEY'!$A$2:$C1210,3,TRUE)</f>
        <v>mg/m3</v>
      </c>
      <c r="D244" s="131" t="s">
        <v>1220</v>
      </c>
      <c r="E244" s="115" t="s">
        <v>1191</v>
      </c>
      <c r="F244" s="127">
        <v>1</v>
      </c>
      <c r="G244" t="str">
        <f>VLOOKUP(A244,'MASTER KEY'!$A$2:$K5243,11,FALSE)</f>
        <v>Ecology (Planktonic)</v>
      </c>
      <c r="H244">
        <v>0</v>
      </c>
    </row>
    <row r="245" spans="1:8" ht="18.75" hidden="1" customHeight="1">
      <c r="A245" s="115" t="s">
        <v>622</v>
      </c>
      <c r="B245" t="str">
        <f>VLOOKUP(A245,'MASTER KEY'!$A$2:$B1205,2,FALSE)</f>
        <v>MgDvp</v>
      </c>
      <c r="C245" s="149" t="str">
        <f>VLOOKUP(A245,'MASTER KEY'!$A$2:$C1211,3,TRUE)</f>
        <v>mg/m3</v>
      </c>
      <c r="D245" s="131" t="s">
        <v>1221</v>
      </c>
      <c r="E245" s="115" t="s">
        <v>1191</v>
      </c>
      <c r="F245" s="127">
        <v>1</v>
      </c>
      <c r="G245" t="str">
        <f>VLOOKUP(A245,'MASTER KEY'!$A$2:$K5244,11,FALSE)</f>
        <v>Ecology (Planktonic)</v>
      </c>
      <c r="H245">
        <v>0</v>
      </c>
    </row>
    <row r="246" spans="1:8" ht="18.75" hidden="1" customHeight="1">
      <c r="A246" s="115" t="s">
        <v>624</v>
      </c>
      <c r="B246" t="str">
        <f>VLOOKUP(A246,'MASTER KEY'!$A$2:$B1206,2,FALSE)</f>
        <v>Neo</v>
      </c>
      <c r="C246" s="149" t="str">
        <f>VLOOKUP(A246,'MASTER KEY'!$A$2:$C1212,3,TRUE)</f>
        <v>mg/m3</v>
      </c>
      <c r="D246" s="131" t="s">
        <v>1222</v>
      </c>
      <c r="E246" s="115" t="s">
        <v>1191</v>
      </c>
      <c r="F246" s="127">
        <v>1</v>
      </c>
      <c r="G246" t="str">
        <f>VLOOKUP(A246,'MASTER KEY'!$A$2:$K5245,11,FALSE)</f>
        <v>Ecology (Planktonic)</v>
      </c>
      <c r="H246">
        <v>0</v>
      </c>
    </row>
    <row r="247" spans="1:8" ht="18.75" hidden="1" customHeight="1">
      <c r="A247" s="115" t="s">
        <v>626</v>
      </c>
      <c r="B247" t="str">
        <f>VLOOKUP(A247,'MASTER KEY'!$A$2:$B1207,2,FALSE)</f>
        <v>Perid</v>
      </c>
      <c r="C247" s="149" t="str">
        <f>VLOOKUP(A247,'MASTER KEY'!$A$2:$C1213,3,TRUE)</f>
        <v>mg/m3</v>
      </c>
      <c r="D247" s="131" t="s">
        <v>1223</v>
      </c>
      <c r="E247" s="115" t="s">
        <v>1191</v>
      </c>
      <c r="F247" s="127">
        <v>1</v>
      </c>
      <c r="G247" t="str">
        <f>VLOOKUP(A247,'MASTER KEY'!$A$2:$K5246,11,FALSE)</f>
        <v>Ecology (Planktonic)</v>
      </c>
      <c r="H247">
        <v>0</v>
      </c>
    </row>
    <row r="248" spans="1:8" ht="18.75" hidden="1" customHeight="1">
      <c r="A248" s="115" t="s">
        <v>628</v>
      </c>
      <c r="B248" t="str">
        <f>VLOOKUP(A248,'MASTER KEY'!$A$2:$B1208,2,FALSE)</f>
        <v>PhideA</v>
      </c>
      <c r="C248" s="149" t="str">
        <f>VLOOKUP(A248,'MASTER KEY'!$A$2:$C1214,3,TRUE)</f>
        <v>mg/m3</v>
      </c>
      <c r="D248" s="131" t="s">
        <v>1224</v>
      </c>
      <c r="E248" s="115" t="s">
        <v>1191</v>
      </c>
      <c r="F248" s="127">
        <v>1</v>
      </c>
      <c r="G248" t="str">
        <f>VLOOKUP(A248,'MASTER KEY'!$A$2:$K5247,11,FALSE)</f>
        <v>Ecology (Planktonic)</v>
      </c>
      <c r="H248">
        <v>0</v>
      </c>
    </row>
    <row r="249" spans="1:8" ht="18.75" hidden="1" customHeight="1">
      <c r="A249" s="115" t="s">
        <v>630</v>
      </c>
      <c r="B249" t="str">
        <f>VLOOKUP(A249,'MASTER KEY'!$A$2:$B1209,2,FALSE)</f>
        <v>PhytinA</v>
      </c>
      <c r="C249" s="149" t="str">
        <f>VLOOKUP(A249,'MASTER KEY'!$A$2:$C1215,3,TRUE)</f>
        <v>mg/m3</v>
      </c>
      <c r="D249" s="131" t="s">
        <v>1225</v>
      </c>
      <c r="E249" s="115" t="s">
        <v>1191</v>
      </c>
      <c r="F249" s="127">
        <v>1</v>
      </c>
      <c r="G249" t="str">
        <f>VLOOKUP(A249,'MASTER KEY'!$A$2:$K5248,11,FALSE)</f>
        <v>Ecology (Planktonic)</v>
      </c>
      <c r="H249">
        <v>0</v>
      </c>
    </row>
    <row r="250" spans="1:8" ht="18.75" hidden="1" customHeight="1">
      <c r="A250" s="115" t="s">
        <v>632</v>
      </c>
      <c r="B250" t="str">
        <f>VLOOKUP(A250,'MASTER KEY'!$A$2:$B1210,2,FALSE)</f>
        <v>PhytinB</v>
      </c>
      <c r="C250" s="149" t="str">
        <f>VLOOKUP(A250,'MASTER KEY'!$A$2:$C1216,3,TRUE)</f>
        <v>mg/m3</v>
      </c>
      <c r="D250" s="131" t="s">
        <v>1226</v>
      </c>
      <c r="E250" s="115" t="s">
        <v>1191</v>
      </c>
      <c r="F250" s="127">
        <v>1</v>
      </c>
      <c r="G250" t="str">
        <f>VLOOKUP(A250,'MASTER KEY'!$A$2:$K5249,11,FALSE)</f>
        <v>Ecology (Planktonic)</v>
      </c>
      <c r="H250">
        <v>0</v>
      </c>
    </row>
    <row r="251" spans="1:8" ht="18.75" hidden="1" customHeight="1">
      <c r="A251" s="115" t="s">
        <v>634</v>
      </c>
      <c r="B251" t="str">
        <f>VLOOKUP(A251,'MASTER KEY'!$A$2:$B1211,2,FALSE)</f>
        <v>Pras</v>
      </c>
      <c r="C251" s="149" t="str">
        <f>VLOOKUP(A251,'MASTER KEY'!$A$2:$C1217,3,TRUE)</f>
        <v>mg/m3</v>
      </c>
      <c r="D251" s="131" t="s">
        <v>1227</v>
      </c>
      <c r="E251" s="115" t="s">
        <v>1191</v>
      </c>
      <c r="F251" s="127">
        <v>1</v>
      </c>
      <c r="G251" t="str">
        <f>VLOOKUP(A251,'MASTER KEY'!$A$2:$K5250,11,FALSE)</f>
        <v>Ecology (Planktonic)</v>
      </c>
      <c r="H251">
        <v>0</v>
      </c>
    </row>
    <row r="252" spans="1:8" ht="18.75" hidden="1" customHeight="1">
      <c r="A252" s="115" t="s">
        <v>636</v>
      </c>
      <c r="B252" t="str">
        <f>VLOOKUP(A252,'MASTER KEY'!$A$2:$B1212,2,FALSE)</f>
        <v>PyrophideA</v>
      </c>
      <c r="C252" s="149" t="str">
        <f>VLOOKUP(A252,'MASTER KEY'!$A$2:$C1218,3,TRUE)</f>
        <v>mg/m3</v>
      </c>
      <c r="D252" s="131" t="s">
        <v>1228</v>
      </c>
      <c r="E252" s="115" t="s">
        <v>1191</v>
      </c>
      <c r="F252" s="127">
        <v>1</v>
      </c>
      <c r="G252" t="str">
        <f>VLOOKUP(A252,'MASTER KEY'!$A$2:$K5251,11,FALSE)</f>
        <v>Ecology (Planktonic)</v>
      </c>
      <c r="H252">
        <v>0</v>
      </c>
    </row>
    <row r="253" spans="1:8" ht="18.75" hidden="1" customHeight="1">
      <c r="A253" s="115" t="s">
        <v>638</v>
      </c>
      <c r="B253" t="str">
        <f>VLOOKUP(A253,'MASTER KEY'!$A$2:$B1213,2,FALSE)</f>
        <v>PyrophytinA</v>
      </c>
      <c r="C253" s="149" t="str">
        <f>VLOOKUP(A253,'MASTER KEY'!$A$2:$C1219,3,TRUE)</f>
        <v>mg/m3</v>
      </c>
      <c r="D253" s="131" t="s">
        <v>1229</v>
      </c>
      <c r="E253" s="115" t="s">
        <v>1191</v>
      </c>
      <c r="F253" s="127">
        <v>1</v>
      </c>
      <c r="G253" t="str">
        <f>VLOOKUP(A253,'MASTER KEY'!$A$2:$K5252,11,FALSE)</f>
        <v>Ecology (Planktonic)</v>
      </c>
      <c r="H253">
        <v>0</v>
      </c>
    </row>
    <row r="254" spans="1:8" ht="18.75" hidden="1" customHeight="1">
      <c r="A254" s="115" t="s">
        <v>640</v>
      </c>
      <c r="B254" t="str">
        <f>VLOOKUP(A254,'MASTER KEY'!$A$2:$B1214,2,FALSE)</f>
        <v>Viola</v>
      </c>
      <c r="C254" s="149" t="str">
        <f>VLOOKUP(A254,'MASTER KEY'!$A$2:$C1220,3,TRUE)</f>
        <v>mg/m3</v>
      </c>
      <c r="D254" s="131" t="s">
        <v>1230</v>
      </c>
      <c r="E254" s="115" t="s">
        <v>1191</v>
      </c>
      <c r="F254" s="127">
        <v>1</v>
      </c>
      <c r="G254" t="str">
        <f>VLOOKUP(A254,'MASTER KEY'!$A$2:$K5253,11,FALSE)</f>
        <v>Ecology (Planktonic)</v>
      </c>
      <c r="H254">
        <v>0</v>
      </c>
    </row>
    <row r="255" spans="1:8" ht="18.75" hidden="1" customHeight="1">
      <c r="A255" s="115" t="s">
        <v>642</v>
      </c>
      <c r="B255" t="str">
        <f>VLOOKUP(A255,'MASTER KEY'!$A$2:$B1215,2,FALSE)</f>
        <v>Zea</v>
      </c>
      <c r="C255" s="149" t="str">
        <f>VLOOKUP(A255,'MASTER KEY'!$A$2:$C1221,3,TRUE)</f>
        <v>mg/m3</v>
      </c>
      <c r="D255" s="131" t="s">
        <v>1231</v>
      </c>
      <c r="E255" s="115" t="s">
        <v>1191</v>
      </c>
      <c r="F255" s="127">
        <v>1</v>
      </c>
      <c r="G255" t="str">
        <f>VLOOKUP(A255,'MASTER KEY'!$A$2:$K5254,11,FALSE)</f>
        <v>Ecology (Planktonic)</v>
      </c>
      <c r="H255">
        <v>0</v>
      </c>
    </row>
    <row r="256" spans="1:8" ht="18.75" customHeight="1">
      <c r="A256" s="115" t="s">
        <v>540</v>
      </c>
      <c r="B256" t="str">
        <f>VLOOKUP(A256,'MASTER KEY'!$A$2:$B1216,2,FALSE)</f>
        <v>Nitrite</v>
      </c>
      <c r="C256" s="149" t="str">
        <f>VLOOKUP(A256,'MASTER KEY'!$A$2:$C1222,3,TRUE)</f>
        <v>mg/L</v>
      </c>
      <c r="D256" s="131" t="s">
        <v>1232</v>
      </c>
      <c r="E256" s="115" t="s">
        <v>921</v>
      </c>
      <c r="F256" s="127">
        <v>1</v>
      </c>
      <c r="G256" t="str">
        <f>VLOOKUP(A256,'MASTER KEY'!$A$2:$K5255,11,FALSE)</f>
        <v>Water Quality (Nutrient)</v>
      </c>
      <c r="H256">
        <v>0</v>
      </c>
    </row>
    <row r="257" spans="1:8" ht="18.75" customHeight="1">
      <c r="A257" s="115" t="s">
        <v>547</v>
      </c>
      <c r="B257" t="str">
        <f>VLOOKUP(A257,'MASTER KEY'!$A$2:$B1217,2,FALSE)</f>
        <v>TSSorganic</v>
      </c>
      <c r="C257" s="149" t="str">
        <f>VLOOKUP(A257,'MASTER KEY'!$A$2:$C1223,3,TRUE)</f>
        <v>mg/L</v>
      </c>
      <c r="D257" s="131" t="s">
        <v>1233</v>
      </c>
      <c r="E257" s="115" t="s">
        <v>921</v>
      </c>
      <c r="F257" s="127">
        <v>1</v>
      </c>
      <c r="G257" t="str">
        <f>VLOOKUP(A257,'MASTER KEY'!$A$2:$K5256,11,FALSE)</f>
        <v>Water Quality (Nutrient)</v>
      </c>
      <c r="H257">
        <v>0</v>
      </c>
    </row>
    <row r="258" spans="1:8" ht="18.75" customHeight="1">
      <c r="A258" s="115" t="s">
        <v>549</v>
      </c>
      <c r="B258" t="str">
        <f>VLOOKUP(A258,'MASTER KEY'!$A$2:$B1218,2,FALSE)</f>
        <v>TSSinorganic</v>
      </c>
      <c r="C258" s="149" t="str">
        <f>VLOOKUP(A258,'MASTER KEY'!$A$2:$C1224,3,TRUE)</f>
        <v>mg/L</v>
      </c>
      <c r="D258" s="131" t="s">
        <v>1234</v>
      </c>
      <c r="E258" s="115" t="s">
        <v>921</v>
      </c>
      <c r="F258" s="127">
        <v>1</v>
      </c>
      <c r="G258" t="str">
        <f>VLOOKUP(A258,'MASTER KEY'!$A$2:$K5257,11,FALSE)</f>
        <v>Water Quality (Nutrient)</v>
      </c>
      <c r="H258">
        <v>0</v>
      </c>
    </row>
    <row r="259" spans="1:8" ht="18.75" customHeight="1">
      <c r="A259" s="115" t="s">
        <v>529</v>
      </c>
      <c r="B259" t="str">
        <f>VLOOKUP(A259,'MASTER KEY'!$A$2:$B1219,2,FALSE)</f>
        <v>Dissolved Inorganic Carbon</v>
      </c>
      <c r="C259" s="149" t="str">
        <f>VLOOKUP(A259,'MASTER KEY'!$A$2:$C1225,3,TRUE)</f>
        <v>mg/L</v>
      </c>
      <c r="D259" s="115" t="s">
        <v>8589</v>
      </c>
      <c r="E259" s="115" t="s">
        <v>921</v>
      </c>
      <c r="F259" s="127">
        <v>1</v>
      </c>
      <c r="G259" t="str">
        <f>VLOOKUP(A259,'MASTER KEY'!$A$2:$K5258,11,FALSE)</f>
        <v>Water Quality (Nutrient)</v>
      </c>
      <c r="H259">
        <v>0</v>
      </c>
    </row>
    <row r="260" spans="1:8" ht="18.75" hidden="1" customHeight="1">
      <c r="A260" s="115" t="s">
        <v>250</v>
      </c>
      <c r="B260" t="str">
        <f>VLOOKUP(A260,'MASTER KEY'!$A$2:$B1220,2,FALSE)</f>
        <v>Significant Wave Height</v>
      </c>
      <c r="C260" s="149" t="str">
        <f>VLOOKUP(A260,'MASTER KEY'!$A$2:$C1226,3,TRUE)</f>
        <v>m</v>
      </c>
      <c r="D260" s="115" t="s">
        <v>280</v>
      </c>
      <c r="E260" s="115" t="s">
        <v>1007</v>
      </c>
      <c r="F260" s="127">
        <v>1</v>
      </c>
      <c r="G260" t="str">
        <f>VLOOKUP(A260,'MASTER KEY'!$A$2:$K5259,11,FALSE)</f>
        <v>Hydrodynamics</v>
      </c>
      <c r="H260">
        <v>1</v>
      </c>
    </row>
    <row r="261" spans="1:8" ht="18.75" hidden="1" customHeight="1">
      <c r="A261" s="115" t="s">
        <v>248</v>
      </c>
      <c r="B261" t="str">
        <f>VLOOKUP(A261,'MASTER KEY'!$A$2:$B1221,2,FALSE)</f>
        <v>Peak Wave Period</v>
      </c>
      <c r="C261" s="149" t="str">
        <f>VLOOKUP(A261,'MASTER KEY'!$A$2:$C1227,3,TRUE)</f>
        <v>s</v>
      </c>
      <c r="D261" s="115" t="s">
        <v>281</v>
      </c>
      <c r="E261" s="115" t="s">
        <v>1236</v>
      </c>
      <c r="F261" s="127">
        <v>1</v>
      </c>
      <c r="G261" t="str">
        <f>VLOOKUP(A261,'MASTER KEY'!$A$2:$K5260,11,FALSE)</f>
        <v>Hydrodynamics</v>
      </c>
      <c r="H261">
        <v>1</v>
      </c>
    </row>
    <row r="262" spans="1:8" ht="18.75" hidden="1" customHeight="1">
      <c r="A262" s="115" t="s">
        <v>255</v>
      </c>
      <c r="B262" t="str">
        <f>VLOOKUP(A262,'MASTER KEY'!$A$2:$B1222,2,FALSE)</f>
        <v>Peak Wave Direction</v>
      </c>
      <c r="C262" s="149" t="str">
        <f>VLOOKUP(A262,'MASTER KEY'!$A$2:$C1228,3,TRUE)</f>
        <v>deg</v>
      </c>
      <c r="D262" s="115" t="s">
        <v>282</v>
      </c>
      <c r="E262" s="115" t="s">
        <v>1178</v>
      </c>
      <c r="F262" s="127">
        <v>1</v>
      </c>
      <c r="G262" t="str">
        <f>VLOOKUP(A262,'MASTER KEY'!$A$2:$K5261,11,FALSE)</f>
        <v>Hydrodynamics</v>
      </c>
      <c r="H262">
        <v>1</v>
      </c>
    </row>
    <row r="263" spans="1:8" ht="18.75" hidden="1" customHeight="1">
      <c r="A263" s="129" t="s">
        <v>850</v>
      </c>
      <c r="B263" t="str">
        <f>VLOOKUP(A263,'MASTER KEY'!$A$2:$B1223,2,FALSE)</f>
        <v>Wind Speed (min)</v>
      </c>
      <c r="C263" s="149" t="str">
        <f>VLOOKUP(A263,'MASTER KEY'!$A$2:$C1229,3,TRUE)</f>
        <v>m/s</v>
      </c>
      <c r="D263" s="115" t="s">
        <v>8590</v>
      </c>
      <c r="E263" s="115" t="s">
        <v>1162</v>
      </c>
      <c r="F263" s="127">
        <v>1</v>
      </c>
      <c r="G263" t="str">
        <f>VLOOKUP(A263,'MASTER KEY'!$A$2:$K5262,11,FALSE)</f>
        <v>Meteorology</v>
      </c>
      <c r="H263">
        <v>0</v>
      </c>
    </row>
    <row r="264" spans="1:8" ht="18.75" hidden="1" customHeight="1">
      <c r="A264" s="129" t="s">
        <v>847</v>
      </c>
      <c r="B264" t="str">
        <f>VLOOKUP(A264,'MASTER KEY'!$A$2:$B1224,2,FALSE)</f>
        <v>Wind Direction (std)</v>
      </c>
      <c r="C264" s="149" t="str">
        <f>VLOOKUP(A264,'MASTER KEY'!$A$2:$C1230,3,TRUE)</f>
        <v>deg</v>
      </c>
      <c r="D264" s="115" t="s">
        <v>8591</v>
      </c>
      <c r="E264" s="192" t="s">
        <v>1239</v>
      </c>
      <c r="F264" s="127">
        <v>1</v>
      </c>
      <c r="G264" t="str">
        <f>VLOOKUP(A264,'MASTER KEY'!$A$2:$K5263,11,FALSE)</f>
        <v>Meteorology</v>
      </c>
      <c r="H264">
        <v>0</v>
      </c>
    </row>
    <row r="265" spans="1:8" ht="18.75" hidden="1" customHeight="1">
      <c r="A265" s="129" t="s">
        <v>853</v>
      </c>
      <c r="B265" t="str">
        <f>VLOOKUP(A265,'MASTER KEY'!$A$2:$B1225,2,FALSE)</f>
        <v>Station Level Pressure (max)</v>
      </c>
      <c r="C265" s="149" t="str">
        <f>VLOOKUP(A265,'MASTER KEY'!$A$2:$C1231,3,TRUE)</f>
        <v>hPa</v>
      </c>
      <c r="D265" s="115" t="s">
        <v>8592</v>
      </c>
      <c r="E265" s="196" t="s">
        <v>1241</v>
      </c>
      <c r="F265" s="127">
        <v>1</v>
      </c>
      <c r="G265" t="str">
        <f>VLOOKUP(A265,'MASTER KEY'!$A$2:$K5264,11,FALSE)</f>
        <v>Meteorology</v>
      </c>
      <c r="H265">
        <v>0</v>
      </c>
    </row>
    <row r="266" spans="1:8" ht="18.75" hidden="1" customHeight="1">
      <c r="A266" s="129" t="s">
        <v>855</v>
      </c>
      <c r="B266" t="str">
        <f>VLOOKUP(A266,'MASTER KEY'!$A$2:$B1226,2,FALSE)</f>
        <v>Station Level Pressure (min)</v>
      </c>
      <c r="C266" s="149" t="str">
        <f>VLOOKUP(A266,'MASTER KEY'!$A$2:$C1232,3,TRUE)</f>
        <v>hPa</v>
      </c>
      <c r="D266" s="115" t="s">
        <v>8593</v>
      </c>
      <c r="E266" s="115" t="s">
        <v>1241</v>
      </c>
      <c r="F266" s="127">
        <v>1</v>
      </c>
      <c r="G266" t="str">
        <f>VLOOKUP(A266,'MASTER KEY'!$A$2:$K5265,11,FALSE)</f>
        <v>Meteorology</v>
      </c>
      <c r="H266">
        <v>0</v>
      </c>
    </row>
    <row r="267" spans="1:8" ht="18.75" hidden="1" customHeight="1">
      <c r="A267" s="129" t="s">
        <v>857</v>
      </c>
      <c r="B267" t="str">
        <f>VLOOKUP(A267,'MASTER KEY'!$A$2:$B1227,2,FALSE)</f>
        <v>Station Level Pressure (std)</v>
      </c>
      <c r="C267" s="149" t="str">
        <f>VLOOKUP(A267,'MASTER KEY'!$A$2:$C1233,3,TRUE)</f>
        <v>hPa</v>
      </c>
      <c r="D267" s="115" t="s">
        <v>8594</v>
      </c>
      <c r="E267" s="115" t="s">
        <v>1241</v>
      </c>
      <c r="F267" s="127">
        <v>1</v>
      </c>
      <c r="G267" t="str">
        <f>VLOOKUP(A267,'MASTER KEY'!$A$2:$K5266,11,FALSE)</f>
        <v>Meteorology</v>
      </c>
      <c r="H267">
        <v>0</v>
      </c>
    </row>
    <row r="268" spans="1:8" ht="18.75" hidden="1" customHeight="1">
      <c r="A268" s="129" t="s">
        <v>859</v>
      </c>
      <c r="B268" t="str">
        <f>VLOOKUP(A268,'MASTER KEY'!$A$2:$B1228,2,FALSE)</f>
        <v>Surface Solar Irradiance</v>
      </c>
      <c r="C268" s="149" t="str">
        <f>VLOOKUP(A268,'MASTER KEY'!$A$2:$C1234,3,TRUE)</f>
        <v>W/m^2</v>
      </c>
      <c r="D268" s="115" t="s">
        <v>8595</v>
      </c>
      <c r="E268" s="115" t="s">
        <v>1069</v>
      </c>
      <c r="F268" s="127">
        <v>1</v>
      </c>
      <c r="G268" t="str">
        <f>VLOOKUP(A268,'MASTER KEY'!$A$2:$K5267,11,FALSE)</f>
        <v>Meteorology</v>
      </c>
      <c r="H268">
        <v>2</v>
      </c>
    </row>
    <row r="269" spans="1:8" ht="18.75" hidden="1" customHeight="1">
      <c r="A269" s="129" t="s">
        <v>863</v>
      </c>
      <c r="B269" t="str">
        <f>VLOOKUP(A269,'MASTER KEY'!$A$2:$B1229,2,FALSE)</f>
        <v>Surface Solar Irradiance (min)</v>
      </c>
      <c r="C269" s="149" t="str">
        <f>VLOOKUP(A269,'MASTER KEY'!$A$2:$C1235,3,TRUE)</f>
        <v>W/m^2</v>
      </c>
      <c r="D269" s="115" t="s">
        <v>8596</v>
      </c>
      <c r="E269" s="115" t="s">
        <v>1069</v>
      </c>
      <c r="F269" s="127">
        <v>1</v>
      </c>
      <c r="G269" t="str">
        <f>VLOOKUP(A269,'MASTER KEY'!$A$2:$K5268,11,FALSE)</f>
        <v>Meteorology</v>
      </c>
      <c r="H269">
        <v>0</v>
      </c>
    </row>
    <row r="270" spans="1:8" ht="18.75" hidden="1" customHeight="1">
      <c r="A270" s="129" t="s">
        <v>861</v>
      </c>
      <c r="B270" t="str">
        <f>VLOOKUP(A270,'MASTER KEY'!$A$2:$B1230,2,FALSE)</f>
        <v>Surface Solar Irradiance (max)</v>
      </c>
      <c r="C270" s="149" t="str">
        <f>VLOOKUP(A270,'MASTER KEY'!$A$2:$C1236,3,TRUE)</f>
        <v>W/m^2</v>
      </c>
      <c r="D270" s="115" t="s">
        <v>8597</v>
      </c>
      <c r="E270" s="115" t="s">
        <v>1069</v>
      </c>
      <c r="F270" s="127">
        <v>1</v>
      </c>
      <c r="G270" t="str">
        <f>VLOOKUP(A270,'MASTER KEY'!$A$2:$K5269,11,FALSE)</f>
        <v>Meteorology</v>
      </c>
      <c r="H270">
        <v>0</v>
      </c>
    </row>
    <row r="271" spans="1:8" ht="18.75" hidden="1" customHeight="1">
      <c r="A271" s="129" t="s">
        <v>865</v>
      </c>
      <c r="B271" t="str">
        <f>VLOOKUP(A271,'MASTER KEY'!$A$2:$B1231,2,FALSE)</f>
        <v>Surface Solar Irradiance (std)</v>
      </c>
      <c r="C271" s="149" t="str">
        <f>VLOOKUP(A271,'MASTER KEY'!$A$2:$C1237,3,TRUE)</f>
        <v>W/m^2</v>
      </c>
      <c r="D271" s="115" t="s">
        <v>8598</v>
      </c>
      <c r="E271" s="115" t="s">
        <v>1069</v>
      </c>
      <c r="F271" s="127">
        <v>1</v>
      </c>
      <c r="G271" t="str">
        <f>VLOOKUP(A271,'MASTER KEY'!$A$2:$K5270,11,FALSE)</f>
        <v>Meteorology</v>
      </c>
      <c r="H271">
        <v>0</v>
      </c>
    </row>
    <row r="272" spans="1:8" ht="18.75" hidden="1" customHeight="1">
      <c r="A272" s="129" t="s">
        <v>868</v>
      </c>
      <c r="B272" t="str">
        <f>VLOOKUP(A272,'MASTER KEY'!$A$2:$B1232,2,FALSE)</f>
        <v>Surface Photosynthetically Active Photon Flux (max)</v>
      </c>
      <c r="C272" s="149" t="str">
        <f>VLOOKUP(A272,'MASTER KEY'!$A$2:$C1238,3,TRUE)</f>
        <v>umol/m2/s</v>
      </c>
      <c r="D272" s="194" t="s">
        <v>8878</v>
      </c>
      <c r="E272" s="131" t="s">
        <v>1069</v>
      </c>
      <c r="F272" s="198">
        <f>1/4.6</f>
        <v>0.21739130434782611</v>
      </c>
      <c r="G272" t="str">
        <f>VLOOKUP(A272,'MASTER KEY'!$A$2:$K5271,11,FALSE)</f>
        <v>Light</v>
      </c>
      <c r="H272">
        <v>0</v>
      </c>
    </row>
    <row r="273" spans="1:8" ht="18.75" hidden="1" customHeight="1">
      <c r="A273" s="129" t="s">
        <v>870</v>
      </c>
      <c r="B273" t="str">
        <f>VLOOKUP(A273,'MASTER KEY'!$A$2:$B1233,2,FALSE)</f>
        <v>Surface Photosynthetically Active Photon Flux (min)</v>
      </c>
      <c r="C273" s="149" t="str">
        <f>VLOOKUP(A273,'MASTER KEY'!$A$2:$C1239,3,TRUE)</f>
        <v>umol/m2/s</v>
      </c>
      <c r="D273" s="194" t="s">
        <v>8879</v>
      </c>
      <c r="E273" s="131" t="s">
        <v>1069</v>
      </c>
      <c r="F273" s="198">
        <f>1/4.6</f>
        <v>0.21739130434782611</v>
      </c>
      <c r="G273" t="str">
        <f>VLOOKUP(A273,'MASTER KEY'!$A$2:$K5272,11,FALSE)</f>
        <v>Light</v>
      </c>
      <c r="H273">
        <v>0</v>
      </c>
    </row>
    <row r="274" spans="1:8" ht="18.75" hidden="1" customHeight="1">
      <c r="A274" s="129" t="s">
        <v>275</v>
      </c>
      <c r="B274" t="str">
        <f>VLOOKUP(A274,'MASTER KEY'!$A$2:$B1234,2,FALSE)</f>
        <v>Surface Photosynthetically Active Photon Flux (std)</v>
      </c>
      <c r="C274" s="149" t="str">
        <f>VLOOKUP(A274,'MASTER KEY'!$A$2:$C1240,3,TRUE)</f>
        <v>umol/m2/s</v>
      </c>
      <c r="D274" s="194" t="s">
        <v>8880</v>
      </c>
      <c r="E274" s="131" t="s">
        <v>1069</v>
      </c>
      <c r="F274" s="198">
        <f>1/4.6</f>
        <v>0.21739130434782611</v>
      </c>
      <c r="G274" t="str">
        <f>VLOOKUP(A274,'MASTER KEY'!$A$2:$K5273,11,FALSE)</f>
        <v>Light</v>
      </c>
      <c r="H274">
        <v>0</v>
      </c>
    </row>
    <row r="275" spans="1:8" ht="18.75" hidden="1" customHeight="1">
      <c r="A275" s="129" t="s">
        <v>804</v>
      </c>
      <c r="B275" t="str">
        <f>VLOOKUP(A275,'MASTER KEY'!$A$2:$B1235,2,FALSE)</f>
        <v>Daily Surface Photosynthetically Active Photon Flux</v>
      </c>
      <c r="C275" s="149" t="str">
        <f>VLOOKUP(A275,'MASTER KEY'!$A$2:$C1241,3,TRUE)</f>
        <v>umol/m2/day</v>
      </c>
      <c r="D275" s="194" t="s">
        <v>8881</v>
      </c>
      <c r="E275" s="131" t="s">
        <v>1925</v>
      </c>
      <c r="F275" s="198">
        <f>1/4.6</f>
        <v>0.21739130434782611</v>
      </c>
      <c r="G275" t="str">
        <f>VLOOKUP(A275,'MASTER KEY'!$A$2:$K5274,11,FALSE)</f>
        <v>Light</v>
      </c>
      <c r="H275">
        <v>0</v>
      </c>
    </row>
    <row r="276" spans="1:8" ht="18.75" hidden="1" customHeight="1">
      <c r="A276" s="129" t="s">
        <v>873</v>
      </c>
      <c r="B276" t="str">
        <f>VLOOKUP(A276,'MASTER KEY'!$A$2:$B1236,2,FALSE)</f>
        <v>Daily Solar Irradiance</v>
      </c>
      <c r="C276" s="149" t="str">
        <f>VLOOKUP(A276,'MASTER KEY'!$A$2:$C1242,3,TRUE)</f>
        <v>MJ/day</v>
      </c>
      <c r="D276" s="115" t="s">
        <v>8882</v>
      </c>
      <c r="E276" s="115" t="s">
        <v>1251</v>
      </c>
      <c r="F276" s="127">
        <v>1</v>
      </c>
      <c r="G276" t="str">
        <f>VLOOKUP(A276,'MASTER KEY'!$A$2:$K5275,11,FALSE)</f>
        <v>Meteorology</v>
      </c>
      <c r="H276">
        <v>0</v>
      </c>
    </row>
    <row r="277" spans="1:8" ht="18.75" hidden="1" customHeight="1">
      <c r="A277" s="129" t="s">
        <v>760</v>
      </c>
      <c r="B277" t="str">
        <f>VLOOKUP(A277,'MASTER KEY'!$A$2:$B1237,2,FALSE)</f>
        <v>Spectral Radiative Flux (WL - 398µW)</v>
      </c>
      <c r="C277" s="149" t="str">
        <f>VLOOKUP(A277,'MASTER KEY'!$A$2:$C1243,3,TRUE)</f>
        <v>uW/cm2/nm</v>
      </c>
      <c r="D277" s="145" t="s">
        <v>8996</v>
      </c>
      <c r="E277" s="115" t="s">
        <v>1252</v>
      </c>
      <c r="F277" s="127">
        <v>1</v>
      </c>
      <c r="G277" t="str">
        <f>VLOOKUP(A277,'MASTER KEY'!$A$2:$K5276,11,FALSE)</f>
        <v>Light</v>
      </c>
      <c r="H277">
        <v>0</v>
      </c>
    </row>
    <row r="278" spans="1:8" ht="18.75" hidden="1" customHeight="1">
      <c r="A278" s="129" t="s">
        <v>762</v>
      </c>
      <c r="B278" t="str">
        <f>VLOOKUP(A278,'MASTER KEY'!$A$2:$B1238,2,FALSE)</f>
        <v>Spectral Radiative Flux (WL - 448µW)</v>
      </c>
      <c r="C278" s="149" t="str">
        <f>VLOOKUP(A278,'MASTER KEY'!$A$2:$C1244,3,TRUE)</f>
        <v>uW/cm2/nm</v>
      </c>
      <c r="D278" s="145" t="s">
        <v>8998</v>
      </c>
      <c r="E278" s="115" t="s">
        <v>1252</v>
      </c>
      <c r="F278" s="127">
        <v>1</v>
      </c>
      <c r="G278" t="str">
        <f>VLOOKUP(A278,'MASTER KEY'!$A$2:$K5277,11,FALSE)</f>
        <v>Light</v>
      </c>
      <c r="H278">
        <v>0</v>
      </c>
    </row>
    <row r="279" spans="1:8" ht="18.75" hidden="1" customHeight="1">
      <c r="A279" s="129" t="s">
        <v>764</v>
      </c>
      <c r="B279" t="str">
        <f>VLOOKUP(A279,'MASTER KEY'!$A$2:$B1239,2,FALSE)</f>
        <v>Spectral Radiative Flux (WL - 470µW)</v>
      </c>
      <c r="C279" s="149" t="str">
        <f>VLOOKUP(A279,'MASTER KEY'!$A$2:$C1245,3,TRUE)</f>
        <v>uW/cm2/nm</v>
      </c>
      <c r="D279" s="145" t="s">
        <v>8997</v>
      </c>
      <c r="E279" s="115" t="s">
        <v>1252</v>
      </c>
      <c r="F279" s="127">
        <v>1</v>
      </c>
      <c r="G279" t="str">
        <f>VLOOKUP(A279,'MASTER KEY'!$A$2:$K5278,11,FALSE)</f>
        <v>Light</v>
      </c>
      <c r="H279">
        <v>0</v>
      </c>
    </row>
    <row r="280" spans="1:8" ht="18.75" hidden="1" customHeight="1">
      <c r="A280" s="129" t="s">
        <v>766</v>
      </c>
      <c r="B280" t="str">
        <f>VLOOKUP(A280,'MASTER KEY'!$A$2:$B1240,2,FALSE)</f>
        <v>Spectral Radiative Flux (WL - 524µW)</v>
      </c>
      <c r="C280" s="149" t="str">
        <f>VLOOKUP(A280,'MASTER KEY'!$A$2:$C1246,3,TRUE)</f>
        <v>uW/cm2/nm</v>
      </c>
      <c r="D280" s="145" t="s">
        <v>8999</v>
      </c>
      <c r="E280" s="115" t="s">
        <v>1252</v>
      </c>
      <c r="F280" s="127">
        <v>1</v>
      </c>
      <c r="G280" t="str">
        <f>VLOOKUP(A280,'MASTER KEY'!$A$2:$K5279,11,FALSE)</f>
        <v>Light</v>
      </c>
      <c r="H280">
        <v>0</v>
      </c>
    </row>
    <row r="281" spans="1:8" ht="18.75" hidden="1" customHeight="1">
      <c r="A281" s="129" t="s">
        <v>768</v>
      </c>
      <c r="B281" t="str">
        <f>VLOOKUP(A281,'MASTER KEY'!$A$2:$B1241,2,FALSE)</f>
        <v>Spectral Radiative Flux (WL - 554µW)</v>
      </c>
      <c r="C281" s="149" t="str">
        <f>VLOOKUP(A281,'MASTER KEY'!$A$2:$C1247,3,TRUE)</f>
        <v>uW/cm2/nm</v>
      </c>
      <c r="D281" s="145" t="s">
        <v>9000</v>
      </c>
      <c r="E281" s="115" t="s">
        <v>1252</v>
      </c>
      <c r="F281" s="127">
        <v>1</v>
      </c>
      <c r="G281" t="str">
        <f>VLOOKUP(A281,'MASTER KEY'!$A$2:$K5280,11,FALSE)</f>
        <v>Light</v>
      </c>
      <c r="H281">
        <v>0</v>
      </c>
    </row>
    <row r="282" spans="1:8" ht="18.75" hidden="1" customHeight="1">
      <c r="A282" s="129" t="s">
        <v>770</v>
      </c>
      <c r="B282" t="str">
        <f>VLOOKUP(A282,'MASTER KEY'!$A$2:$B1242,2,FALSE)</f>
        <v>Spectral Radiative Flux (WL - 590µW)</v>
      </c>
      <c r="C282" s="149" t="str">
        <f>VLOOKUP(A282,'MASTER KEY'!$A$2:$C1248,3,TRUE)</f>
        <v>uW/cm2/nm</v>
      </c>
      <c r="D282" s="145" t="s">
        <v>9001</v>
      </c>
      <c r="E282" s="115" t="s">
        <v>1252</v>
      </c>
      <c r="F282" s="127">
        <v>1</v>
      </c>
      <c r="G282" t="str">
        <f>VLOOKUP(A282,'MASTER KEY'!$A$2:$K5281,11,FALSE)</f>
        <v>Light</v>
      </c>
      <c r="H282">
        <v>0</v>
      </c>
    </row>
    <row r="283" spans="1:8" ht="18.75" hidden="1" customHeight="1">
      <c r="A283" s="129" t="s">
        <v>772</v>
      </c>
      <c r="B283" t="str">
        <f>VLOOKUP(A283,'MASTER KEY'!$A$2:$B1243,2,FALSE)</f>
        <v>Spectral Radiative Flux (WL - 628µW)</v>
      </c>
      <c r="C283" s="149" t="str">
        <f>VLOOKUP(A283,'MASTER KEY'!$A$2:$C1249,3,TRUE)</f>
        <v>uW/cm2/nm</v>
      </c>
      <c r="D283" s="145" t="s">
        <v>9002</v>
      </c>
      <c r="E283" s="115" t="s">
        <v>1252</v>
      </c>
      <c r="F283" s="127">
        <v>1</v>
      </c>
      <c r="G283" t="str">
        <f>VLOOKUP(A283,'MASTER KEY'!$A$2:$K5282,11,FALSE)</f>
        <v>Light</v>
      </c>
      <c r="H283">
        <v>0</v>
      </c>
    </row>
    <row r="284" spans="1:8" ht="18.75" hidden="1" customHeight="1">
      <c r="A284" s="129" t="s">
        <v>774</v>
      </c>
      <c r="B284" t="str">
        <f>VLOOKUP(A284,'MASTER KEY'!$A$2:$B1244,2,FALSE)</f>
        <v>Spectral Radiative Flux (WL - 656µW)</v>
      </c>
      <c r="C284" s="149" t="str">
        <f>VLOOKUP(A284,'MASTER KEY'!$A$2:$C1250,3,TRUE)</f>
        <v>uW/cm2/nm</v>
      </c>
      <c r="D284" s="145" t="s">
        <v>9003</v>
      </c>
      <c r="E284" s="115" t="s">
        <v>1252</v>
      </c>
      <c r="F284" s="127">
        <v>1</v>
      </c>
      <c r="G284" t="str">
        <f>VLOOKUP(A284,'MASTER KEY'!$A$2:$K5283,11,FALSE)</f>
        <v>Light</v>
      </c>
      <c r="H284">
        <v>0</v>
      </c>
    </row>
    <row r="285" spans="1:8" ht="18.75" hidden="1" customHeight="1">
      <c r="A285" s="129" t="s">
        <v>776</v>
      </c>
      <c r="B285" t="str">
        <f>VLOOKUP(A285,'MASTER KEY'!$A$2:$B1245,2,FALSE)</f>
        <v>Spectral Radiative Flux (WL - 699µW)</v>
      </c>
      <c r="C285" s="149" t="str">
        <f>VLOOKUP(A285,'MASTER KEY'!$A$2:$C1251,3,TRUE)</f>
        <v>uW/cm2/nm</v>
      </c>
      <c r="D285" s="145" t="s">
        <v>9004</v>
      </c>
      <c r="E285" s="115" t="s">
        <v>1252</v>
      </c>
      <c r="F285" s="127">
        <v>1</v>
      </c>
      <c r="G285" t="str">
        <f>VLOOKUP(A285,'MASTER KEY'!$A$2:$K5284,11,FALSE)</f>
        <v>Light</v>
      </c>
      <c r="H285">
        <v>0</v>
      </c>
    </row>
    <row r="286" spans="1:8" ht="18.75" hidden="1" customHeight="1">
      <c r="A286" s="129" t="s">
        <v>778</v>
      </c>
      <c r="B286" t="str">
        <f>VLOOKUP(A286,'MASTER KEY'!$A$2:$B1246,2,FALSE)</f>
        <v>Spectral Photon Flux (WL - 398µmol)</v>
      </c>
      <c r="C286" s="149" t="str">
        <f>VLOOKUP(A286,'MASTER KEY'!$A$2:$C1252,3,TRUE)</f>
        <v>umol/m2/s</v>
      </c>
      <c r="D286" s="131" t="s">
        <v>1253</v>
      </c>
      <c r="E286" s="131" t="s">
        <v>1248</v>
      </c>
      <c r="F286" s="127">
        <v>1</v>
      </c>
      <c r="G286" t="str">
        <f>VLOOKUP(A286,'MASTER KEY'!$A$2:$K5285,11,FALSE)</f>
        <v>Light</v>
      </c>
      <c r="H286">
        <v>0</v>
      </c>
    </row>
    <row r="287" spans="1:8" ht="18.75" hidden="1" customHeight="1">
      <c r="A287" s="129" t="s">
        <v>780</v>
      </c>
      <c r="B287" t="str">
        <f>VLOOKUP(A287,'MASTER KEY'!$A$2:$B1247,2,FALSE)</f>
        <v>Spectral Photon Flux (WL - 448µmol)</v>
      </c>
      <c r="C287" s="149" t="str">
        <f>VLOOKUP(A287,'MASTER KEY'!$A$2:$C1253,3,TRUE)</f>
        <v>umol/m2/s</v>
      </c>
      <c r="D287" s="131" t="s">
        <v>1254</v>
      </c>
      <c r="E287" s="131" t="s">
        <v>1248</v>
      </c>
      <c r="F287" s="127">
        <v>1</v>
      </c>
      <c r="G287" t="str">
        <f>VLOOKUP(A287,'MASTER KEY'!$A$2:$K5286,11,FALSE)</f>
        <v>Light</v>
      </c>
      <c r="H287">
        <v>0</v>
      </c>
    </row>
    <row r="288" spans="1:8" ht="18.75" hidden="1" customHeight="1">
      <c r="A288" s="129" t="s">
        <v>782</v>
      </c>
      <c r="B288" t="str">
        <f>VLOOKUP(A288,'MASTER KEY'!$A$2:$B1248,2,FALSE)</f>
        <v>Spectral Photon Flux (WL - 470µmol)</v>
      </c>
      <c r="C288" s="149" t="str">
        <f>VLOOKUP(A288,'MASTER KEY'!$A$2:$C1254,3,TRUE)</f>
        <v>umol/m2/s</v>
      </c>
      <c r="D288" s="131" t="s">
        <v>1255</v>
      </c>
      <c r="E288" s="131" t="s">
        <v>1248</v>
      </c>
      <c r="F288" s="127">
        <v>1</v>
      </c>
      <c r="G288" t="str">
        <f>VLOOKUP(A288,'MASTER KEY'!$A$2:$K5287,11,FALSE)</f>
        <v>Light</v>
      </c>
      <c r="H288">
        <v>0</v>
      </c>
    </row>
    <row r="289" spans="1:8" ht="18.75" hidden="1" customHeight="1">
      <c r="A289" s="129" t="s">
        <v>784</v>
      </c>
      <c r="B289" t="str">
        <f>VLOOKUP(A289,'MASTER KEY'!$A$2:$B1249,2,FALSE)</f>
        <v>Spectral Photon Flux (WL - 524µmol)</v>
      </c>
      <c r="C289" s="149" t="str">
        <f>VLOOKUP(A289,'MASTER KEY'!$A$2:$C1255,3,TRUE)</f>
        <v>umol/m2/s</v>
      </c>
      <c r="D289" s="131" t="s">
        <v>1256</v>
      </c>
      <c r="E289" s="131" t="s">
        <v>1248</v>
      </c>
      <c r="F289" s="127">
        <v>1</v>
      </c>
      <c r="G289" t="str">
        <f>VLOOKUP(A289,'MASTER KEY'!$A$2:$K5288,11,FALSE)</f>
        <v>Light</v>
      </c>
      <c r="H289">
        <v>0</v>
      </c>
    </row>
    <row r="290" spans="1:8" ht="18.75" hidden="1" customHeight="1">
      <c r="A290" s="129" t="s">
        <v>786</v>
      </c>
      <c r="B290" t="str">
        <f>VLOOKUP(A290,'MASTER KEY'!$A$2:$B1250,2,FALSE)</f>
        <v>Spectral Photon Flux (WL - 554µmol)</v>
      </c>
      <c r="C290" s="149" t="str">
        <f>VLOOKUP(A290,'MASTER KEY'!$A$2:$C1256,3,TRUE)</f>
        <v>umol/m2/s</v>
      </c>
      <c r="D290" s="131" t="s">
        <v>1257</v>
      </c>
      <c r="E290" s="131" t="s">
        <v>1248</v>
      </c>
      <c r="F290" s="127">
        <v>1</v>
      </c>
      <c r="G290" t="str">
        <f>VLOOKUP(A290,'MASTER KEY'!$A$2:$K5289,11,FALSE)</f>
        <v>Light</v>
      </c>
      <c r="H290">
        <v>0</v>
      </c>
    </row>
    <row r="291" spans="1:8" ht="18.75" hidden="1" customHeight="1">
      <c r="A291" s="129" t="s">
        <v>788</v>
      </c>
      <c r="B291" t="str">
        <f>VLOOKUP(A291,'MASTER KEY'!$A$2:$B1251,2,FALSE)</f>
        <v>Spectral Photon Flux (WL - 590µmol)</v>
      </c>
      <c r="C291" s="149" t="str">
        <f>VLOOKUP(A291,'MASTER KEY'!$A$2:$C1257,3,TRUE)</f>
        <v>umol/m2/s</v>
      </c>
      <c r="D291" s="131" t="s">
        <v>1258</v>
      </c>
      <c r="E291" s="131" t="s">
        <v>1248</v>
      </c>
      <c r="F291" s="127">
        <v>1</v>
      </c>
      <c r="G291" t="str">
        <f>VLOOKUP(A291,'MASTER KEY'!$A$2:$K5290,11,FALSE)</f>
        <v>Light</v>
      </c>
      <c r="H291">
        <v>0</v>
      </c>
    </row>
    <row r="292" spans="1:8" ht="18.75" hidden="1" customHeight="1">
      <c r="A292" s="129" t="s">
        <v>790</v>
      </c>
      <c r="B292" t="str">
        <f>VLOOKUP(A292,'MASTER KEY'!$A$2:$B1252,2,FALSE)</f>
        <v>Spectral Photon Flux (WL - 628µmol)</v>
      </c>
      <c r="C292" s="149" t="str">
        <f>VLOOKUP(A292,'MASTER KEY'!$A$2:$C1258,3,TRUE)</f>
        <v>umol/m2/s</v>
      </c>
      <c r="D292" s="131" t="s">
        <v>1259</v>
      </c>
      <c r="E292" s="131" t="s">
        <v>1248</v>
      </c>
      <c r="F292" s="127">
        <v>1</v>
      </c>
      <c r="G292" t="str">
        <f>VLOOKUP(A292,'MASTER KEY'!$A$2:$K5291,11,FALSE)</f>
        <v>Light</v>
      </c>
      <c r="H292">
        <v>0</v>
      </c>
    </row>
    <row r="293" spans="1:8" ht="18.75" hidden="1" customHeight="1">
      <c r="A293" s="129" t="s">
        <v>792</v>
      </c>
      <c r="B293" t="str">
        <f>VLOOKUP(A293,'MASTER KEY'!$A$2:$B1253,2,FALSE)</f>
        <v>Spectral Photon Flux (WL - 656µmol)</v>
      </c>
      <c r="C293" s="149" t="str">
        <f>VLOOKUP(A293,'MASTER KEY'!$A$2:$C1259,3,TRUE)</f>
        <v>umol/m2/s</v>
      </c>
      <c r="D293" s="131" t="s">
        <v>1260</v>
      </c>
      <c r="E293" s="131" t="s">
        <v>1248</v>
      </c>
      <c r="F293" s="142">
        <v>1</v>
      </c>
      <c r="G293" t="str">
        <f>VLOOKUP(A293,'MASTER KEY'!$A$2:$K5292,11,FALSE)</f>
        <v>Light</v>
      </c>
      <c r="H293">
        <v>0</v>
      </c>
    </row>
    <row r="294" spans="1:8" ht="18.75" hidden="1" customHeight="1">
      <c r="A294" s="129" t="s">
        <v>794</v>
      </c>
      <c r="B294" t="str">
        <f>VLOOKUP(A294,'MASTER KEY'!$A$2:$B1254,2,FALSE)</f>
        <v>Spectral Photon Flux (WL - 699µmol)</v>
      </c>
      <c r="C294" s="149" t="str">
        <f>VLOOKUP(A294,'MASTER KEY'!$A$2:$C1260,3,TRUE)</f>
        <v>umol/m2/s</v>
      </c>
      <c r="D294" s="131" t="s">
        <v>1261</v>
      </c>
      <c r="E294" s="131" t="s">
        <v>1248</v>
      </c>
      <c r="F294" s="142">
        <v>1</v>
      </c>
      <c r="G294" t="str">
        <f>VLOOKUP(A294,'MASTER KEY'!$A$2:$K5293,11,FALSE)</f>
        <v>Light</v>
      </c>
      <c r="H294">
        <v>0</v>
      </c>
    </row>
    <row r="295" spans="1:8" ht="18.75" hidden="1" customHeight="1">
      <c r="A295" s="129" t="s">
        <v>796</v>
      </c>
      <c r="B295" t="str">
        <f>VLOOKUP(A295,'MASTER KEY'!$A$2:$B1255,2,FALSE)</f>
        <v>Daily Photosynthetically Active Photon Flux</v>
      </c>
      <c r="C295" s="149" t="str">
        <f>VLOOKUP(A295,'MASTER KEY'!$A$2:$C1261,3,TRUE)</f>
        <v>umol/m2/day</v>
      </c>
      <c r="D295" s="194" t="s">
        <v>9005</v>
      </c>
      <c r="E295" s="131" t="s">
        <v>1925</v>
      </c>
      <c r="F295" s="195">
        <f>1/4.6</f>
        <v>0.21739130434782611</v>
      </c>
      <c r="G295" t="str">
        <f>VLOOKUP(A295,'MASTER KEY'!$A$2:$K5294,11,FALSE)</f>
        <v>Light</v>
      </c>
      <c r="H295">
        <v>0</v>
      </c>
    </row>
    <row r="296" spans="1:8" ht="18.75" hidden="1" customHeight="1">
      <c r="A296" s="129" t="s">
        <v>808</v>
      </c>
      <c r="B296" t="str">
        <f>VLOOKUP(A296,'MASTER KEY'!$A$2:$B1257,2,FALSE)</f>
        <v>Fluorescence</v>
      </c>
      <c r="C296" s="149" t="str">
        <f>VLOOKUP(A296,'MASTER KEY'!$A$2:$C1263,3,TRUE)</f>
        <v>V</v>
      </c>
      <c r="D296" s="131" t="s">
        <v>1263</v>
      </c>
      <c r="E296" s="115" t="s">
        <v>1264</v>
      </c>
      <c r="F296" s="142">
        <v>1</v>
      </c>
      <c r="G296" t="str">
        <f>VLOOKUP(A296,'MASTER KEY'!$A$2:$K5297,11,FALSE)</f>
        <v>Water Quality (PhysChm)</v>
      </c>
      <c r="H296">
        <v>0</v>
      </c>
    </row>
    <row r="297" spans="1:8" ht="18.75" hidden="1" customHeight="1">
      <c r="A297" s="129" t="s">
        <v>757</v>
      </c>
      <c r="B297" t="str">
        <f>VLOOKUP(A297,'MASTER KEY'!$A$2:$B1258,2,FALSE)</f>
        <v>Logger Temperature</v>
      </c>
      <c r="C297" s="149" t="str">
        <f>VLOOKUP(A297,'MASTER KEY'!$A$2:$C1264,3,TRUE)</f>
        <v>C</v>
      </c>
      <c r="D297" s="131" t="s">
        <v>1265</v>
      </c>
      <c r="E297" s="115" t="s">
        <v>1266</v>
      </c>
      <c r="F297" s="127">
        <v>1</v>
      </c>
      <c r="G297" t="str">
        <f>VLOOKUP(A297,'MASTER KEY'!$A$2:$K5298,11,FALSE)</f>
        <v>Misc</v>
      </c>
      <c r="H297">
        <v>0</v>
      </c>
    </row>
    <row r="298" spans="1:8" ht="18.75" hidden="1" customHeight="1">
      <c r="A298" s="115" t="s">
        <v>423</v>
      </c>
      <c r="B298" t="str">
        <f>VLOOKUP(A298,'MASTER KEY'!$A$2:$B1134,2,FALSE)</f>
        <v>Photosynthetically Active Photon Flux</v>
      </c>
      <c r="C298" s="149" t="str">
        <f>VLOOKUP(A298,'MASTER KEY'!$A$2:$C1140,3,TRUE)</f>
        <v>umol/m2/s</v>
      </c>
      <c r="D298" s="194" t="s">
        <v>8993</v>
      </c>
      <c r="E298" s="131" t="s">
        <v>1069</v>
      </c>
      <c r="F298" s="198">
        <f>1/4.6</f>
        <v>0.21739130434782611</v>
      </c>
      <c r="G298" t="str">
        <f>VLOOKUP(A298,'MASTER KEY'!$A$2:$K5295,11,FALSE)</f>
        <v>Light</v>
      </c>
      <c r="H298">
        <v>1</v>
      </c>
    </row>
    <row r="299" spans="1:8" ht="18.75" hidden="1" customHeight="1">
      <c r="A299" s="129" t="s">
        <v>424</v>
      </c>
      <c r="B299" t="str">
        <f>VLOOKUP(A299,'MASTER KEY'!$A$2:$B1259,2,FALSE)</f>
        <v>Surface Photosynthetically Active Photon Flux</v>
      </c>
      <c r="C299" s="123" t="s">
        <v>1248</v>
      </c>
      <c r="D299" s="194" t="s">
        <v>8992</v>
      </c>
      <c r="E299" s="131" t="s">
        <v>1069</v>
      </c>
      <c r="F299" s="198">
        <f>1/4.6</f>
        <v>0.21739130434782611</v>
      </c>
      <c r="G299" t="str">
        <f>VLOOKUP(A299,'MASTER KEY'!$A$2:$K5296,11,FALSE)</f>
        <v>Light</v>
      </c>
      <c r="H299">
        <v>0</v>
      </c>
    </row>
    <row r="300" spans="1:8" ht="18.75" hidden="1" customHeight="1">
      <c r="A300" s="129" t="s">
        <v>1268</v>
      </c>
      <c r="B300" t="str">
        <f>VLOOKUP(A300,'MASTER KEY'!$A$2:$B1260,2,FALSE)</f>
        <v>Posidonia Sinuosa Count</v>
      </c>
      <c r="C300" s="123" t="s">
        <v>1174</v>
      </c>
      <c r="D300" s="131" t="s">
        <v>1269</v>
      </c>
      <c r="E300" s="115" t="s">
        <v>1174</v>
      </c>
      <c r="F300" s="127">
        <v>1</v>
      </c>
      <c r="G300" t="str">
        <f>VLOOKUP(A300,'MASTER KEY'!$A$2:$K5299,11,FALSE)</f>
        <v>Ecology (Benthic)</v>
      </c>
      <c r="H300">
        <v>0</v>
      </c>
    </row>
    <row r="301" spans="1:8" ht="18.75" hidden="1" customHeight="1">
      <c r="A301" s="129" t="s">
        <v>1270</v>
      </c>
      <c r="B301" t="str">
        <f>VLOOKUP(A301,'MASTER KEY'!$A$2:$B1261,2,FALSE)</f>
        <v>Posidonia Sinuosa Density</v>
      </c>
      <c r="C301" s="123" t="s">
        <v>1271</v>
      </c>
      <c r="D301" s="131" t="s">
        <v>1272</v>
      </c>
      <c r="E301" s="115" t="s">
        <v>1271</v>
      </c>
      <c r="F301" s="127">
        <v>1</v>
      </c>
      <c r="G301" t="str">
        <f>VLOOKUP(A301,'MASTER KEY'!$A$2:$K5300,11,FALSE)</f>
        <v>Ecology (Benthic)</v>
      </c>
      <c r="H301">
        <v>0</v>
      </c>
    </row>
    <row r="302" spans="1:8" ht="18.75" hidden="1" customHeight="1">
      <c r="A302" s="129" t="s">
        <v>1273</v>
      </c>
      <c r="B302" t="str">
        <f>VLOOKUP(A302,'MASTER KEY'!$A$2:$B1262,2,FALSE)</f>
        <v>Posidonia Sinuosa Above Ground Biomass</v>
      </c>
      <c r="C302" s="123" t="s">
        <v>1274</v>
      </c>
      <c r="D302" s="131" t="s">
        <v>1275</v>
      </c>
      <c r="E302" s="115" t="s">
        <v>1274</v>
      </c>
      <c r="F302" s="127">
        <v>1</v>
      </c>
      <c r="G302" t="str">
        <f>VLOOKUP(A302,'MASTER KEY'!$A$2:$K5301,11,FALSE)</f>
        <v>Ecology (Benthic)</v>
      </c>
      <c r="H302">
        <v>0</v>
      </c>
    </row>
    <row r="303" spans="1:8" ht="18.75" hidden="1" customHeight="1">
      <c r="A303" s="129" t="s">
        <v>1276</v>
      </c>
      <c r="B303" t="str">
        <f>VLOOKUP(A303,'MASTER KEY'!$A$2:$B1263,2,FALSE)</f>
        <v>Posidonia Sinuosa Below Ground Biomass</v>
      </c>
      <c r="C303" s="123" t="s">
        <v>1274</v>
      </c>
      <c r="D303" s="131" t="s">
        <v>1277</v>
      </c>
      <c r="E303" s="115" t="s">
        <v>1274</v>
      </c>
      <c r="F303" s="127">
        <v>1</v>
      </c>
      <c r="G303" t="str">
        <f>VLOOKUP(A303,'MASTER KEY'!$A$2:$K5302,11,FALSE)</f>
        <v>Ecology (Benthic)</v>
      </c>
      <c r="H303">
        <v>0</v>
      </c>
    </row>
    <row r="304" spans="1:8" ht="18.75" customHeight="1">
      <c r="A304" s="129" t="s">
        <v>951</v>
      </c>
      <c r="B304" t="str">
        <f>VLOOKUP(A304,'MASTER KEY'!$A$2:$B1264,2,FALSE)</f>
        <v>Phaeophytin-a</v>
      </c>
      <c r="C304" s="123" t="s">
        <v>1278</v>
      </c>
      <c r="D304" s="115" t="s">
        <v>1279</v>
      </c>
      <c r="E304" s="115" t="s">
        <v>1278</v>
      </c>
      <c r="F304" s="127">
        <v>1</v>
      </c>
      <c r="G304" t="str">
        <f>VLOOKUP(A304,'MASTER KEY'!$A$2:$K5305,11,FALSE)</f>
        <v>Water Quality (Nutrient)</v>
      </c>
      <c r="H304">
        <v>0</v>
      </c>
    </row>
    <row r="305" spans="1:8" ht="18.75" hidden="1" customHeight="1">
      <c r="A305" s="157" t="s">
        <v>920</v>
      </c>
      <c r="B305" s="156" t="s">
        <v>919</v>
      </c>
      <c r="C305" s="157" t="s">
        <v>7669</v>
      </c>
      <c r="D305" s="163" t="s">
        <v>8599</v>
      </c>
      <c r="E305" s="157" t="s">
        <v>1002</v>
      </c>
      <c r="F305" s="157">
        <v>63.545999999999999</v>
      </c>
      <c r="G305" t="str">
        <f>VLOOKUP(A305,'MASTER KEY'!$A$2:$K5307,11,FALSE)</f>
        <v>Water Quality (Contaminants)</v>
      </c>
      <c r="H305">
        <v>0</v>
      </c>
    </row>
    <row r="306" spans="1:8" ht="18.75" hidden="1" customHeight="1">
      <c r="A306" s="157" t="s">
        <v>923</v>
      </c>
      <c r="B306" s="156" t="s">
        <v>922</v>
      </c>
      <c r="C306" s="157" t="s">
        <v>7669</v>
      </c>
      <c r="D306" s="163" t="s">
        <v>8600</v>
      </c>
      <c r="E306" s="157" t="s">
        <v>1002</v>
      </c>
      <c r="F306" s="157">
        <v>207.2</v>
      </c>
      <c r="G306" t="str">
        <f>VLOOKUP(A306,'MASTER KEY'!$A$2:$K5308,11,FALSE)</f>
        <v>Water Quality (Contaminants)</v>
      </c>
      <c r="H306">
        <v>0</v>
      </c>
    </row>
    <row r="307" spans="1:8" ht="18.75" hidden="1" customHeight="1">
      <c r="A307" s="157" t="s">
        <v>925</v>
      </c>
      <c r="B307" s="156" t="s">
        <v>924</v>
      </c>
      <c r="C307" s="157" t="s">
        <v>7669</v>
      </c>
      <c r="D307" s="163" t="s">
        <v>8601</v>
      </c>
      <c r="E307" s="157" t="s">
        <v>1002</v>
      </c>
      <c r="F307" s="157">
        <v>58.693399999999997</v>
      </c>
      <c r="G307" t="str">
        <f>VLOOKUP(A307,'MASTER KEY'!$A$2:$K5309,11,FALSE)</f>
        <v>Water Quality (Contaminants)</v>
      </c>
      <c r="H307">
        <v>0</v>
      </c>
    </row>
    <row r="308" spans="1:8" ht="18.75" hidden="1" customHeight="1">
      <c r="A308" s="157" t="s">
        <v>929</v>
      </c>
      <c r="B308" s="156" t="s">
        <v>928</v>
      </c>
      <c r="C308" s="157" t="s">
        <v>7669</v>
      </c>
      <c r="D308" s="163" t="s">
        <v>8602</v>
      </c>
      <c r="E308" s="157" t="s">
        <v>1002</v>
      </c>
      <c r="F308" s="157">
        <v>65.38</v>
      </c>
      <c r="G308" t="str">
        <f>VLOOKUP(A308,'MASTER KEY'!$A$2:$K5310,11,FALSE)</f>
        <v>Water Quality (Contaminants)</v>
      </c>
      <c r="H308">
        <v>0</v>
      </c>
    </row>
    <row r="309" spans="1:8" ht="18.75" hidden="1" customHeight="1">
      <c r="A309" s="49" t="s">
        <v>2055</v>
      </c>
      <c r="B309" t="str">
        <f>VLOOKUP(A309,'MASTER KEY'!$A$2:$B1267,2,FALSE)</f>
        <v>Sensible heat flux</v>
      </c>
      <c r="C309" s="52" t="s">
        <v>1069</v>
      </c>
      <c r="D309" s="163" t="s">
        <v>9009</v>
      </c>
      <c r="E309" s="52" t="s">
        <v>1069</v>
      </c>
      <c r="F309" s="157">
        <v>1</v>
      </c>
      <c r="G309" t="str">
        <f>VLOOKUP(A309,'MASTER KEY'!$A$2:$K5311,11,FALSE)</f>
        <v>Meteorology</v>
      </c>
      <c r="H309">
        <v>0</v>
      </c>
    </row>
    <row r="310" spans="1:8" ht="18.75" hidden="1" customHeight="1">
      <c r="A310" s="49" t="s">
        <v>2056</v>
      </c>
      <c r="B310" t="str">
        <f>VLOOKUP(A310,'MASTER KEY'!$A$2:$B1268,2,FALSE)</f>
        <v xml:space="preserve">Latent heat flux </v>
      </c>
      <c r="C310" s="52" t="s">
        <v>1069</v>
      </c>
      <c r="D310" s="163" t="s">
        <v>2045</v>
      </c>
      <c r="E310" s="52" t="s">
        <v>1069</v>
      </c>
      <c r="F310" s="157">
        <v>1</v>
      </c>
      <c r="G310" t="str">
        <f>VLOOKUP(A310,'MASTER KEY'!$A$2:$K5312,11,FALSE)</f>
        <v>Meteorology</v>
      </c>
      <c r="H310">
        <v>0</v>
      </c>
    </row>
    <row r="311" spans="1:8" s="6" customFormat="1" ht="18.75" hidden="1" customHeight="1">
      <c r="A311" s="6" t="s">
        <v>2034</v>
      </c>
      <c r="B311" t="str">
        <f>VLOOKUP(A311,'MASTER KEY'!$A$2:$B1269,2,FALSE)</f>
        <v>longwave radiation</v>
      </c>
      <c r="C311" s="51" t="s">
        <v>1069</v>
      </c>
      <c r="D311" s="6" t="s">
        <v>9008</v>
      </c>
      <c r="E311" s="51" t="s">
        <v>1069</v>
      </c>
      <c r="F311" s="6">
        <v>1</v>
      </c>
      <c r="G311" t="str">
        <f>VLOOKUP(A311,'MASTER KEY'!$A$2:$K5311,11,FALSE)</f>
        <v>Meteorology</v>
      </c>
      <c r="H311" s="6">
        <v>1</v>
      </c>
    </row>
    <row r="312" spans="1:8" hidden="1">
      <c r="A312" s="115" t="s">
        <v>965</v>
      </c>
      <c r="B312" t="str">
        <f>VLOOKUP(A312,'MASTER KEY'!$A$2:$B1265,2,FALSE)</f>
        <v>Posidonia Sinuosa Total Biomass</v>
      </c>
      <c r="C312" s="123" t="s">
        <v>1274</v>
      </c>
      <c r="D312" s="131" t="s">
        <v>1280</v>
      </c>
      <c r="E312" s="115" t="s">
        <v>1274</v>
      </c>
      <c r="F312" s="127">
        <v>1</v>
      </c>
      <c r="G312" t="str">
        <f>VLOOKUP(A312,'MASTER KEY'!$A$2:$K5303,11,FALSE)</f>
        <v>Ecology (Benthic)</v>
      </c>
      <c r="H312">
        <v>0</v>
      </c>
    </row>
    <row r="313" spans="1:8" hidden="1">
      <c r="A313" s="115" t="s">
        <v>967</v>
      </c>
      <c r="B313" t="str">
        <f>VLOOKUP(A313,'MASTER KEY'!$A$2:$B1266,2,FALSE)</f>
        <v>Posidonia Sinuosa Dry Weight</v>
      </c>
      <c r="C313" s="123" t="s">
        <v>8883</v>
      </c>
      <c r="D313" s="131" t="s">
        <v>1282</v>
      </c>
      <c r="E313" s="123" t="s">
        <v>8883</v>
      </c>
      <c r="F313" s="127">
        <v>1</v>
      </c>
      <c r="G313" t="str">
        <f>VLOOKUP(A313,'MASTER KEY'!$A$2:$K5304,11,FALSE)</f>
        <v>Ecology (Benthic)</v>
      </c>
      <c r="H313">
        <v>0</v>
      </c>
    </row>
    <row r="314" spans="1:8" hidden="1">
      <c r="A314" s="141" t="s">
        <v>969</v>
      </c>
      <c r="B314" t="str">
        <f>VLOOKUP(A314,'MASTER KEY'!$A$2:$B1267,2,FALSE)</f>
        <v>Picoplankton Fraction</v>
      </c>
      <c r="C314" s="188" t="s">
        <v>1103</v>
      </c>
      <c r="D314" s="141" t="s">
        <v>1283</v>
      </c>
      <c r="E314" s="141" t="s">
        <v>1103</v>
      </c>
      <c r="F314" s="142">
        <v>1</v>
      </c>
      <c r="G314" t="str">
        <f>VLOOKUP(A314,'MASTER KEY'!$A$2:$K5306,11,FALSE)</f>
        <v>Ecology (Planktonic)</v>
      </c>
      <c r="H314">
        <v>0</v>
      </c>
    </row>
    <row r="315" spans="1:8" ht="15.6" hidden="1">
      <c r="A315" s="156" t="s">
        <v>4782</v>
      </c>
      <c r="B315" s="156" t="s">
        <v>6588</v>
      </c>
      <c r="C315" s="189" t="s">
        <v>5204</v>
      </c>
      <c r="D315" s="164" t="s">
        <v>8603</v>
      </c>
      <c r="E315" s="189" t="s">
        <v>5204</v>
      </c>
      <c r="F315" s="164">
        <v>1</v>
      </c>
      <c r="G315" t="str">
        <f>VLOOKUP(A315,'MASTER KEY'!$A$2:$K5311,11,FALSE)</f>
        <v>Ecology (Planktonic)</v>
      </c>
      <c r="H315">
        <v>0</v>
      </c>
    </row>
    <row r="316" spans="1:8" ht="15.6" hidden="1">
      <c r="A316" s="159" t="s">
        <v>7184</v>
      </c>
      <c r="B316" s="156" t="s">
        <v>5647</v>
      </c>
      <c r="C316" s="159" t="s">
        <v>5204</v>
      </c>
      <c r="D316" s="156" t="s">
        <v>8604</v>
      </c>
      <c r="E316" s="159" t="s">
        <v>5204</v>
      </c>
      <c r="F316" s="164">
        <v>1</v>
      </c>
      <c r="G316" t="str">
        <f>VLOOKUP(A316,'MASTER KEY'!$A$2:$K5312,11,FALSE)</f>
        <v>Ecology (Planktonic)</v>
      </c>
      <c r="H316">
        <v>0</v>
      </c>
    </row>
    <row r="317" spans="1:8" ht="15.6" hidden="1">
      <c r="A317" s="159" t="s">
        <v>7186</v>
      </c>
      <c r="B317" s="156" t="s">
        <v>5370</v>
      </c>
      <c r="C317" s="159" t="s">
        <v>5204</v>
      </c>
      <c r="D317" s="156" t="s">
        <v>8605</v>
      </c>
      <c r="E317" s="159" t="s">
        <v>5204</v>
      </c>
      <c r="F317" s="164">
        <v>1</v>
      </c>
      <c r="G317" t="str">
        <f>VLOOKUP(A317,'MASTER KEY'!$A$2:$K5313,11,FALSE)</f>
        <v>Ecology (Planktonic)</v>
      </c>
      <c r="H317">
        <v>0</v>
      </c>
    </row>
    <row r="318" spans="1:8" ht="15.6" hidden="1">
      <c r="A318" s="159" t="s">
        <v>7188</v>
      </c>
      <c r="B318" s="156" t="s">
        <v>7200</v>
      </c>
      <c r="C318" s="159" t="s">
        <v>5204</v>
      </c>
      <c r="D318" s="156" t="s">
        <v>8606</v>
      </c>
      <c r="E318" s="159" t="s">
        <v>5204</v>
      </c>
      <c r="F318" s="164">
        <v>1</v>
      </c>
      <c r="G318" t="str">
        <f>VLOOKUP(A318,'MASTER KEY'!$A$2:$K5314,11,FALSE)</f>
        <v>Ecology (Planktonic)</v>
      </c>
      <c r="H318">
        <v>0</v>
      </c>
    </row>
    <row r="319" spans="1:8" ht="15.6" hidden="1">
      <c r="A319" s="159" t="s">
        <v>7189</v>
      </c>
      <c r="B319" s="156" t="s">
        <v>5648</v>
      </c>
      <c r="C319" s="159" t="s">
        <v>5204</v>
      </c>
      <c r="D319" s="157" t="s">
        <v>8607</v>
      </c>
      <c r="E319" s="159" t="s">
        <v>5204</v>
      </c>
      <c r="F319" s="164">
        <v>1</v>
      </c>
      <c r="G319" t="str">
        <f>VLOOKUP(A319,'MASTER KEY'!$A$2:$K5315,11,FALSE)</f>
        <v>Ecology (Planktonic)</v>
      </c>
      <c r="H319">
        <v>0</v>
      </c>
    </row>
    <row r="320" spans="1:8" ht="15.6" hidden="1">
      <c r="A320" s="159" t="s">
        <v>7192</v>
      </c>
      <c r="B320" s="156" t="s">
        <v>5650</v>
      </c>
      <c r="C320" s="159" t="s">
        <v>5204</v>
      </c>
      <c r="D320" s="156" t="s">
        <v>8608</v>
      </c>
      <c r="E320" s="159" t="s">
        <v>5204</v>
      </c>
      <c r="F320" s="164">
        <v>1</v>
      </c>
      <c r="G320" t="str">
        <f>VLOOKUP(A320,'MASTER KEY'!$A$2:$K5316,11,FALSE)</f>
        <v>Ecology (Planktonic)</v>
      </c>
      <c r="H320">
        <v>0</v>
      </c>
    </row>
    <row r="321" spans="1:8" ht="15.6" hidden="1">
      <c r="A321" s="159" t="s">
        <v>7194</v>
      </c>
      <c r="B321" s="156" t="s">
        <v>5652</v>
      </c>
      <c r="C321" s="159" t="s">
        <v>5204</v>
      </c>
      <c r="D321" s="156" t="s">
        <v>8609</v>
      </c>
      <c r="E321" s="159" t="s">
        <v>5204</v>
      </c>
      <c r="F321" s="164">
        <v>1</v>
      </c>
      <c r="G321" t="str">
        <f>VLOOKUP(A321,'MASTER KEY'!$A$2:$K5317,11,FALSE)</f>
        <v>Ecology (Planktonic)</v>
      </c>
      <c r="H321">
        <v>0</v>
      </c>
    </row>
    <row r="322" spans="1:8" ht="15.6" hidden="1">
      <c r="A322" s="159" t="s">
        <v>7193</v>
      </c>
      <c r="B322" s="156" t="s">
        <v>7203</v>
      </c>
      <c r="C322" s="159" t="s">
        <v>5204</v>
      </c>
      <c r="D322" s="156" t="s">
        <v>8610</v>
      </c>
      <c r="E322" s="159" t="s">
        <v>5204</v>
      </c>
      <c r="F322" s="164">
        <v>1</v>
      </c>
      <c r="G322" t="str">
        <f>VLOOKUP(A322,'MASTER KEY'!$A$2:$K5318,11,FALSE)</f>
        <v>Ecology (Planktonic)</v>
      </c>
      <c r="H322">
        <v>0</v>
      </c>
    </row>
    <row r="323" spans="1:8" hidden="1">
      <c r="A323" s="165" t="s">
        <v>8137</v>
      </c>
      <c r="B323" s="156" t="s">
        <v>7672</v>
      </c>
      <c r="C323" s="157" t="s">
        <v>7669</v>
      </c>
      <c r="D323" s="164" t="s">
        <v>8611</v>
      </c>
      <c r="E323" s="157" t="s">
        <v>1002</v>
      </c>
      <c r="F323" s="156">
        <v>26.98</v>
      </c>
      <c r="G323" t="str">
        <f>VLOOKUP(A323,'MASTER KEY'!$A$2:$K5319,11,FALSE)</f>
        <v>Water Quality (Contaminants)</v>
      </c>
      <c r="H323">
        <v>0</v>
      </c>
    </row>
    <row r="324" spans="1:8" ht="15.6" hidden="1">
      <c r="A324" s="165" t="s">
        <v>8138</v>
      </c>
      <c r="B324" s="66" t="s">
        <v>8490</v>
      </c>
      <c r="C324" s="189" t="s">
        <v>5204</v>
      </c>
      <c r="D324" s="164" t="s">
        <v>8612</v>
      </c>
      <c r="E324" s="189" t="s">
        <v>5204</v>
      </c>
      <c r="F324" s="164">
        <v>1</v>
      </c>
      <c r="G324" t="str">
        <f>VLOOKUP(A324,'MASTER KEY'!$A$2:$K5320,11,FALSE)</f>
        <v>Ecology (Planktonic)</v>
      </c>
      <c r="H324">
        <v>0</v>
      </c>
    </row>
    <row r="325" spans="1:8" ht="15.6" hidden="1">
      <c r="A325" s="165" t="s">
        <v>8139</v>
      </c>
      <c r="B325" s="186" t="s">
        <v>8613</v>
      </c>
      <c r="C325" s="159" t="s">
        <v>5204</v>
      </c>
      <c r="D325" s="164" t="s">
        <v>8614</v>
      </c>
      <c r="E325" s="159" t="s">
        <v>5204</v>
      </c>
      <c r="F325" s="166">
        <v>1</v>
      </c>
      <c r="G325" t="str">
        <f>VLOOKUP(A325,'MASTER KEY'!$A$2:$K5321,11,FALSE)</f>
        <v>Ecology (Planktonic)</v>
      </c>
      <c r="H325">
        <v>0</v>
      </c>
    </row>
    <row r="326" spans="1:8" ht="15.6" hidden="1">
      <c r="A326" s="165" t="s">
        <v>8140</v>
      </c>
      <c r="B326" s="167" t="s">
        <v>8491</v>
      </c>
      <c r="C326" s="159" t="s">
        <v>5204</v>
      </c>
      <c r="D326" s="164" t="s">
        <v>8615</v>
      </c>
      <c r="E326" s="159" t="s">
        <v>5204</v>
      </c>
      <c r="F326" s="166">
        <v>1</v>
      </c>
      <c r="G326" t="str">
        <f>VLOOKUP(A326,'MASTER KEY'!$A$2:$K5322,11,FALSE)</f>
        <v>Ecology (Planktonic)</v>
      </c>
      <c r="H326">
        <v>0</v>
      </c>
    </row>
    <row r="327" spans="1:8" ht="15.6" hidden="1">
      <c r="A327" s="165" t="s">
        <v>8141</v>
      </c>
      <c r="B327" s="66" t="s">
        <v>8493</v>
      </c>
      <c r="C327" s="159" t="s">
        <v>5204</v>
      </c>
      <c r="D327" s="164" t="s">
        <v>8616</v>
      </c>
      <c r="E327" s="159" t="s">
        <v>5204</v>
      </c>
      <c r="F327" s="166">
        <v>1</v>
      </c>
      <c r="G327" t="str">
        <f>VLOOKUP(A327,'MASTER KEY'!$A$2:$K5323,11,FALSE)</f>
        <v>Ecology (Planktonic)</v>
      </c>
      <c r="H327">
        <v>0</v>
      </c>
    </row>
    <row r="328" spans="1:8" ht="15.6" hidden="1">
      <c r="A328" s="165" t="s">
        <v>8142</v>
      </c>
      <c r="B328" s="186" t="s">
        <v>8617</v>
      </c>
      <c r="C328" s="159" t="s">
        <v>5204</v>
      </c>
      <c r="D328" s="164" t="s">
        <v>8618</v>
      </c>
      <c r="E328" s="159" t="s">
        <v>5204</v>
      </c>
      <c r="F328" s="164">
        <v>1</v>
      </c>
      <c r="G328" t="str">
        <f>VLOOKUP(A328,'MASTER KEY'!$A$2:$K5324,11,FALSE)</f>
        <v>Ecology (Planktonic)</v>
      </c>
      <c r="H328">
        <v>0</v>
      </c>
    </row>
    <row r="329" spans="1:8" ht="15.6" hidden="1">
      <c r="A329" s="165" t="s">
        <v>8143</v>
      </c>
      <c r="B329" s="160" t="s">
        <v>8619</v>
      </c>
      <c r="C329" s="159" t="s">
        <v>5204</v>
      </c>
      <c r="D329" s="164" t="s">
        <v>8620</v>
      </c>
      <c r="E329" s="159" t="s">
        <v>5204</v>
      </c>
      <c r="F329" s="164">
        <v>1</v>
      </c>
      <c r="G329" t="str">
        <f>VLOOKUP(A329,'MASTER KEY'!$A$2:$K5325,11,FALSE)</f>
        <v>Ecology (Planktonic)</v>
      </c>
      <c r="H329">
        <v>0</v>
      </c>
    </row>
    <row r="330" spans="1:8" ht="15.6" hidden="1">
      <c r="A330" s="165" t="s">
        <v>8144</v>
      </c>
      <c r="B330" s="167" t="s">
        <v>8494</v>
      </c>
      <c r="C330" s="159" t="s">
        <v>5204</v>
      </c>
      <c r="D330" s="164" t="s">
        <v>8621</v>
      </c>
      <c r="E330" s="159" t="s">
        <v>5204</v>
      </c>
      <c r="F330" s="164">
        <v>1</v>
      </c>
      <c r="G330" t="str">
        <f>VLOOKUP(A330,'MASTER KEY'!$A$2:$K5326,11,FALSE)</f>
        <v>Ecology (Planktonic)</v>
      </c>
      <c r="H330">
        <v>0</v>
      </c>
    </row>
    <row r="331" spans="1:8" ht="15.6" hidden="1">
      <c r="A331" s="165" t="s">
        <v>8145</v>
      </c>
      <c r="B331" s="66" t="s">
        <v>8495</v>
      </c>
      <c r="C331" s="159" t="s">
        <v>5204</v>
      </c>
      <c r="D331" s="164" t="s">
        <v>8622</v>
      </c>
      <c r="E331" s="159" t="s">
        <v>5204</v>
      </c>
      <c r="F331" s="164">
        <v>1</v>
      </c>
      <c r="G331" t="str">
        <f>VLOOKUP(A331,'MASTER KEY'!$A$2:$K5327,11,FALSE)</f>
        <v>Ecology (Planktonic)</v>
      </c>
      <c r="H331">
        <v>0</v>
      </c>
    </row>
    <row r="332" spans="1:8" ht="15.6" hidden="1">
      <c r="A332" s="165" t="s">
        <v>8146</v>
      </c>
      <c r="B332" s="66" t="s">
        <v>8496</v>
      </c>
      <c r="C332" s="159" t="s">
        <v>5204</v>
      </c>
      <c r="D332" s="164" t="s">
        <v>8623</v>
      </c>
      <c r="E332" s="159" t="s">
        <v>5204</v>
      </c>
      <c r="F332" s="164">
        <v>1</v>
      </c>
      <c r="G332" t="str">
        <f>VLOOKUP(A332,'MASTER KEY'!$A$2:$K5328,11,FALSE)</f>
        <v>Ecology (Planktonic)</v>
      </c>
      <c r="H332">
        <v>0</v>
      </c>
    </row>
    <row r="333" spans="1:8" ht="15.6" hidden="1">
      <c r="A333" s="165" t="s">
        <v>8147</v>
      </c>
      <c r="B333" s="66" t="s">
        <v>8497</v>
      </c>
      <c r="C333" s="159" t="s">
        <v>5204</v>
      </c>
      <c r="D333" s="164" t="s">
        <v>8624</v>
      </c>
      <c r="E333" s="159" t="s">
        <v>5204</v>
      </c>
      <c r="F333" s="164">
        <v>1</v>
      </c>
      <c r="G333" t="str">
        <f>VLOOKUP(A333,'MASTER KEY'!$A$2:$K5329,11,FALSE)</f>
        <v>Ecology (Planktonic)</v>
      </c>
      <c r="H333">
        <v>0</v>
      </c>
    </row>
    <row r="334" spans="1:8" ht="15.6" hidden="1">
      <c r="A334" s="165" t="s">
        <v>8148</v>
      </c>
      <c r="B334" s="168" t="s">
        <v>8498</v>
      </c>
      <c r="C334" s="159" t="s">
        <v>5204</v>
      </c>
      <c r="D334" s="164" t="s">
        <v>8625</v>
      </c>
      <c r="E334" s="159" t="s">
        <v>5204</v>
      </c>
      <c r="F334" s="164">
        <v>1</v>
      </c>
      <c r="G334" t="str">
        <f>VLOOKUP(A334,'MASTER KEY'!$A$2:$K5330,11,FALSE)</f>
        <v>Ecology (Planktonic)</v>
      </c>
      <c r="H334">
        <v>0</v>
      </c>
    </row>
    <row r="335" spans="1:8" ht="15.6" hidden="1">
      <c r="A335" s="165" t="s">
        <v>8149</v>
      </c>
      <c r="B335" s="186" t="s">
        <v>8626</v>
      </c>
      <c r="C335" s="159" t="s">
        <v>5204</v>
      </c>
      <c r="D335" s="164" t="s">
        <v>8627</v>
      </c>
      <c r="E335" s="159" t="s">
        <v>5204</v>
      </c>
      <c r="F335" s="164">
        <v>1</v>
      </c>
      <c r="G335" t="str">
        <f>VLOOKUP(A335,'MASTER KEY'!$A$2:$K5331,11,FALSE)</f>
        <v>Ecology (Planktonic)</v>
      </c>
      <c r="H335">
        <v>0</v>
      </c>
    </row>
    <row r="336" spans="1:8" ht="15.6" hidden="1">
      <c r="A336" s="165" t="s">
        <v>8150</v>
      </c>
      <c r="B336" s="168" t="s">
        <v>8499</v>
      </c>
      <c r="C336" s="159" t="s">
        <v>5204</v>
      </c>
      <c r="D336" s="164" t="s">
        <v>8628</v>
      </c>
      <c r="E336" s="159" t="s">
        <v>5204</v>
      </c>
      <c r="F336" s="164">
        <v>1</v>
      </c>
      <c r="G336" t="str">
        <f>VLOOKUP(A336,'MASTER KEY'!$A$2:$K5332,11,FALSE)</f>
        <v>Ecology (Planktonic)</v>
      </c>
      <c r="H336">
        <v>0</v>
      </c>
    </row>
    <row r="337" spans="1:8" ht="15.6" hidden="1">
      <c r="A337" s="165" t="s">
        <v>8151</v>
      </c>
      <c r="B337" s="157" t="s">
        <v>7694</v>
      </c>
      <c r="C337" s="159" t="s">
        <v>5204</v>
      </c>
      <c r="D337" s="164" t="s">
        <v>8629</v>
      </c>
      <c r="E337" s="159" t="s">
        <v>5204</v>
      </c>
      <c r="F337" s="164">
        <v>1</v>
      </c>
      <c r="G337" t="str">
        <f>VLOOKUP(A337,'MASTER KEY'!$A$2:$K5333,11,FALSE)</f>
        <v>Ecology (Planktonic)</v>
      </c>
      <c r="H337">
        <v>0</v>
      </c>
    </row>
    <row r="338" spans="1:8" hidden="1">
      <c r="A338" s="165" t="s">
        <v>8152</v>
      </c>
      <c r="B338" s="157" t="s">
        <v>7695</v>
      </c>
      <c r="C338" s="157" t="s">
        <v>7669</v>
      </c>
      <c r="D338" s="164" t="s">
        <v>8630</v>
      </c>
      <c r="E338" s="157" t="s">
        <v>1002</v>
      </c>
      <c r="F338" s="156">
        <v>100.0869</v>
      </c>
      <c r="G338" t="str">
        <f>VLOOKUP(A338,'MASTER KEY'!$A$2:$K5334,11,FALSE)</f>
        <v>Water Quality (PhysChm)</v>
      </c>
      <c r="H338">
        <v>0</v>
      </c>
    </row>
    <row r="339" spans="1:8" ht="15.6" hidden="1">
      <c r="A339" s="165" t="s">
        <v>8155</v>
      </c>
      <c r="B339" s="160" t="s">
        <v>8631</v>
      </c>
      <c r="C339" s="159" t="s">
        <v>5204</v>
      </c>
      <c r="D339" s="164" t="s">
        <v>8632</v>
      </c>
      <c r="E339" s="159" t="s">
        <v>5204</v>
      </c>
      <c r="F339" s="164">
        <v>1</v>
      </c>
      <c r="G339" t="str">
        <f>VLOOKUP(A339,'MASTER KEY'!$A$2:$K5335,11,FALSE)</f>
        <v>Ecology (Planktonic)</v>
      </c>
      <c r="H339">
        <v>0</v>
      </c>
    </row>
    <row r="340" spans="1:8" ht="15.6" hidden="1">
      <c r="A340" s="165" t="s">
        <v>8156</v>
      </c>
      <c r="B340" s="167" t="s">
        <v>8500</v>
      </c>
      <c r="C340" s="159" t="s">
        <v>5204</v>
      </c>
      <c r="D340" s="164" t="s">
        <v>8633</v>
      </c>
      <c r="E340" s="159" t="s">
        <v>5204</v>
      </c>
      <c r="F340" s="164">
        <v>1</v>
      </c>
      <c r="G340" t="str">
        <f>VLOOKUP(A340,'MASTER KEY'!$A$2:$K5336,11,FALSE)</f>
        <v>Ecology (Planktonic)</v>
      </c>
      <c r="H340">
        <v>0</v>
      </c>
    </row>
    <row r="341" spans="1:8" ht="15.6" hidden="1">
      <c r="A341" s="165" t="s">
        <v>8157</v>
      </c>
      <c r="B341" s="160" t="s">
        <v>8634</v>
      </c>
      <c r="C341" s="159" t="s">
        <v>5204</v>
      </c>
      <c r="D341" s="164" t="s">
        <v>8635</v>
      </c>
      <c r="E341" s="159" t="s">
        <v>5204</v>
      </c>
      <c r="F341" s="164">
        <v>1</v>
      </c>
      <c r="G341" t="str">
        <f>VLOOKUP(A341,'MASTER KEY'!$A$2:$K5337,11,FALSE)</f>
        <v>Ecology (Planktonic)</v>
      </c>
      <c r="H341">
        <v>0</v>
      </c>
    </row>
    <row r="342" spans="1:8" ht="15.6" hidden="1">
      <c r="A342" s="165" t="s">
        <v>8158</v>
      </c>
      <c r="B342" s="167" t="s">
        <v>8501</v>
      </c>
      <c r="C342" s="159" t="s">
        <v>5204</v>
      </c>
      <c r="D342" s="164" t="s">
        <v>8636</v>
      </c>
      <c r="E342" s="159" t="s">
        <v>5204</v>
      </c>
      <c r="F342" s="164">
        <v>1</v>
      </c>
      <c r="G342" t="str">
        <f>VLOOKUP(A342,'MASTER KEY'!$A$2:$K5338,11,FALSE)</f>
        <v>Ecology (Planktonic)</v>
      </c>
      <c r="H342">
        <v>0</v>
      </c>
    </row>
    <row r="343" spans="1:8" ht="15.6" hidden="1">
      <c r="A343" s="165" t="s">
        <v>8159</v>
      </c>
      <c r="B343" s="186" t="s">
        <v>8637</v>
      </c>
      <c r="C343" s="159" t="s">
        <v>5204</v>
      </c>
      <c r="D343" s="164" t="s">
        <v>8638</v>
      </c>
      <c r="E343" s="159" t="s">
        <v>5204</v>
      </c>
      <c r="F343" s="164">
        <v>1</v>
      </c>
      <c r="G343" t="str">
        <f>VLOOKUP(A343,'MASTER KEY'!$A$2:$K5339,11,FALSE)</f>
        <v>Ecology (Planktonic)</v>
      </c>
      <c r="H343">
        <v>0</v>
      </c>
    </row>
    <row r="344" spans="1:8" ht="15.6" hidden="1">
      <c r="A344" s="165" t="s">
        <v>8160</v>
      </c>
      <c r="B344" s="160" t="s">
        <v>8639</v>
      </c>
      <c r="C344" s="159" t="s">
        <v>5204</v>
      </c>
      <c r="D344" s="164" t="s">
        <v>8640</v>
      </c>
      <c r="E344" s="159" t="s">
        <v>5204</v>
      </c>
      <c r="F344" s="164">
        <v>1</v>
      </c>
      <c r="G344" t="str">
        <f>VLOOKUP(A344,'MASTER KEY'!$A$2:$K5340,11,FALSE)</f>
        <v>Ecology (Planktonic)</v>
      </c>
      <c r="H344">
        <v>0</v>
      </c>
    </row>
    <row r="345" spans="1:8" ht="15.6" hidden="1">
      <c r="A345" s="165" t="s">
        <v>8161</v>
      </c>
      <c r="B345" s="160" t="s">
        <v>8641</v>
      </c>
      <c r="C345" s="159" t="s">
        <v>5204</v>
      </c>
      <c r="D345" s="164" t="s">
        <v>8642</v>
      </c>
      <c r="E345" s="159" t="s">
        <v>5204</v>
      </c>
      <c r="F345" s="164">
        <v>1</v>
      </c>
      <c r="G345" t="str">
        <f>VLOOKUP(A345,'MASTER KEY'!$A$2:$K5341,11,FALSE)</f>
        <v>Ecology (Planktonic)</v>
      </c>
      <c r="H345">
        <v>0</v>
      </c>
    </row>
    <row r="346" spans="1:8" ht="15.6" hidden="1">
      <c r="A346" s="165" t="s">
        <v>8162</v>
      </c>
      <c r="B346" s="160" t="s">
        <v>8643</v>
      </c>
      <c r="C346" s="159" t="s">
        <v>5204</v>
      </c>
      <c r="D346" s="164" t="s">
        <v>8644</v>
      </c>
      <c r="E346" s="159" t="s">
        <v>5204</v>
      </c>
      <c r="F346" s="164">
        <v>1</v>
      </c>
      <c r="G346" t="str">
        <f>VLOOKUP(A346,'MASTER KEY'!$A$2:$K5342,11,FALSE)</f>
        <v>Ecology (Planktonic)</v>
      </c>
      <c r="H346">
        <v>0</v>
      </c>
    </row>
    <row r="347" spans="1:8" ht="15.6" hidden="1">
      <c r="A347" s="165" t="s">
        <v>8163</v>
      </c>
      <c r="B347" s="160" t="s">
        <v>8645</v>
      </c>
      <c r="C347" s="159" t="s">
        <v>5204</v>
      </c>
      <c r="D347" s="164" t="s">
        <v>8646</v>
      </c>
      <c r="E347" s="159" t="s">
        <v>5204</v>
      </c>
      <c r="F347" s="164">
        <v>1</v>
      </c>
      <c r="G347" t="str">
        <f>VLOOKUP(A347,'MASTER KEY'!$A$2:$K5343,11,FALSE)</f>
        <v>Ecology (Planktonic)</v>
      </c>
      <c r="H347">
        <v>0</v>
      </c>
    </row>
    <row r="348" spans="1:8">
      <c r="A348" s="165" t="s">
        <v>8164</v>
      </c>
      <c r="B348" s="160" t="s">
        <v>7709</v>
      </c>
      <c r="C348" s="157" t="s">
        <v>7669</v>
      </c>
      <c r="D348" s="164" t="s">
        <v>8647</v>
      </c>
      <c r="E348" s="157" t="s">
        <v>1002</v>
      </c>
      <c r="F348" s="156">
        <v>35.453000000000003</v>
      </c>
      <c r="G348" t="str">
        <f>VLOOKUP(A348,'MASTER KEY'!$A$2:$K5344,11,FALSE)</f>
        <v>Water Quality (Nutrient)</v>
      </c>
      <c r="H348">
        <v>0</v>
      </c>
    </row>
    <row r="349" spans="1:8" ht="15.6" hidden="1">
      <c r="A349" s="165" t="s">
        <v>8165</v>
      </c>
      <c r="B349" s="167" t="s">
        <v>8503</v>
      </c>
      <c r="C349" s="159" t="s">
        <v>5204</v>
      </c>
      <c r="D349" s="164" t="s">
        <v>8648</v>
      </c>
      <c r="E349" s="159" t="s">
        <v>5204</v>
      </c>
      <c r="F349" s="164">
        <v>1</v>
      </c>
      <c r="G349" t="str">
        <f>VLOOKUP(A349,'MASTER KEY'!$A$2:$K5345,11,FALSE)</f>
        <v>Ecology (Planktonic)</v>
      </c>
      <c r="H349">
        <v>0</v>
      </c>
    </row>
    <row r="350" spans="1:8" ht="15.6" hidden="1">
      <c r="A350" s="165" t="s">
        <v>8166</v>
      </c>
      <c r="B350" s="66" t="s">
        <v>8502</v>
      </c>
      <c r="C350" s="159" t="s">
        <v>5204</v>
      </c>
      <c r="D350" s="164" t="s">
        <v>8649</v>
      </c>
      <c r="E350" s="159" t="s">
        <v>5204</v>
      </c>
      <c r="F350" s="164">
        <v>1</v>
      </c>
      <c r="G350" t="str">
        <f>VLOOKUP(A350,'MASTER KEY'!$A$2:$K5346,11,FALSE)</f>
        <v>Ecology (Planktonic)</v>
      </c>
      <c r="H350">
        <v>0</v>
      </c>
    </row>
    <row r="351" spans="1:8" ht="15.6" hidden="1">
      <c r="A351" s="165" t="s">
        <v>8167</v>
      </c>
      <c r="B351" s="167" t="s">
        <v>8504</v>
      </c>
      <c r="C351" s="159" t="s">
        <v>5204</v>
      </c>
      <c r="D351" s="164" t="s">
        <v>8650</v>
      </c>
      <c r="E351" s="159" t="s">
        <v>5204</v>
      </c>
      <c r="F351" s="164">
        <v>1</v>
      </c>
      <c r="G351" t="str">
        <f>VLOOKUP(A351,'MASTER KEY'!$A$2:$K5347,11,FALSE)</f>
        <v>Ecology (Planktonic)</v>
      </c>
      <c r="H351">
        <v>0</v>
      </c>
    </row>
    <row r="352" spans="1:8" ht="15.6" hidden="1">
      <c r="A352" s="165" t="s">
        <v>8168</v>
      </c>
      <c r="B352" s="66" t="s">
        <v>8505</v>
      </c>
      <c r="C352" s="159" t="s">
        <v>5204</v>
      </c>
      <c r="D352" s="164" t="s">
        <v>8651</v>
      </c>
      <c r="E352" s="159" t="s">
        <v>5204</v>
      </c>
      <c r="F352" s="164">
        <v>1</v>
      </c>
      <c r="G352" t="str">
        <f>VLOOKUP(A352,'MASTER KEY'!$A$2:$K5348,11,FALSE)</f>
        <v>Ecology (Planktonic)</v>
      </c>
      <c r="H352">
        <v>0</v>
      </c>
    </row>
    <row r="353" spans="1:8" ht="15.6" hidden="1">
      <c r="A353" s="165" t="s">
        <v>8169</v>
      </c>
      <c r="B353" s="66" t="s">
        <v>8506</v>
      </c>
      <c r="C353" s="159" t="s">
        <v>5204</v>
      </c>
      <c r="D353" s="164" t="s">
        <v>8652</v>
      </c>
      <c r="E353" s="159" t="s">
        <v>5204</v>
      </c>
      <c r="F353" s="164">
        <v>1</v>
      </c>
      <c r="G353" t="str">
        <f>VLOOKUP(A353,'MASTER KEY'!$A$2:$K5349,11,FALSE)</f>
        <v>Ecology (Planktonic)</v>
      </c>
      <c r="H353">
        <v>0</v>
      </c>
    </row>
    <row r="354" spans="1:8" ht="15.6" hidden="1">
      <c r="A354" s="165" t="s">
        <v>8170</v>
      </c>
      <c r="B354" s="160" t="s">
        <v>8653</v>
      </c>
      <c r="C354" s="159" t="s">
        <v>5204</v>
      </c>
      <c r="D354" s="164" t="s">
        <v>8654</v>
      </c>
      <c r="E354" s="159" t="s">
        <v>5204</v>
      </c>
      <c r="F354" s="164">
        <v>1</v>
      </c>
      <c r="G354" t="str">
        <f>VLOOKUP(A354,'MASTER KEY'!$A$2:$K5350,11,FALSE)</f>
        <v>Ecology (Planktonic)</v>
      </c>
      <c r="H354">
        <v>0</v>
      </c>
    </row>
    <row r="355" spans="1:8" ht="15.6" hidden="1">
      <c r="A355" s="165" t="s">
        <v>8171</v>
      </c>
      <c r="B355" s="167" t="s">
        <v>8507</v>
      </c>
      <c r="C355" s="159" t="s">
        <v>5204</v>
      </c>
      <c r="D355" s="164" t="s">
        <v>8655</v>
      </c>
      <c r="E355" s="159" t="s">
        <v>5204</v>
      </c>
      <c r="F355" s="164">
        <v>1</v>
      </c>
      <c r="G355" t="str">
        <f>VLOOKUP(A355,'MASTER KEY'!$A$2:$K5351,11,FALSE)</f>
        <v>Ecology (Planktonic)</v>
      </c>
      <c r="H355">
        <v>0</v>
      </c>
    </row>
    <row r="356" spans="1:8" ht="15.6" hidden="1">
      <c r="A356" s="165" t="s">
        <v>8172</v>
      </c>
      <c r="B356" s="66" t="s">
        <v>8508</v>
      </c>
      <c r="C356" s="159" t="s">
        <v>5204</v>
      </c>
      <c r="D356" s="164" t="s">
        <v>8656</v>
      </c>
      <c r="E356" s="159" t="s">
        <v>5204</v>
      </c>
      <c r="F356" s="164">
        <v>1</v>
      </c>
      <c r="G356" t="str">
        <f>VLOOKUP(A356,'MASTER KEY'!$A$2:$K5352,11,FALSE)</f>
        <v>Ecology (Planktonic)</v>
      </c>
      <c r="H356">
        <v>0</v>
      </c>
    </row>
    <row r="357" spans="1:8" ht="15.6" hidden="1">
      <c r="A357" s="165" t="s">
        <v>8173</v>
      </c>
      <c r="B357" s="66" t="s">
        <v>8509</v>
      </c>
      <c r="C357" s="159" t="s">
        <v>5204</v>
      </c>
      <c r="D357" s="164" t="s">
        <v>8657</v>
      </c>
      <c r="E357" s="159" t="s">
        <v>5204</v>
      </c>
      <c r="F357" s="164">
        <v>1</v>
      </c>
      <c r="G357" t="str">
        <f>VLOOKUP(A357,'MASTER KEY'!$A$2:$K5353,11,FALSE)</f>
        <v>Ecology (Planktonic)</v>
      </c>
      <c r="H357">
        <v>0</v>
      </c>
    </row>
    <row r="358" spans="1:8" ht="15.6" hidden="1">
      <c r="A358" s="165" t="s">
        <v>8174</v>
      </c>
      <c r="B358" s="186" t="s">
        <v>8658</v>
      </c>
      <c r="C358" s="159" t="s">
        <v>5204</v>
      </c>
      <c r="D358" s="164" t="s">
        <v>8659</v>
      </c>
      <c r="E358" s="159" t="s">
        <v>5204</v>
      </c>
      <c r="F358" s="164">
        <v>1</v>
      </c>
      <c r="G358" t="str">
        <f>VLOOKUP(A358,'MASTER KEY'!$A$2:$K5354,11,FALSE)</f>
        <v>Ecology (Planktonic)</v>
      </c>
      <c r="H358">
        <v>0</v>
      </c>
    </row>
    <row r="359" spans="1:8" ht="15.6" hidden="1">
      <c r="A359" s="165" t="s">
        <v>8175</v>
      </c>
      <c r="B359" s="167" t="s">
        <v>8510</v>
      </c>
      <c r="C359" s="159" t="s">
        <v>5204</v>
      </c>
      <c r="D359" s="164" t="s">
        <v>8660</v>
      </c>
      <c r="E359" s="159" t="s">
        <v>5204</v>
      </c>
      <c r="F359" s="164">
        <v>1</v>
      </c>
      <c r="G359" t="str">
        <f>VLOOKUP(A359,'MASTER KEY'!$A$2:$K5355,11,FALSE)</f>
        <v>Ecology (Planktonic)</v>
      </c>
      <c r="H359">
        <v>0</v>
      </c>
    </row>
    <row r="360" spans="1:8" ht="15.6" hidden="1">
      <c r="A360" s="165" t="s">
        <v>8176</v>
      </c>
      <c r="B360" s="66" t="s">
        <v>8511</v>
      </c>
      <c r="C360" s="159" t="s">
        <v>5204</v>
      </c>
      <c r="D360" s="164" t="s">
        <v>8661</v>
      </c>
      <c r="E360" s="159" t="s">
        <v>5204</v>
      </c>
      <c r="F360" s="164">
        <v>1</v>
      </c>
      <c r="G360" t="str">
        <f>VLOOKUP(A360,'MASTER KEY'!$A$2:$K5356,11,FALSE)</f>
        <v>Ecology (Planktonic)</v>
      </c>
      <c r="H360">
        <v>0</v>
      </c>
    </row>
    <row r="361" spans="1:8" ht="15.6" hidden="1">
      <c r="A361" s="165" t="s">
        <v>8177</v>
      </c>
      <c r="B361" s="186" t="s">
        <v>8662</v>
      </c>
      <c r="C361" s="159" t="s">
        <v>5204</v>
      </c>
      <c r="D361" s="164" t="s">
        <v>8663</v>
      </c>
      <c r="E361" s="159" t="s">
        <v>5204</v>
      </c>
      <c r="F361" s="164">
        <v>1</v>
      </c>
      <c r="G361" t="str">
        <f>VLOOKUP(A361,'MASTER KEY'!$A$2:$K5357,11,FALSE)</f>
        <v>Ecology (Planktonic)</v>
      </c>
      <c r="H361">
        <v>0</v>
      </c>
    </row>
    <row r="362" spans="1:8" ht="15.6" hidden="1">
      <c r="A362" s="165" t="s">
        <v>8178</v>
      </c>
      <c r="B362" s="160" t="s">
        <v>8664</v>
      </c>
      <c r="C362" s="159" t="s">
        <v>5204</v>
      </c>
      <c r="D362" s="164" t="s">
        <v>8665</v>
      </c>
      <c r="E362" s="159" t="s">
        <v>5204</v>
      </c>
      <c r="F362" s="164">
        <v>1</v>
      </c>
      <c r="G362" t="str">
        <f>VLOOKUP(A362,'MASTER KEY'!$A$2:$K5358,11,FALSE)</f>
        <v>Ecology (Planktonic)</v>
      </c>
      <c r="H362">
        <v>0</v>
      </c>
    </row>
    <row r="363" spans="1:8" ht="15.6" hidden="1">
      <c r="A363" s="165" t="s">
        <v>8179</v>
      </c>
      <c r="B363" s="167" t="s">
        <v>8512</v>
      </c>
      <c r="C363" s="159" t="s">
        <v>5204</v>
      </c>
      <c r="D363" s="164" t="s">
        <v>8666</v>
      </c>
      <c r="E363" s="159" t="s">
        <v>5204</v>
      </c>
      <c r="F363" s="164">
        <v>1</v>
      </c>
      <c r="G363" t="str">
        <f>VLOOKUP(A363,'MASTER KEY'!$A$2:$K5359,11,FALSE)</f>
        <v>Ecology (Planktonic)</v>
      </c>
      <c r="H363">
        <v>0</v>
      </c>
    </row>
    <row r="364" spans="1:8" ht="15.6" hidden="1">
      <c r="A364" s="165" t="s">
        <v>8180</v>
      </c>
      <c r="B364" s="167" t="s">
        <v>8513</v>
      </c>
      <c r="C364" s="159" t="s">
        <v>5204</v>
      </c>
      <c r="D364" s="164" t="s">
        <v>8667</v>
      </c>
      <c r="E364" s="159" t="s">
        <v>5204</v>
      </c>
      <c r="F364" s="164">
        <v>1</v>
      </c>
      <c r="G364" t="str">
        <f>VLOOKUP(A364,'MASTER KEY'!$A$2:$K5360,11,FALSE)</f>
        <v>Ecology (Planktonic)</v>
      </c>
      <c r="H364">
        <v>0</v>
      </c>
    </row>
    <row r="365" spans="1:8" ht="15.6" hidden="1">
      <c r="A365" s="165" t="s">
        <v>8181</v>
      </c>
      <c r="B365" s="66" t="s">
        <v>8514</v>
      </c>
      <c r="C365" s="159" t="s">
        <v>5204</v>
      </c>
      <c r="D365" s="164" t="s">
        <v>8668</v>
      </c>
      <c r="E365" s="159" t="s">
        <v>5204</v>
      </c>
      <c r="F365" s="164">
        <v>1</v>
      </c>
      <c r="G365" t="str">
        <f>VLOOKUP(A365,'MASTER KEY'!$A$2:$K5361,11,FALSE)</f>
        <v>Ecology (Planktonic)</v>
      </c>
      <c r="H365">
        <v>0</v>
      </c>
    </row>
    <row r="366" spans="1:8" ht="15.6" hidden="1">
      <c r="A366" s="165" t="s">
        <v>8182</v>
      </c>
      <c r="B366" s="160" t="s">
        <v>8669</v>
      </c>
      <c r="C366" s="159" t="s">
        <v>5204</v>
      </c>
      <c r="D366" s="164" t="s">
        <v>8670</v>
      </c>
      <c r="E366" s="159" t="s">
        <v>5204</v>
      </c>
      <c r="F366" s="164">
        <v>1</v>
      </c>
      <c r="G366" t="str">
        <f>VLOOKUP(A366,'MASTER KEY'!$A$2:$K5362,11,FALSE)</f>
        <v>Ecology (Planktonic)</v>
      </c>
      <c r="H366">
        <v>0</v>
      </c>
    </row>
    <row r="367" spans="1:8" ht="15.6" hidden="1">
      <c r="A367" s="165" t="s">
        <v>8183</v>
      </c>
      <c r="B367" s="167" t="s">
        <v>8515</v>
      </c>
      <c r="C367" s="159" t="s">
        <v>5204</v>
      </c>
      <c r="D367" s="164" t="s">
        <v>8671</v>
      </c>
      <c r="E367" s="159" t="s">
        <v>5204</v>
      </c>
      <c r="F367" s="164">
        <v>1</v>
      </c>
      <c r="G367" t="str">
        <f>VLOOKUP(A367,'MASTER KEY'!$A$2:$K5363,11,FALSE)</f>
        <v>Ecology (Planktonic)</v>
      </c>
      <c r="H367">
        <v>0</v>
      </c>
    </row>
    <row r="368" spans="1:8" ht="15.6" hidden="1">
      <c r="A368" s="165" t="s">
        <v>8184</v>
      </c>
      <c r="B368" s="66" t="s">
        <v>8516</v>
      </c>
      <c r="C368" s="159" t="s">
        <v>5204</v>
      </c>
      <c r="D368" s="164" t="s">
        <v>8672</v>
      </c>
      <c r="E368" s="159" t="s">
        <v>5204</v>
      </c>
      <c r="F368" s="164">
        <v>1</v>
      </c>
      <c r="G368" t="str">
        <f>VLOOKUP(A368,'MASTER KEY'!$A$2:$K5364,11,FALSE)</f>
        <v>Ecology (Planktonic)</v>
      </c>
      <c r="H368">
        <v>0</v>
      </c>
    </row>
    <row r="369" spans="1:8" ht="15.6" hidden="1">
      <c r="A369" s="165" t="s">
        <v>8185</v>
      </c>
      <c r="B369" s="66" t="s">
        <v>8517</v>
      </c>
      <c r="C369" s="159" t="s">
        <v>5204</v>
      </c>
      <c r="D369" s="164" t="s">
        <v>8673</v>
      </c>
      <c r="E369" s="159" t="s">
        <v>5204</v>
      </c>
      <c r="F369" s="164">
        <v>1</v>
      </c>
      <c r="G369" t="str">
        <f>VLOOKUP(A369,'MASTER KEY'!$A$2:$K5365,11,FALSE)</f>
        <v>Ecology (Planktonic)</v>
      </c>
      <c r="H369">
        <v>0</v>
      </c>
    </row>
    <row r="370" spans="1:8" ht="15.6" hidden="1">
      <c r="A370" s="165" t="s">
        <v>8186</v>
      </c>
      <c r="B370" s="167" t="s">
        <v>8518</v>
      </c>
      <c r="C370" s="159" t="s">
        <v>5204</v>
      </c>
      <c r="D370" s="164" t="s">
        <v>8674</v>
      </c>
      <c r="E370" s="159" t="s">
        <v>5204</v>
      </c>
      <c r="F370" s="164">
        <v>1</v>
      </c>
      <c r="G370" t="str">
        <f>VLOOKUP(A370,'MASTER KEY'!$A$2:$K5366,11,FALSE)</f>
        <v>Ecology (Planktonic)</v>
      </c>
      <c r="H370">
        <v>0</v>
      </c>
    </row>
    <row r="371" spans="1:8" ht="15.6" hidden="1">
      <c r="A371" s="165" t="s">
        <v>8187</v>
      </c>
      <c r="B371" s="186" t="s">
        <v>8675</v>
      </c>
      <c r="C371" s="159" t="s">
        <v>5204</v>
      </c>
      <c r="D371" s="164" t="s">
        <v>8676</v>
      </c>
      <c r="E371" s="159" t="s">
        <v>5204</v>
      </c>
      <c r="F371" s="164">
        <v>1</v>
      </c>
      <c r="G371" t="str">
        <f>VLOOKUP(A371,'MASTER KEY'!$A$2:$K5367,11,FALSE)</f>
        <v>Ecology (Planktonic)</v>
      </c>
      <c r="H371">
        <v>0</v>
      </c>
    </row>
    <row r="372" spans="1:8" ht="15.6" hidden="1">
      <c r="A372" s="165" t="s">
        <v>8188</v>
      </c>
      <c r="B372" s="167" t="s">
        <v>8519</v>
      </c>
      <c r="C372" s="159" t="s">
        <v>5204</v>
      </c>
      <c r="D372" s="164" t="s">
        <v>8677</v>
      </c>
      <c r="E372" s="159" t="s">
        <v>5204</v>
      </c>
      <c r="F372" s="164">
        <v>1</v>
      </c>
      <c r="G372" t="str">
        <f>VLOOKUP(A372,'MASTER KEY'!$A$2:$K5368,11,FALSE)</f>
        <v>Ecology (Planktonic)</v>
      </c>
      <c r="H372">
        <v>0</v>
      </c>
    </row>
    <row r="373" spans="1:8" ht="15.6" hidden="1">
      <c r="A373" s="165" t="s">
        <v>8189</v>
      </c>
      <c r="B373" s="186" t="s">
        <v>8678</v>
      </c>
      <c r="C373" s="159" t="s">
        <v>5204</v>
      </c>
      <c r="D373" s="164" t="s">
        <v>8679</v>
      </c>
      <c r="E373" s="159" t="s">
        <v>5204</v>
      </c>
      <c r="F373" s="164">
        <v>1</v>
      </c>
      <c r="G373" t="str">
        <f>VLOOKUP(A373,'MASTER KEY'!$A$2:$K5369,11,FALSE)</f>
        <v>Ecology (Planktonic)</v>
      </c>
      <c r="H373">
        <v>0</v>
      </c>
    </row>
    <row r="374" spans="1:8" ht="15.6" hidden="1">
      <c r="A374" s="165" t="s">
        <v>8190</v>
      </c>
      <c r="B374" s="160" t="s">
        <v>8680</v>
      </c>
      <c r="C374" s="159" t="s">
        <v>5204</v>
      </c>
      <c r="D374" s="164" t="s">
        <v>8681</v>
      </c>
      <c r="E374" s="159" t="s">
        <v>5204</v>
      </c>
      <c r="F374" s="164">
        <v>1</v>
      </c>
      <c r="G374" t="str">
        <f>VLOOKUP(A374,'MASTER KEY'!$A$2:$K5370,11,FALSE)</f>
        <v>Ecology (Planktonic)</v>
      </c>
      <c r="H374">
        <v>0</v>
      </c>
    </row>
    <row r="375" spans="1:8" ht="15.6" hidden="1">
      <c r="A375" s="165" t="s">
        <v>8191</v>
      </c>
      <c r="B375" s="167" t="s">
        <v>8520</v>
      </c>
      <c r="C375" s="159" t="s">
        <v>5204</v>
      </c>
      <c r="D375" s="164" t="s">
        <v>8682</v>
      </c>
      <c r="E375" s="159" t="s">
        <v>5204</v>
      </c>
      <c r="F375" s="164">
        <v>1</v>
      </c>
      <c r="G375" t="str">
        <f>VLOOKUP(A375,'MASTER KEY'!$A$2:$K5371,11,FALSE)</f>
        <v>Ecology (Planktonic)</v>
      </c>
      <c r="H375">
        <v>0</v>
      </c>
    </row>
    <row r="376" spans="1:8" ht="15.6" hidden="1">
      <c r="A376" s="165" t="s">
        <v>8192</v>
      </c>
      <c r="B376" s="66" t="s">
        <v>8521</v>
      </c>
      <c r="C376" s="159" t="s">
        <v>5204</v>
      </c>
      <c r="D376" s="164" t="s">
        <v>8683</v>
      </c>
      <c r="E376" s="159" t="s">
        <v>5204</v>
      </c>
      <c r="F376" s="164">
        <v>1</v>
      </c>
      <c r="G376" t="str">
        <f>VLOOKUP(A376,'MASTER KEY'!$A$2:$K5372,11,FALSE)</f>
        <v>Ecology (Planktonic)</v>
      </c>
      <c r="H376">
        <v>0</v>
      </c>
    </row>
    <row r="377" spans="1:8" ht="15.6" hidden="1">
      <c r="A377" s="165" t="s">
        <v>8193</v>
      </c>
      <c r="B377" s="186" t="s">
        <v>8684</v>
      </c>
      <c r="C377" s="159" t="s">
        <v>5204</v>
      </c>
      <c r="D377" s="164" t="s">
        <v>8685</v>
      </c>
      <c r="E377" s="159" t="s">
        <v>5204</v>
      </c>
      <c r="F377" s="164">
        <v>1</v>
      </c>
      <c r="G377" t="str">
        <f>VLOOKUP(A377,'MASTER KEY'!$A$2:$K5373,11,FALSE)</f>
        <v>Ecology (Planktonic)</v>
      </c>
      <c r="H377">
        <v>0</v>
      </c>
    </row>
    <row r="378" spans="1:8" ht="15.6" hidden="1">
      <c r="A378" s="165" t="s">
        <v>8194</v>
      </c>
      <c r="B378" s="167" t="s">
        <v>8522</v>
      </c>
      <c r="C378" s="159" t="s">
        <v>5204</v>
      </c>
      <c r="D378" s="164" t="s">
        <v>8686</v>
      </c>
      <c r="E378" s="159" t="s">
        <v>5204</v>
      </c>
      <c r="F378" s="164">
        <v>1</v>
      </c>
      <c r="G378" t="str">
        <f>VLOOKUP(A378,'MASTER KEY'!$A$2:$K5374,11,FALSE)</f>
        <v>Ecology (Planktonic)</v>
      </c>
      <c r="H378">
        <v>0</v>
      </c>
    </row>
    <row r="379" spans="1:8" ht="15.6" hidden="1">
      <c r="A379" s="165" t="s">
        <v>8195</v>
      </c>
      <c r="B379" s="186" t="s">
        <v>8687</v>
      </c>
      <c r="C379" s="159" t="s">
        <v>5204</v>
      </c>
      <c r="D379" s="164" t="s">
        <v>8688</v>
      </c>
      <c r="E379" s="159" t="s">
        <v>5204</v>
      </c>
      <c r="F379" s="164">
        <v>1</v>
      </c>
      <c r="G379" t="str">
        <f>VLOOKUP(A379,'MASTER KEY'!$A$2:$K5375,11,FALSE)</f>
        <v>Ecology (Planktonic)</v>
      </c>
      <c r="H379">
        <v>0</v>
      </c>
    </row>
    <row r="380" spans="1:8" ht="15.6" hidden="1">
      <c r="A380" s="165" t="s">
        <v>8196</v>
      </c>
      <c r="B380" s="168" t="s">
        <v>8524</v>
      </c>
      <c r="C380" s="159" t="s">
        <v>5204</v>
      </c>
      <c r="D380" s="164" t="s">
        <v>8689</v>
      </c>
      <c r="E380" s="159" t="s">
        <v>5204</v>
      </c>
      <c r="F380" s="164">
        <v>1</v>
      </c>
      <c r="G380" t="str">
        <f>VLOOKUP(A380,'MASTER KEY'!$A$2:$K5376,11,FALSE)</f>
        <v>Ecology (Planktonic)</v>
      </c>
      <c r="H380">
        <v>0</v>
      </c>
    </row>
    <row r="381" spans="1:8" ht="15.6" hidden="1">
      <c r="A381" s="165" t="s">
        <v>8197</v>
      </c>
      <c r="B381" s="186" t="s">
        <v>8690</v>
      </c>
      <c r="C381" s="159" t="s">
        <v>5204</v>
      </c>
      <c r="D381" s="164" t="s">
        <v>8691</v>
      </c>
      <c r="E381" s="159" t="s">
        <v>5204</v>
      </c>
      <c r="F381" s="164">
        <v>1</v>
      </c>
      <c r="G381" t="str">
        <f>VLOOKUP(A381,'MASTER KEY'!$A$2:$K5377,11,FALSE)</f>
        <v>Ecology (Planktonic)</v>
      </c>
      <c r="H381">
        <v>0</v>
      </c>
    </row>
    <row r="382" spans="1:8" ht="15.6" hidden="1">
      <c r="A382" s="165" t="s">
        <v>8198</v>
      </c>
      <c r="B382" s="168" t="s">
        <v>8525</v>
      </c>
      <c r="C382" s="159" t="s">
        <v>5204</v>
      </c>
      <c r="D382" s="164" t="s">
        <v>8692</v>
      </c>
      <c r="E382" s="159" t="s">
        <v>5204</v>
      </c>
      <c r="F382" s="164">
        <v>1</v>
      </c>
      <c r="G382" t="str">
        <f>VLOOKUP(A382,'MASTER KEY'!$A$2:$K5378,11,FALSE)</f>
        <v>Ecology (Planktonic)</v>
      </c>
      <c r="H382">
        <v>0</v>
      </c>
    </row>
    <row r="383" spans="1:8" ht="15.6" hidden="1">
      <c r="A383" s="165" t="s">
        <v>8199</v>
      </c>
      <c r="B383" s="158" t="s">
        <v>8526</v>
      </c>
      <c r="C383" s="159" t="s">
        <v>5204</v>
      </c>
      <c r="D383" s="164" t="s">
        <v>8693</v>
      </c>
      <c r="E383" s="159" t="s">
        <v>5204</v>
      </c>
      <c r="F383" s="164">
        <v>1</v>
      </c>
      <c r="G383" t="str">
        <f>VLOOKUP(A383,'MASTER KEY'!$A$2:$K5379,11,FALSE)</f>
        <v>Ecology (Planktonic)</v>
      </c>
      <c r="H383">
        <v>0</v>
      </c>
    </row>
    <row r="384" spans="1:8" ht="15.6" hidden="1">
      <c r="A384" s="165" t="s">
        <v>8200</v>
      </c>
      <c r="B384" s="158" t="s">
        <v>8527</v>
      </c>
      <c r="C384" s="159" t="s">
        <v>5204</v>
      </c>
      <c r="D384" s="164" t="s">
        <v>8694</v>
      </c>
      <c r="E384" s="159" t="s">
        <v>5204</v>
      </c>
      <c r="F384" s="164">
        <v>1</v>
      </c>
      <c r="G384" t="str">
        <f>VLOOKUP(A384,'MASTER KEY'!$A$2:$K5380,11,FALSE)</f>
        <v>Ecology (Planktonic)</v>
      </c>
      <c r="H384">
        <v>0</v>
      </c>
    </row>
    <row r="385" spans="1:8" ht="15.6" hidden="1">
      <c r="A385" s="165" t="s">
        <v>8201</v>
      </c>
      <c r="B385" s="160" t="s">
        <v>8695</v>
      </c>
      <c r="C385" s="159" t="s">
        <v>5204</v>
      </c>
      <c r="D385" s="164" t="s">
        <v>8696</v>
      </c>
      <c r="E385" s="159" t="s">
        <v>5204</v>
      </c>
      <c r="F385" s="164">
        <v>1</v>
      </c>
      <c r="G385" t="str">
        <f>VLOOKUP(A385,'MASTER KEY'!$A$2:$K5381,11,FALSE)</f>
        <v>Ecology (Planktonic)</v>
      </c>
      <c r="H385">
        <v>0</v>
      </c>
    </row>
    <row r="386" spans="1:8" ht="15.6" hidden="1">
      <c r="A386" s="165" t="s">
        <v>8202</v>
      </c>
      <c r="B386" s="168" t="s">
        <v>8528</v>
      </c>
      <c r="C386" s="159" t="s">
        <v>5204</v>
      </c>
      <c r="D386" s="164" t="s">
        <v>8697</v>
      </c>
      <c r="E386" s="159" t="s">
        <v>5204</v>
      </c>
      <c r="F386" s="164">
        <v>1</v>
      </c>
      <c r="G386" t="str">
        <f>VLOOKUP(A386,'MASTER KEY'!$A$2:$K5382,11,FALSE)</f>
        <v>Ecology (Planktonic)</v>
      </c>
      <c r="H386">
        <v>0</v>
      </c>
    </row>
    <row r="387" spans="1:8" ht="15.6" hidden="1">
      <c r="A387" s="165" t="s">
        <v>8203</v>
      </c>
      <c r="B387" s="186" t="s">
        <v>8698</v>
      </c>
      <c r="C387" s="159" t="s">
        <v>5204</v>
      </c>
      <c r="D387" s="164" t="s">
        <v>8699</v>
      </c>
      <c r="E387" s="159" t="s">
        <v>5204</v>
      </c>
      <c r="F387" s="164">
        <v>1</v>
      </c>
      <c r="G387" t="str">
        <f>VLOOKUP(A387,'MASTER KEY'!$A$2:$K5383,11,FALSE)</f>
        <v>Ecology (Planktonic)</v>
      </c>
      <c r="H387">
        <v>0</v>
      </c>
    </row>
    <row r="388" spans="1:8" ht="15.6" hidden="1">
      <c r="A388" s="165" t="s">
        <v>8204</v>
      </c>
      <c r="B388" s="168" t="s">
        <v>8529</v>
      </c>
      <c r="C388" s="159" t="s">
        <v>5204</v>
      </c>
      <c r="D388" s="164" t="s">
        <v>8700</v>
      </c>
      <c r="E388" s="159" t="s">
        <v>5204</v>
      </c>
      <c r="F388" s="164">
        <v>1</v>
      </c>
      <c r="G388" t="str">
        <f>VLOOKUP(A388,'MASTER KEY'!$A$2:$K5384,11,FALSE)</f>
        <v>Ecology (Planktonic)</v>
      </c>
      <c r="H388">
        <v>0</v>
      </c>
    </row>
    <row r="389" spans="1:8" ht="15.6" hidden="1">
      <c r="A389" s="165" t="s">
        <v>8205</v>
      </c>
      <c r="B389" s="186" t="s">
        <v>8701</v>
      </c>
      <c r="C389" s="159" t="s">
        <v>5204</v>
      </c>
      <c r="D389" s="164" t="s">
        <v>8702</v>
      </c>
      <c r="E389" s="159" t="s">
        <v>5204</v>
      </c>
      <c r="F389" s="164">
        <v>1</v>
      </c>
      <c r="G389" t="str">
        <f>VLOOKUP(A389,'MASTER KEY'!$A$2:$K5385,11,FALSE)</f>
        <v>Ecology (Planktonic)</v>
      </c>
      <c r="H389">
        <v>0</v>
      </c>
    </row>
    <row r="390" spans="1:8" ht="15.6" hidden="1">
      <c r="A390" s="165" t="s">
        <v>8206</v>
      </c>
      <c r="B390" s="168" t="s">
        <v>8530</v>
      </c>
      <c r="C390" s="159" t="s">
        <v>5204</v>
      </c>
      <c r="D390" s="164" t="s">
        <v>8703</v>
      </c>
      <c r="E390" s="159" t="s">
        <v>5204</v>
      </c>
      <c r="F390" s="164">
        <v>1</v>
      </c>
      <c r="G390" t="str">
        <f>VLOOKUP(A390,'MASTER KEY'!$A$2:$K5386,11,FALSE)</f>
        <v>Ecology (Planktonic)</v>
      </c>
      <c r="H390">
        <v>0</v>
      </c>
    </row>
    <row r="391" spans="1:8" ht="15.6" hidden="1">
      <c r="A391" s="165" t="s">
        <v>8209</v>
      </c>
      <c r="B391" s="66" t="s">
        <v>8531</v>
      </c>
      <c r="C391" s="159" t="s">
        <v>5204</v>
      </c>
      <c r="D391" s="164" t="s">
        <v>8704</v>
      </c>
      <c r="E391" s="159" t="s">
        <v>5204</v>
      </c>
      <c r="F391" s="164">
        <v>1</v>
      </c>
      <c r="G391" t="str">
        <f>VLOOKUP(A391,'MASTER KEY'!$A$2:$K5387,11,FALSE)</f>
        <v>Ecology (Planktonic)</v>
      </c>
      <c r="H391">
        <v>0</v>
      </c>
    </row>
    <row r="392" spans="1:8" ht="15.6" hidden="1">
      <c r="A392" s="165" t="s">
        <v>8210</v>
      </c>
      <c r="B392" s="186" t="s">
        <v>8705</v>
      </c>
      <c r="C392" s="159" t="s">
        <v>5204</v>
      </c>
      <c r="D392" s="164" t="s">
        <v>8706</v>
      </c>
      <c r="E392" s="159" t="s">
        <v>5204</v>
      </c>
      <c r="F392" s="164">
        <v>1</v>
      </c>
      <c r="G392" t="str">
        <f>VLOOKUP(A392,'MASTER KEY'!$A$2:$K5388,11,FALSE)</f>
        <v>Ecology (Planktonic)</v>
      </c>
      <c r="H392">
        <v>0</v>
      </c>
    </row>
    <row r="393" spans="1:8" ht="15.6" hidden="1">
      <c r="A393" s="165" t="s">
        <v>8211</v>
      </c>
      <c r="B393" s="167" t="s">
        <v>8532</v>
      </c>
      <c r="C393" s="159" t="s">
        <v>5204</v>
      </c>
      <c r="D393" s="164" t="s">
        <v>8707</v>
      </c>
      <c r="E393" s="159" t="s">
        <v>5204</v>
      </c>
      <c r="F393" s="164">
        <v>1</v>
      </c>
      <c r="G393" t="str">
        <f>VLOOKUP(A393,'MASTER KEY'!$A$2:$K5389,11,FALSE)</f>
        <v>Ecology (Planktonic)</v>
      </c>
      <c r="H393">
        <v>0</v>
      </c>
    </row>
    <row r="394" spans="1:8" ht="15.6" hidden="1">
      <c r="A394" s="165" t="s">
        <v>8212</v>
      </c>
      <c r="B394" s="168" t="s">
        <v>8533</v>
      </c>
      <c r="C394" s="159" t="s">
        <v>5204</v>
      </c>
      <c r="D394" s="164" t="s">
        <v>8708</v>
      </c>
      <c r="E394" s="159" t="s">
        <v>5204</v>
      </c>
      <c r="F394" s="164">
        <v>1</v>
      </c>
      <c r="G394" t="str">
        <f>VLOOKUP(A394,'MASTER KEY'!$A$2:$K5390,11,FALSE)</f>
        <v>Ecology (Planktonic)</v>
      </c>
      <c r="H394">
        <v>0</v>
      </c>
    </row>
    <row r="395" spans="1:8" ht="15.6" hidden="1">
      <c r="A395" s="165" t="s">
        <v>8214</v>
      </c>
      <c r="B395" s="66" t="s">
        <v>8534</v>
      </c>
      <c r="C395" s="159" t="s">
        <v>5204</v>
      </c>
      <c r="D395" s="164" t="s">
        <v>8709</v>
      </c>
      <c r="E395" s="159" t="s">
        <v>5204</v>
      </c>
      <c r="F395" s="164">
        <v>1</v>
      </c>
      <c r="G395" t="str">
        <f>VLOOKUP(A395,'MASTER KEY'!$A$2:$K5391,11,FALSE)</f>
        <v>Ecology (Planktonic)</v>
      </c>
      <c r="H395">
        <v>0</v>
      </c>
    </row>
    <row r="396" spans="1:8" ht="15.6" hidden="1">
      <c r="A396" s="165" t="s">
        <v>8215</v>
      </c>
      <c r="B396" s="167" t="s">
        <v>8535</v>
      </c>
      <c r="C396" s="159" t="s">
        <v>5204</v>
      </c>
      <c r="D396" s="164" t="s">
        <v>8710</v>
      </c>
      <c r="E396" s="159" t="s">
        <v>5204</v>
      </c>
      <c r="F396" s="164">
        <v>1</v>
      </c>
      <c r="G396" t="str">
        <f>VLOOKUP(A396,'MASTER KEY'!$A$2:$K5392,11,FALSE)</f>
        <v>Ecology (Planktonic)</v>
      </c>
      <c r="H396">
        <v>0</v>
      </c>
    </row>
    <row r="397" spans="1:8" ht="15.6" hidden="1">
      <c r="A397" s="165" t="s">
        <v>8216</v>
      </c>
      <c r="B397" s="160" t="s">
        <v>8711</v>
      </c>
      <c r="C397" s="159" t="s">
        <v>5204</v>
      </c>
      <c r="D397" s="164" t="s">
        <v>8712</v>
      </c>
      <c r="E397" s="159" t="s">
        <v>5204</v>
      </c>
      <c r="F397" s="164">
        <v>1</v>
      </c>
      <c r="G397" t="str">
        <f>VLOOKUP(A397,'MASTER KEY'!$A$2:$K5393,11,FALSE)</f>
        <v>Ecology (Planktonic)</v>
      </c>
      <c r="H397">
        <v>0</v>
      </c>
    </row>
    <row r="398" spans="1:8" ht="15.6" hidden="1">
      <c r="A398" s="165" t="s">
        <v>8217</v>
      </c>
      <c r="B398" s="160" t="s">
        <v>8713</v>
      </c>
      <c r="C398" s="159" t="s">
        <v>5204</v>
      </c>
      <c r="D398" s="164" t="s">
        <v>8714</v>
      </c>
      <c r="E398" s="159" t="s">
        <v>5204</v>
      </c>
      <c r="F398" s="164">
        <v>1</v>
      </c>
      <c r="G398" t="str">
        <f>VLOOKUP(A398,'MASTER KEY'!$A$2:$K5394,11,FALSE)</f>
        <v>Ecology (Planktonic)</v>
      </c>
      <c r="H398">
        <v>0</v>
      </c>
    </row>
    <row r="399" spans="1:8" ht="15.6" hidden="1">
      <c r="A399" s="165" t="s">
        <v>8218</v>
      </c>
      <c r="B399" s="167" t="s">
        <v>8536</v>
      </c>
      <c r="C399" s="159" t="s">
        <v>5204</v>
      </c>
      <c r="D399" s="164" t="s">
        <v>8715</v>
      </c>
      <c r="E399" s="159" t="s">
        <v>5204</v>
      </c>
      <c r="F399" s="164">
        <v>1</v>
      </c>
      <c r="G399" t="str">
        <f>VLOOKUP(A399,'MASTER KEY'!$A$2:$K5395,11,FALSE)</f>
        <v>Ecology (Planktonic)</v>
      </c>
      <c r="H399">
        <v>0</v>
      </c>
    </row>
    <row r="400" spans="1:8" ht="15.6" hidden="1">
      <c r="A400" s="165" t="s">
        <v>8219</v>
      </c>
      <c r="B400" s="66" t="s">
        <v>8537</v>
      </c>
      <c r="C400" s="159" t="s">
        <v>5204</v>
      </c>
      <c r="D400" s="164" t="s">
        <v>8716</v>
      </c>
      <c r="E400" s="159" t="s">
        <v>5204</v>
      </c>
      <c r="F400" s="164">
        <v>1</v>
      </c>
      <c r="G400" t="str">
        <f>VLOOKUP(A400,'MASTER KEY'!$A$2:$K5396,11,FALSE)</f>
        <v>Ecology (Planktonic)</v>
      </c>
      <c r="H400">
        <v>0</v>
      </c>
    </row>
    <row r="401" spans="1:8" ht="15.6" hidden="1">
      <c r="A401" s="165" t="s">
        <v>8220</v>
      </c>
      <c r="B401" s="160" t="s">
        <v>8717</v>
      </c>
      <c r="C401" s="159" t="s">
        <v>5204</v>
      </c>
      <c r="D401" s="164" t="s">
        <v>8718</v>
      </c>
      <c r="E401" s="159" t="s">
        <v>5204</v>
      </c>
      <c r="F401" s="164">
        <v>1</v>
      </c>
      <c r="G401" t="str">
        <f>VLOOKUP(A401,'MASTER KEY'!$A$2:$K5397,11,FALSE)</f>
        <v>Ecology (Planktonic)</v>
      </c>
      <c r="H401">
        <v>0</v>
      </c>
    </row>
    <row r="402" spans="1:8" ht="15.6" hidden="1">
      <c r="A402" s="165" t="s">
        <v>8221</v>
      </c>
      <c r="B402" s="167" t="s">
        <v>8538</v>
      </c>
      <c r="C402" s="159" t="s">
        <v>5204</v>
      </c>
      <c r="D402" s="164" t="s">
        <v>8719</v>
      </c>
      <c r="E402" s="159" t="s">
        <v>5204</v>
      </c>
      <c r="F402" s="164">
        <v>1</v>
      </c>
      <c r="G402" t="str">
        <f>VLOOKUP(A402,'MASTER KEY'!$A$2:$K5398,11,FALSE)</f>
        <v>Ecology (Planktonic)</v>
      </c>
      <c r="H402">
        <v>0</v>
      </c>
    </row>
    <row r="403" spans="1:8" ht="15.6" hidden="1">
      <c r="A403" s="165" t="s">
        <v>8222</v>
      </c>
      <c r="B403" s="160" t="s">
        <v>8720</v>
      </c>
      <c r="C403" s="159" t="s">
        <v>5204</v>
      </c>
      <c r="D403" s="164" t="s">
        <v>8721</v>
      </c>
      <c r="E403" s="159" t="s">
        <v>5204</v>
      </c>
      <c r="F403" s="164">
        <v>1</v>
      </c>
      <c r="G403" t="str">
        <f>VLOOKUP(A403,'MASTER KEY'!$A$2:$K5399,11,FALSE)</f>
        <v>Ecology (Planktonic)</v>
      </c>
      <c r="H403">
        <v>0</v>
      </c>
    </row>
    <row r="404" spans="1:8" ht="15.6" hidden="1">
      <c r="A404" s="165" t="s">
        <v>8223</v>
      </c>
      <c r="B404" s="160" t="s">
        <v>8722</v>
      </c>
      <c r="C404" s="159" t="s">
        <v>5204</v>
      </c>
      <c r="D404" s="164" t="s">
        <v>8723</v>
      </c>
      <c r="E404" s="159" t="s">
        <v>5204</v>
      </c>
      <c r="F404" s="164">
        <v>1</v>
      </c>
      <c r="G404" t="str">
        <f>VLOOKUP(A404,'MASTER KEY'!$A$2:$K5400,11,FALSE)</f>
        <v>Ecology (Planktonic)</v>
      </c>
      <c r="H404">
        <v>0</v>
      </c>
    </row>
    <row r="405" spans="1:8" ht="15.6" hidden="1">
      <c r="A405" s="165" t="s">
        <v>8224</v>
      </c>
      <c r="B405" s="160" t="s">
        <v>8724</v>
      </c>
      <c r="C405" s="159" t="s">
        <v>5204</v>
      </c>
      <c r="D405" s="164" t="s">
        <v>8725</v>
      </c>
      <c r="E405" s="159" t="s">
        <v>5204</v>
      </c>
      <c r="F405" s="164">
        <v>1</v>
      </c>
      <c r="G405" t="str">
        <f>VLOOKUP(A405,'MASTER KEY'!$A$2:$K5401,11,FALSE)</f>
        <v>Ecology (Planktonic)</v>
      </c>
      <c r="H405">
        <v>0</v>
      </c>
    </row>
    <row r="406" spans="1:8" ht="15.6" hidden="1">
      <c r="A406" s="165" t="s">
        <v>8225</v>
      </c>
      <c r="B406" s="167" t="s">
        <v>6431</v>
      </c>
      <c r="C406" s="159" t="s">
        <v>5204</v>
      </c>
      <c r="D406" s="164" t="s">
        <v>8726</v>
      </c>
      <c r="E406" s="159" t="s">
        <v>5204</v>
      </c>
      <c r="F406" s="164">
        <v>1</v>
      </c>
      <c r="G406" t="str">
        <f>VLOOKUP(A406,'MASTER KEY'!$A$2:$K5402,11,FALSE)</f>
        <v>Ecology (Planktonic)</v>
      </c>
      <c r="H406">
        <v>0</v>
      </c>
    </row>
    <row r="407" spans="1:8" ht="15.6" hidden="1">
      <c r="A407" s="165" t="s">
        <v>8226</v>
      </c>
      <c r="B407" s="167" t="s">
        <v>8539</v>
      </c>
      <c r="C407" s="159" t="s">
        <v>5204</v>
      </c>
      <c r="D407" s="164" t="s">
        <v>8727</v>
      </c>
      <c r="E407" s="159" t="s">
        <v>5204</v>
      </c>
      <c r="F407" s="164">
        <v>1</v>
      </c>
      <c r="G407" t="str">
        <f>VLOOKUP(A407,'MASTER KEY'!$A$2:$K5403,11,FALSE)</f>
        <v>Ecology (Planktonic)</v>
      </c>
      <c r="H407">
        <v>0</v>
      </c>
    </row>
    <row r="408" spans="1:8" ht="15.6" hidden="1">
      <c r="A408" s="165" t="s">
        <v>8227</v>
      </c>
      <c r="B408" s="160" t="s">
        <v>8728</v>
      </c>
      <c r="C408" s="159" t="s">
        <v>5204</v>
      </c>
      <c r="D408" s="164" t="s">
        <v>8729</v>
      </c>
      <c r="E408" s="159" t="s">
        <v>5204</v>
      </c>
      <c r="F408" s="164">
        <v>1</v>
      </c>
      <c r="G408" t="str">
        <f>VLOOKUP(A408,'MASTER KEY'!$A$2:$K5404,11,FALSE)</f>
        <v>Ecology (Planktonic)</v>
      </c>
      <c r="H408">
        <v>0</v>
      </c>
    </row>
    <row r="409" spans="1:8" ht="15.6" hidden="1">
      <c r="A409" s="165" t="s">
        <v>8228</v>
      </c>
      <c r="B409" s="167" t="s">
        <v>8541</v>
      </c>
      <c r="C409" s="159" t="s">
        <v>5204</v>
      </c>
      <c r="D409" s="164" t="s">
        <v>8730</v>
      </c>
      <c r="E409" s="159" t="s">
        <v>5204</v>
      </c>
      <c r="F409" s="164">
        <v>1</v>
      </c>
      <c r="G409" t="str">
        <f>VLOOKUP(A409,'MASTER KEY'!$A$2:$K5405,11,FALSE)</f>
        <v>Ecology (Planktonic)</v>
      </c>
      <c r="H409">
        <v>0</v>
      </c>
    </row>
    <row r="410" spans="1:8" ht="15.6" hidden="1">
      <c r="A410" s="165" t="s">
        <v>8229</v>
      </c>
      <c r="B410" s="186" t="s">
        <v>8731</v>
      </c>
      <c r="C410" s="159" t="s">
        <v>5204</v>
      </c>
      <c r="D410" s="164" t="s">
        <v>8732</v>
      </c>
      <c r="E410" s="159" t="s">
        <v>5204</v>
      </c>
      <c r="F410" s="164">
        <v>1</v>
      </c>
      <c r="G410" t="str">
        <f>VLOOKUP(A410,'MASTER KEY'!$A$2:$K5406,11,FALSE)</f>
        <v>Ecology (Planktonic)</v>
      </c>
      <c r="H410">
        <v>0</v>
      </c>
    </row>
    <row r="411" spans="1:8" ht="15.6" hidden="1">
      <c r="A411" s="165" t="s">
        <v>8230</v>
      </c>
      <c r="B411" s="160" t="s">
        <v>8733</v>
      </c>
      <c r="C411" s="159" t="s">
        <v>5204</v>
      </c>
      <c r="D411" s="164" t="s">
        <v>8734</v>
      </c>
      <c r="E411" s="159" t="s">
        <v>5204</v>
      </c>
      <c r="F411" s="164">
        <v>1</v>
      </c>
      <c r="G411" t="str">
        <f>VLOOKUP(A411,'MASTER KEY'!$A$2:$K5407,11,FALSE)</f>
        <v>Ecology (Planktonic)</v>
      </c>
      <c r="H411">
        <v>0</v>
      </c>
    </row>
    <row r="412" spans="1:8" ht="15.6" hidden="1">
      <c r="A412" s="165" t="s">
        <v>8231</v>
      </c>
      <c r="B412" s="167" t="s">
        <v>8542</v>
      </c>
      <c r="C412" s="159" t="s">
        <v>5204</v>
      </c>
      <c r="D412" s="164" t="s">
        <v>8735</v>
      </c>
      <c r="E412" s="159" t="s">
        <v>5204</v>
      </c>
      <c r="F412" s="164">
        <v>1</v>
      </c>
      <c r="G412" t="str">
        <f>VLOOKUP(A412,'MASTER KEY'!$A$2:$K5408,11,FALSE)</f>
        <v>Ecology (Planktonic)</v>
      </c>
      <c r="H412">
        <v>0</v>
      </c>
    </row>
    <row r="413" spans="1:8" ht="15.6" hidden="1">
      <c r="A413" s="165" t="s">
        <v>8232</v>
      </c>
      <c r="B413" s="167" t="s">
        <v>8543</v>
      </c>
      <c r="C413" s="159" t="s">
        <v>5204</v>
      </c>
      <c r="D413" s="164" t="s">
        <v>8736</v>
      </c>
      <c r="E413" s="159" t="s">
        <v>5204</v>
      </c>
      <c r="F413" s="164">
        <v>1</v>
      </c>
      <c r="G413" t="str">
        <f>VLOOKUP(A413,'MASTER KEY'!$A$2:$K5409,11,FALSE)</f>
        <v>Ecology (Planktonic)</v>
      </c>
      <c r="H413">
        <v>0</v>
      </c>
    </row>
    <row r="414" spans="1:8" ht="15.6" hidden="1">
      <c r="A414" s="165" t="s">
        <v>8233</v>
      </c>
      <c r="B414" s="186" t="s">
        <v>8737</v>
      </c>
      <c r="C414" s="159" t="s">
        <v>5204</v>
      </c>
      <c r="D414" s="164" t="s">
        <v>8738</v>
      </c>
      <c r="E414" s="159" t="s">
        <v>5204</v>
      </c>
      <c r="F414" s="164">
        <v>1</v>
      </c>
      <c r="G414" t="str">
        <f>VLOOKUP(A414,'MASTER KEY'!$A$2:$K5410,11,FALSE)</f>
        <v>Ecology (Planktonic)</v>
      </c>
      <c r="H414">
        <v>0</v>
      </c>
    </row>
    <row r="415" spans="1:8" ht="15.6" hidden="1">
      <c r="A415" s="165" t="s">
        <v>8234</v>
      </c>
      <c r="B415" s="160" t="s">
        <v>8739</v>
      </c>
      <c r="C415" s="159" t="s">
        <v>5204</v>
      </c>
      <c r="D415" s="164" t="s">
        <v>8740</v>
      </c>
      <c r="E415" s="159" t="s">
        <v>5204</v>
      </c>
      <c r="F415" s="164">
        <v>1</v>
      </c>
      <c r="G415" t="str">
        <f>VLOOKUP(A415,'MASTER KEY'!$A$2:$K5411,11,FALSE)</f>
        <v>Ecology (Planktonic)</v>
      </c>
      <c r="H415">
        <v>0</v>
      </c>
    </row>
    <row r="416" spans="1:8" ht="15.6" hidden="1">
      <c r="A416" s="165" t="s">
        <v>8235</v>
      </c>
      <c r="B416" s="160" t="s">
        <v>8741</v>
      </c>
      <c r="C416" s="159" t="s">
        <v>5204</v>
      </c>
      <c r="D416" s="164" t="s">
        <v>8742</v>
      </c>
      <c r="E416" s="159" t="s">
        <v>5204</v>
      </c>
      <c r="F416" s="164">
        <v>1</v>
      </c>
      <c r="G416" t="str">
        <f>VLOOKUP(A416,'MASTER KEY'!$A$2:$K5412,11,FALSE)</f>
        <v>Ecology (Planktonic)</v>
      </c>
      <c r="H416">
        <v>0</v>
      </c>
    </row>
    <row r="417" spans="1:8" ht="15.6" hidden="1">
      <c r="A417" s="165" t="s">
        <v>8236</v>
      </c>
      <c r="B417" s="167" t="s">
        <v>8544</v>
      </c>
      <c r="C417" s="159" t="s">
        <v>5204</v>
      </c>
      <c r="D417" s="164" t="s">
        <v>8743</v>
      </c>
      <c r="E417" s="159" t="s">
        <v>5204</v>
      </c>
      <c r="F417" s="164">
        <v>1</v>
      </c>
      <c r="G417" t="str">
        <f>VLOOKUP(A417,'MASTER KEY'!$A$2:$K5413,11,FALSE)</f>
        <v>Ecology (Planktonic)</v>
      </c>
      <c r="H417">
        <v>0</v>
      </c>
    </row>
    <row r="418" spans="1:8" ht="15.6" hidden="1">
      <c r="A418" s="165" t="s">
        <v>8237</v>
      </c>
      <c r="B418" s="158" t="s">
        <v>8545</v>
      </c>
      <c r="C418" s="159" t="s">
        <v>5204</v>
      </c>
      <c r="D418" s="164" t="s">
        <v>8744</v>
      </c>
      <c r="E418" s="159" t="s">
        <v>5204</v>
      </c>
      <c r="F418" s="164">
        <v>1</v>
      </c>
      <c r="G418" t="str">
        <f>VLOOKUP(A418,'MASTER KEY'!$A$2:$K5414,11,FALSE)</f>
        <v>Ecology (Planktonic)</v>
      </c>
      <c r="H418">
        <v>0</v>
      </c>
    </row>
    <row r="419" spans="1:8" ht="15.6" hidden="1">
      <c r="A419" s="165" t="s">
        <v>8238</v>
      </c>
      <c r="B419" s="168" t="s">
        <v>8546</v>
      </c>
      <c r="C419" s="159" t="s">
        <v>5204</v>
      </c>
      <c r="D419" s="164" t="s">
        <v>8745</v>
      </c>
      <c r="E419" s="159" t="s">
        <v>5204</v>
      </c>
      <c r="F419" s="164">
        <v>1</v>
      </c>
      <c r="G419" t="str">
        <f>VLOOKUP(A419,'MASTER KEY'!$A$2:$K5415,11,FALSE)</f>
        <v>Ecology (Planktonic)</v>
      </c>
      <c r="H419">
        <v>0</v>
      </c>
    </row>
    <row r="420" spans="1:8" ht="15.6" hidden="1">
      <c r="A420" s="165" t="s">
        <v>8239</v>
      </c>
      <c r="B420" s="186" t="s">
        <v>8746</v>
      </c>
      <c r="C420" s="159" t="s">
        <v>5204</v>
      </c>
      <c r="D420" s="164" t="s">
        <v>8747</v>
      </c>
      <c r="E420" s="159" t="s">
        <v>5204</v>
      </c>
      <c r="F420" s="164">
        <v>1</v>
      </c>
      <c r="G420" t="str">
        <f>VLOOKUP(A420,'MASTER KEY'!$A$2:$K5416,11,FALSE)</f>
        <v>Ecology (Planktonic)</v>
      </c>
      <c r="H420">
        <v>0</v>
      </c>
    </row>
    <row r="421" spans="1:8" ht="15.6" hidden="1">
      <c r="A421" s="165" t="s">
        <v>8240</v>
      </c>
      <c r="B421" s="168" t="s">
        <v>8547</v>
      </c>
      <c r="C421" s="159" t="s">
        <v>5204</v>
      </c>
      <c r="D421" s="164" t="s">
        <v>8748</v>
      </c>
      <c r="E421" s="159" t="s">
        <v>5204</v>
      </c>
      <c r="F421" s="164">
        <v>1</v>
      </c>
      <c r="G421" t="str">
        <f>VLOOKUP(A421,'MASTER KEY'!$A$2:$K5417,11,FALSE)</f>
        <v>Ecology (Planktonic)</v>
      </c>
      <c r="H421">
        <v>0</v>
      </c>
    </row>
    <row r="422" spans="1:8" ht="15.6" hidden="1">
      <c r="A422" s="165" t="s">
        <v>8241</v>
      </c>
      <c r="B422" s="168" t="s">
        <v>8548</v>
      </c>
      <c r="C422" s="159" t="s">
        <v>5204</v>
      </c>
      <c r="D422" s="164" t="s">
        <v>8749</v>
      </c>
      <c r="E422" s="159" t="s">
        <v>5204</v>
      </c>
      <c r="F422" s="164">
        <v>1</v>
      </c>
      <c r="G422" t="str">
        <f>VLOOKUP(A422,'MASTER KEY'!$A$2:$K5418,11,FALSE)</f>
        <v>Ecology (Planktonic)</v>
      </c>
      <c r="H422">
        <v>0</v>
      </c>
    </row>
    <row r="423" spans="1:8" hidden="1">
      <c r="A423" s="165" t="s">
        <v>8242</v>
      </c>
      <c r="B423" s="160" t="s">
        <v>8750</v>
      </c>
      <c r="C423" s="157" t="s">
        <v>5204</v>
      </c>
      <c r="D423" s="164" t="s">
        <v>8751</v>
      </c>
      <c r="E423" s="157" t="s">
        <v>1002</v>
      </c>
      <c r="F423" s="156">
        <v>604</v>
      </c>
      <c r="G423" t="str">
        <f>VLOOKUP(A423,'MASTER KEY'!$A$2:$K5419,11,FALSE)</f>
        <v>Ecology (Planktonic)</v>
      </c>
      <c r="H423">
        <v>0</v>
      </c>
    </row>
    <row r="424" spans="1:8" ht="15.6" hidden="1">
      <c r="A424" s="165" t="s">
        <v>8243</v>
      </c>
      <c r="B424" s="167" t="s">
        <v>8549</v>
      </c>
      <c r="C424" s="159" t="s">
        <v>5204</v>
      </c>
      <c r="D424" s="164" t="s">
        <v>8752</v>
      </c>
      <c r="E424" s="159" t="s">
        <v>5204</v>
      </c>
      <c r="F424" s="164">
        <v>1</v>
      </c>
      <c r="G424" t="str">
        <f>VLOOKUP(A424,'MASTER KEY'!$A$2:$K5420,11,FALSE)</f>
        <v>Ecology (Planktonic)</v>
      </c>
      <c r="H424">
        <v>0</v>
      </c>
    </row>
    <row r="425" spans="1:8" ht="15.6" hidden="1">
      <c r="A425" s="165" t="s">
        <v>8244</v>
      </c>
      <c r="B425" s="167" t="s">
        <v>8550</v>
      </c>
      <c r="C425" s="159" t="s">
        <v>5204</v>
      </c>
      <c r="D425" s="164" t="s">
        <v>8753</v>
      </c>
      <c r="E425" s="159" t="s">
        <v>5204</v>
      </c>
      <c r="F425" s="164">
        <v>1</v>
      </c>
      <c r="G425" t="str">
        <f>VLOOKUP(A425,'MASTER KEY'!$A$2:$K5421,11,FALSE)</f>
        <v>Ecology (Planktonic)</v>
      </c>
      <c r="H425">
        <v>0</v>
      </c>
    </row>
    <row r="426" spans="1:8" hidden="1">
      <c r="A426" s="165" t="s">
        <v>8245</v>
      </c>
      <c r="B426" s="160" t="s">
        <v>7839</v>
      </c>
      <c r="C426" s="163" t="s">
        <v>7669</v>
      </c>
      <c r="D426" s="169" t="s">
        <v>8754</v>
      </c>
      <c r="E426" s="170" t="s">
        <v>921</v>
      </c>
      <c r="F426" s="171">
        <v>1</v>
      </c>
      <c r="G426" t="str">
        <f>VLOOKUP(A426,'MASTER KEY'!$A$2:$K5422,11,FALSE)</f>
        <v>Sediment</v>
      </c>
      <c r="H426">
        <v>0</v>
      </c>
    </row>
    <row r="427" spans="1:8" ht="15.6" hidden="1">
      <c r="A427" s="165" t="s">
        <v>8247</v>
      </c>
      <c r="B427" s="167" t="s">
        <v>8551</v>
      </c>
      <c r="C427" s="159" t="s">
        <v>5204</v>
      </c>
      <c r="D427" s="164" t="s">
        <v>8755</v>
      </c>
      <c r="E427" s="159" t="s">
        <v>5204</v>
      </c>
      <c r="F427" s="164">
        <v>1</v>
      </c>
      <c r="G427" t="str">
        <f>VLOOKUP(A427,'MASTER KEY'!$A$2:$K5423,11,FALSE)</f>
        <v>Ecology (Planktonic)</v>
      </c>
      <c r="H427">
        <v>0</v>
      </c>
    </row>
    <row r="428" spans="1:8" ht="15.6" hidden="1">
      <c r="A428" s="165" t="s">
        <v>8248</v>
      </c>
      <c r="B428" s="167" t="s">
        <v>8552</v>
      </c>
      <c r="C428" s="159" t="s">
        <v>5204</v>
      </c>
      <c r="D428" s="164" t="s">
        <v>8756</v>
      </c>
      <c r="E428" s="159" t="s">
        <v>5204</v>
      </c>
      <c r="F428" s="164">
        <v>1</v>
      </c>
      <c r="G428" t="str">
        <f>VLOOKUP(A428,'MASTER KEY'!$A$2:$K5424,11,FALSE)</f>
        <v>Ecology (Planktonic)</v>
      </c>
      <c r="H428">
        <v>0</v>
      </c>
    </row>
    <row r="429" spans="1:8" ht="15.6" hidden="1">
      <c r="A429" s="165" t="s">
        <v>8249</v>
      </c>
      <c r="B429" s="187" t="s">
        <v>8553</v>
      </c>
      <c r="C429" s="159" t="s">
        <v>5204</v>
      </c>
      <c r="D429" s="164" t="s">
        <v>8757</v>
      </c>
      <c r="E429" s="159" t="s">
        <v>5204</v>
      </c>
      <c r="F429" s="164">
        <v>1</v>
      </c>
      <c r="G429" t="str">
        <f>VLOOKUP(A429,'MASTER KEY'!$A$2:$K5425,11,FALSE)</f>
        <v>Ecology (Planktonic)</v>
      </c>
      <c r="H429">
        <v>0</v>
      </c>
    </row>
    <row r="430" spans="1:8" hidden="1">
      <c r="A430" s="165" t="s">
        <v>8252</v>
      </c>
      <c r="B430" s="160" t="s">
        <v>7852</v>
      </c>
      <c r="C430" s="157" t="s">
        <v>7669</v>
      </c>
      <c r="D430" s="164" t="s">
        <v>8758</v>
      </c>
      <c r="E430" s="157" t="s">
        <v>1002</v>
      </c>
      <c r="F430" s="156">
        <v>55.844999999999999</v>
      </c>
      <c r="G430" t="str">
        <f>VLOOKUP(A430,'MASTER KEY'!$A$2:$K5426,11,FALSE)</f>
        <v>Water Quality (Contaminants)</v>
      </c>
      <c r="H430">
        <v>0</v>
      </c>
    </row>
    <row r="431" spans="1:8" hidden="1">
      <c r="A431" s="165" t="s">
        <v>8253</v>
      </c>
      <c r="B431" s="160" t="s">
        <v>7853</v>
      </c>
      <c r="C431" s="157" t="s">
        <v>7669</v>
      </c>
      <c r="D431" s="164" t="s">
        <v>8759</v>
      </c>
      <c r="E431" s="157" t="s">
        <v>1002</v>
      </c>
      <c r="F431" s="156">
        <v>55.844999999999999</v>
      </c>
      <c r="G431" t="str">
        <f>VLOOKUP(A431,'MASTER KEY'!$A$2:$K5427,11,FALSE)</f>
        <v>Water Quality (Contaminants)</v>
      </c>
      <c r="H431">
        <v>0</v>
      </c>
    </row>
    <row r="432" spans="1:8" hidden="1">
      <c r="A432" s="165" t="s">
        <v>8254</v>
      </c>
      <c r="B432" s="160" t="s">
        <v>7854</v>
      </c>
      <c r="C432" s="157" t="s">
        <v>7669</v>
      </c>
      <c r="D432" s="164" t="s">
        <v>8760</v>
      </c>
      <c r="E432" s="157" t="s">
        <v>1002</v>
      </c>
      <c r="F432" s="156">
        <v>54.938043999999998</v>
      </c>
      <c r="G432" t="str">
        <f>VLOOKUP(A432,'MASTER KEY'!$A$2:$K5428,11,FALSE)</f>
        <v>Water Quality (Contaminants)</v>
      </c>
      <c r="H432">
        <v>0</v>
      </c>
    </row>
    <row r="433" spans="1:8" hidden="1">
      <c r="A433" s="165" t="s">
        <v>8255</v>
      </c>
      <c r="B433" s="160" t="s">
        <v>7855</v>
      </c>
      <c r="C433" s="157" t="s">
        <v>7669</v>
      </c>
      <c r="D433" s="164" t="s">
        <v>8761</v>
      </c>
      <c r="E433" s="157" t="s">
        <v>1002</v>
      </c>
      <c r="F433" s="156">
        <v>200.59</v>
      </c>
      <c r="G433" t="str">
        <f>VLOOKUP(A433,'MASTER KEY'!$A$2:$K5429,11,FALSE)</f>
        <v>Water Quality (Contaminants)</v>
      </c>
      <c r="H433">
        <v>0</v>
      </c>
    </row>
    <row r="434" spans="1:8" hidden="1">
      <c r="A434" s="165" t="s">
        <v>8256</v>
      </c>
      <c r="B434" s="160" t="s">
        <v>7856</v>
      </c>
      <c r="C434" s="157" t="s">
        <v>2109</v>
      </c>
      <c r="D434" s="164" t="s">
        <v>8762</v>
      </c>
      <c r="E434" s="157" t="s">
        <v>1002</v>
      </c>
      <c r="F434" s="156">
        <v>1</v>
      </c>
      <c r="G434" t="str">
        <f>VLOOKUP(A434,'MASTER KEY'!$A$2:$K5430,11,FALSE)</f>
        <v>Ecology (Planktonic)</v>
      </c>
      <c r="H434">
        <v>0</v>
      </c>
    </row>
    <row r="435" spans="1:8" hidden="1">
      <c r="A435" s="165" t="s">
        <v>8257</v>
      </c>
      <c r="B435" s="160" t="s">
        <v>7857</v>
      </c>
      <c r="C435" s="157" t="s">
        <v>2109</v>
      </c>
      <c r="D435" s="164" t="s">
        <v>8763</v>
      </c>
      <c r="E435" s="157" t="s">
        <v>1002</v>
      </c>
      <c r="F435" s="156">
        <v>1</v>
      </c>
      <c r="G435" t="str">
        <f>VLOOKUP(A435,'MASTER KEY'!$A$2:$K5431,11,FALSE)</f>
        <v>Ecology (Planktonic)</v>
      </c>
      <c r="H435">
        <v>0</v>
      </c>
    </row>
    <row r="436" spans="1:8" ht="15.6" hidden="1">
      <c r="A436" s="165" t="s">
        <v>8259</v>
      </c>
      <c r="B436" s="167" t="s">
        <v>8555</v>
      </c>
      <c r="C436" s="159" t="s">
        <v>5204</v>
      </c>
      <c r="D436" s="164" t="s">
        <v>8764</v>
      </c>
      <c r="E436" s="159" t="s">
        <v>5204</v>
      </c>
      <c r="F436" s="164">
        <v>1</v>
      </c>
      <c r="G436" t="str">
        <f>VLOOKUP(A436,'MASTER KEY'!$A$2:$K5432,11,FALSE)</f>
        <v>Ecology (Planktonic)</v>
      </c>
      <c r="H436">
        <v>0</v>
      </c>
    </row>
    <row r="437" spans="1:8" ht="15.6" hidden="1">
      <c r="A437" s="165" t="s">
        <v>8260</v>
      </c>
      <c r="B437" s="160" t="s">
        <v>8765</v>
      </c>
      <c r="C437" s="159" t="s">
        <v>5204</v>
      </c>
      <c r="D437" s="164" t="s">
        <v>8766</v>
      </c>
      <c r="E437" s="159" t="s">
        <v>5204</v>
      </c>
      <c r="F437" s="164">
        <v>1</v>
      </c>
      <c r="G437" t="str">
        <f>VLOOKUP(A437,'MASTER KEY'!$A$2:$K5433,11,FALSE)</f>
        <v>Ecology (Planktonic)</v>
      </c>
      <c r="H437">
        <v>0</v>
      </c>
    </row>
    <row r="438" spans="1:8" ht="15.6" hidden="1">
      <c r="A438" s="165" t="s">
        <v>8261</v>
      </c>
      <c r="B438" s="160" t="s">
        <v>8767</v>
      </c>
      <c r="C438" s="159" t="s">
        <v>5204</v>
      </c>
      <c r="D438" s="164" t="s">
        <v>8768</v>
      </c>
      <c r="E438" s="159" t="s">
        <v>5204</v>
      </c>
      <c r="F438" s="164">
        <v>1</v>
      </c>
      <c r="G438" t="str">
        <f>VLOOKUP(A438,'MASTER KEY'!$A$2:$K5434,11,FALSE)</f>
        <v>Ecology (Planktonic)</v>
      </c>
      <c r="H438">
        <v>0</v>
      </c>
    </row>
    <row r="439" spans="1:8" ht="15.6" hidden="1">
      <c r="A439" s="165" t="s">
        <v>8262</v>
      </c>
      <c r="B439" s="167" t="s">
        <v>8556</v>
      </c>
      <c r="C439" s="159" t="s">
        <v>5204</v>
      </c>
      <c r="D439" s="164" t="s">
        <v>8769</v>
      </c>
      <c r="E439" s="159" t="s">
        <v>5204</v>
      </c>
      <c r="F439" s="164">
        <v>1</v>
      </c>
      <c r="G439" t="str">
        <f>VLOOKUP(A439,'MASTER KEY'!$A$2:$K5435,11,FALSE)</f>
        <v>Ecology (Planktonic)</v>
      </c>
      <c r="H439">
        <v>0</v>
      </c>
    </row>
    <row r="440" spans="1:8" ht="15.6" hidden="1">
      <c r="A440" s="165" t="s">
        <v>8263</v>
      </c>
      <c r="B440" s="186" t="s">
        <v>8770</v>
      </c>
      <c r="C440" s="159" t="s">
        <v>5204</v>
      </c>
      <c r="D440" s="164" t="s">
        <v>8771</v>
      </c>
      <c r="E440" s="159" t="s">
        <v>5204</v>
      </c>
      <c r="F440" s="164">
        <v>1</v>
      </c>
      <c r="G440" t="str">
        <f>VLOOKUP(A440,'MASTER KEY'!$A$2:$K5436,11,FALSE)</f>
        <v>Ecology (Planktonic)</v>
      </c>
      <c r="H440">
        <v>0</v>
      </c>
    </row>
    <row r="441" spans="1:8" ht="15.6" hidden="1">
      <c r="A441" s="165" t="s">
        <v>8264</v>
      </c>
      <c r="B441" s="160" t="s">
        <v>8772</v>
      </c>
      <c r="C441" s="159" t="s">
        <v>5204</v>
      </c>
      <c r="D441" s="164" t="s">
        <v>8773</v>
      </c>
      <c r="E441" s="159" t="s">
        <v>5204</v>
      </c>
      <c r="F441" s="164">
        <v>1</v>
      </c>
      <c r="G441" t="str">
        <f>VLOOKUP(A441,'MASTER KEY'!$A$2:$K5437,11,FALSE)</f>
        <v>Ecology (Planktonic)</v>
      </c>
      <c r="H441">
        <v>0</v>
      </c>
    </row>
    <row r="442" spans="1:8" ht="15.6" hidden="1">
      <c r="A442" s="165" t="s">
        <v>8265</v>
      </c>
      <c r="B442" s="160" t="s">
        <v>8774</v>
      </c>
      <c r="C442" s="159" t="s">
        <v>5204</v>
      </c>
      <c r="D442" s="164" t="s">
        <v>8775</v>
      </c>
      <c r="E442" s="159" t="s">
        <v>5204</v>
      </c>
      <c r="F442" s="164">
        <v>1</v>
      </c>
      <c r="G442" t="str">
        <f>VLOOKUP(A442,'MASTER KEY'!$A$2:$K5438,11,FALSE)</f>
        <v>Ecology (Planktonic)</v>
      </c>
      <c r="H442">
        <v>0</v>
      </c>
    </row>
    <row r="443" spans="1:8" ht="15.6" hidden="1">
      <c r="A443" s="165" t="s">
        <v>8266</v>
      </c>
      <c r="B443" s="168" t="s">
        <v>8557</v>
      </c>
      <c r="C443" s="159" t="s">
        <v>5204</v>
      </c>
      <c r="D443" s="164" t="s">
        <v>8776</v>
      </c>
      <c r="E443" s="159" t="s">
        <v>5204</v>
      </c>
      <c r="F443" s="164">
        <v>1</v>
      </c>
      <c r="G443" t="str">
        <f>VLOOKUP(A443,'MASTER KEY'!$A$2:$K5439,11,FALSE)</f>
        <v>Ecology (Planktonic)</v>
      </c>
      <c r="H443">
        <v>0</v>
      </c>
    </row>
    <row r="444" spans="1:8" ht="15.6" hidden="1">
      <c r="A444" s="165" t="s">
        <v>8267</v>
      </c>
      <c r="B444" s="186" t="s">
        <v>8777</v>
      </c>
      <c r="C444" s="159" t="s">
        <v>5204</v>
      </c>
      <c r="D444" s="164" t="s">
        <v>8778</v>
      </c>
      <c r="E444" s="159" t="s">
        <v>5204</v>
      </c>
      <c r="F444" s="164">
        <v>1</v>
      </c>
      <c r="G444" t="str">
        <f>VLOOKUP(A444,'MASTER KEY'!$A$2:$K5440,11,FALSE)</f>
        <v>Ecology (Planktonic)</v>
      </c>
      <c r="H444">
        <v>0</v>
      </c>
    </row>
    <row r="445" spans="1:8" ht="15.6" hidden="1">
      <c r="A445" s="165" t="s">
        <v>8268</v>
      </c>
      <c r="B445" s="168" t="s">
        <v>8558</v>
      </c>
      <c r="C445" s="159" t="s">
        <v>5204</v>
      </c>
      <c r="D445" s="164" t="s">
        <v>8779</v>
      </c>
      <c r="E445" s="159" t="s">
        <v>5204</v>
      </c>
      <c r="F445" s="164">
        <v>1</v>
      </c>
      <c r="G445" t="str">
        <f>VLOOKUP(A445,'MASTER KEY'!$A$2:$K5441,11,FALSE)</f>
        <v>Ecology (Planktonic)</v>
      </c>
      <c r="H445">
        <v>0</v>
      </c>
    </row>
    <row r="446" spans="1:8" ht="15.6" hidden="1">
      <c r="A446" s="165" t="s">
        <v>8269</v>
      </c>
      <c r="B446" s="158" t="s">
        <v>8559</v>
      </c>
      <c r="C446" s="159" t="s">
        <v>5204</v>
      </c>
      <c r="D446" s="164" t="s">
        <v>8780</v>
      </c>
      <c r="E446" s="159" t="s">
        <v>5204</v>
      </c>
      <c r="F446" s="164">
        <v>1</v>
      </c>
      <c r="G446" t="str">
        <f>VLOOKUP(A446,'MASTER KEY'!$A$2:$K5442,11,FALSE)</f>
        <v>Ecology (Planktonic)</v>
      </c>
      <c r="H446">
        <v>0</v>
      </c>
    </row>
    <row r="447" spans="1:8">
      <c r="A447" s="165" t="s">
        <v>8271</v>
      </c>
      <c r="B447" s="156" t="s">
        <v>7876</v>
      </c>
      <c r="C447" s="157" t="s">
        <v>7669</v>
      </c>
      <c r="D447" s="164" t="s">
        <v>1031</v>
      </c>
      <c r="E447" s="157" t="s">
        <v>1002</v>
      </c>
      <c r="F447" s="172">
        <f>1000/12</f>
        <v>83.333333333333329</v>
      </c>
      <c r="G447" t="str">
        <f>VLOOKUP(A447,'MASTER KEY'!$A$2:$K5443,11,FALSE)</f>
        <v>Water Quality (Nutrient)</v>
      </c>
      <c r="H447">
        <v>0</v>
      </c>
    </row>
    <row r="448" spans="1:8">
      <c r="A448" s="165" t="s">
        <v>8272</v>
      </c>
      <c r="B448" s="156" t="s">
        <v>7877</v>
      </c>
      <c r="C448" s="157" t="s">
        <v>7669</v>
      </c>
      <c r="D448" s="164" t="s">
        <v>8781</v>
      </c>
      <c r="E448" s="157" t="s">
        <v>1002</v>
      </c>
      <c r="F448" s="172">
        <f>1000/12</f>
        <v>83.333333333333329</v>
      </c>
      <c r="G448" t="str">
        <f>VLOOKUP(A448,'MASTER KEY'!$A$2:$K5444,11,FALSE)</f>
        <v>Water Quality (Nutrient)</v>
      </c>
      <c r="H448">
        <v>0</v>
      </c>
    </row>
    <row r="449" spans="1:8">
      <c r="A449" s="165" t="s">
        <v>8273</v>
      </c>
      <c r="B449" s="156" t="s">
        <v>7878</v>
      </c>
      <c r="C449" s="157" t="s">
        <v>921</v>
      </c>
      <c r="D449" s="164" t="s">
        <v>8782</v>
      </c>
      <c r="E449" s="157" t="s">
        <v>1002</v>
      </c>
      <c r="F449" s="172">
        <f>1000/14</f>
        <v>71.428571428571431</v>
      </c>
      <c r="G449" t="str">
        <f>VLOOKUP(A449,'MASTER KEY'!$A$2:$K5445,11,FALSE)</f>
        <v>Water Quality (Nutrient)</v>
      </c>
      <c r="H449">
        <v>0</v>
      </c>
    </row>
    <row r="450" spans="1:8" hidden="1">
      <c r="A450" s="165" t="s">
        <v>8274</v>
      </c>
      <c r="B450" s="156" t="s">
        <v>7879</v>
      </c>
      <c r="C450" s="157" t="s">
        <v>7880</v>
      </c>
      <c r="D450" s="164" t="s">
        <v>8783</v>
      </c>
      <c r="E450" s="157" t="s">
        <v>1069</v>
      </c>
      <c r="F450" s="156">
        <f>1/4.6</f>
        <v>0.21739130434782611</v>
      </c>
      <c r="G450" t="str">
        <f>VLOOKUP(A450,'MASTER KEY'!$A$2:$K5446,11,FALSE)</f>
        <v>Others</v>
      </c>
      <c r="H450">
        <v>0</v>
      </c>
    </row>
    <row r="451" spans="1:8">
      <c r="A451" s="165" t="s">
        <v>8275</v>
      </c>
      <c r="B451" s="164" t="s">
        <v>7881</v>
      </c>
      <c r="C451" s="163" t="s">
        <v>7669</v>
      </c>
      <c r="D451" s="156" t="s">
        <v>8784</v>
      </c>
      <c r="E451" s="157" t="s">
        <v>1002</v>
      </c>
      <c r="F451" s="164">
        <f>1000/32.258064516129</f>
        <v>31.000000000000036</v>
      </c>
      <c r="G451" t="str">
        <f>VLOOKUP(A451,'MASTER KEY'!$A$2:$K5447,11,FALSE)</f>
        <v>Water Quality (Nutrient)</v>
      </c>
      <c r="H451">
        <v>0</v>
      </c>
    </row>
    <row r="452" spans="1:8">
      <c r="A452" s="165" t="s">
        <v>8278</v>
      </c>
      <c r="B452" s="164" t="s">
        <v>7886</v>
      </c>
      <c r="C452" s="163" t="s">
        <v>7669</v>
      </c>
      <c r="D452" s="156" t="s">
        <v>8785</v>
      </c>
      <c r="E452" s="157" t="s">
        <v>1002</v>
      </c>
      <c r="F452" s="164">
        <f>1000/96.06</f>
        <v>10.410160316468874</v>
      </c>
      <c r="G452" t="str">
        <f>VLOOKUP(A452,'MASTER KEY'!$A$2:$K5448,11,FALSE)</f>
        <v>Water Quality (Nutrient)</v>
      </c>
      <c r="H452">
        <v>0</v>
      </c>
    </row>
    <row r="453" spans="1:8">
      <c r="A453" s="165" t="s">
        <v>8294</v>
      </c>
      <c r="B453" s="156" t="s">
        <v>7906</v>
      </c>
      <c r="C453" s="163" t="s">
        <v>1151</v>
      </c>
      <c r="D453" s="156" t="s">
        <v>8786</v>
      </c>
      <c r="E453" s="157" t="s">
        <v>1151</v>
      </c>
      <c r="F453" s="164">
        <v>1</v>
      </c>
      <c r="G453" t="str">
        <f>VLOOKUP(A453,'MASTER KEY'!$A$2:$K5449,11,FALSE)</f>
        <v>Water Quality (Nutrient)</v>
      </c>
      <c r="H453">
        <v>0</v>
      </c>
    </row>
    <row r="454" spans="1:8" ht="15.6" hidden="1">
      <c r="A454" s="165" t="s">
        <v>8295</v>
      </c>
      <c r="B454" s="156" t="s">
        <v>7907</v>
      </c>
      <c r="C454" s="189" t="s">
        <v>5204</v>
      </c>
      <c r="D454" s="156" t="s">
        <v>8787</v>
      </c>
      <c r="E454" s="189" t="s">
        <v>5204</v>
      </c>
      <c r="F454" s="164">
        <v>1</v>
      </c>
      <c r="G454" t="str">
        <f>VLOOKUP(A454,'MASTER KEY'!$A$2:$K5450,11,FALSE)</f>
        <v>Ecology (Planktonic)</v>
      </c>
      <c r="H454">
        <v>0</v>
      </c>
    </row>
    <row r="455" spans="1:8" ht="15.6" hidden="1">
      <c r="A455" s="165" t="s">
        <v>8296</v>
      </c>
      <c r="B455" s="156" t="s">
        <v>5673</v>
      </c>
      <c r="C455" s="159" t="s">
        <v>5204</v>
      </c>
      <c r="D455" s="156" t="s">
        <v>8788</v>
      </c>
      <c r="E455" s="159" t="s">
        <v>5204</v>
      </c>
      <c r="F455" s="164">
        <v>1</v>
      </c>
      <c r="G455" t="str">
        <f>VLOOKUP(A455,'MASTER KEY'!$A$2:$K5451,11,FALSE)</f>
        <v>Ecology (Planktonic)</v>
      </c>
      <c r="H455">
        <v>0</v>
      </c>
    </row>
    <row r="456" spans="1:8">
      <c r="A456" s="165" t="s">
        <v>8297</v>
      </c>
      <c r="B456" s="156" t="s">
        <v>8789</v>
      </c>
      <c r="C456" s="163" t="s">
        <v>1151</v>
      </c>
      <c r="D456" s="157" t="s">
        <v>8790</v>
      </c>
      <c r="E456" s="157" t="s">
        <v>1151</v>
      </c>
      <c r="F456" s="163">
        <v>1</v>
      </c>
      <c r="G456" t="str">
        <f>VLOOKUP(A456,'MASTER KEY'!$A$2:$K5452,11,FALSE)</f>
        <v>Water Quality (Nutrient)</v>
      </c>
      <c r="H456">
        <v>0</v>
      </c>
    </row>
    <row r="457" spans="1:8" hidden="1">
      <c r="A457" s="165" t="s">
        <v>8298</v>
      </c>
      <c r="B457" s="156" t="s">
        <v>7909</v>
      </c>
      <c r="C457" s="173" t="str">
        <f>VLOOKUP(A457,'[2]MASTER KEY'!$A$2:$C1328,3,TRUE)</f>
        <v>mg/L</v>
      </c>
      <c r="D457" s="169" t="s">
        <v>8791</v>
      </c>
      <c r="E457" s="170" t="s">
        <v>1041</v>
      </c>
      <c r="F457" s="173">
        <v>1</v>
      </c>
      <c r="G457" t="str">
        <f>VLOOKUP(A457,'MASTER KEY'!$A$2:$K5453,11,FALSE)</f>
        <v>Ecology (Planktonic)</v>
      </c>
      <c r="H457">
        <v>0</v>
      </c>
    </row>
    <row r="458" spans="1:8" hidden="1">
      <c r="A458" s="165" t="s">
        <v>8299</v>
      </c>
      <c r="B458" s="156" t="s">
        <v>7912</v>
      </c>
      <c r="C458" s="173" t="str">
        <f>VLOOKUP(A458,'[2]MASTER KEY'!$A$2:$C1329,3,TRUE)</f>
        <v>mg/L</v>
      </c>
      <c r="D458" s="156" t="s">
        <v>8792</v>
      </c>
      <c r="E458" s="170" t="s">
        <v>1041</v>
      </c>
      <c r="F458" s="173">
        <v>1</v>
      </c>
      <c r="G458" t="str">
        <f>VLOOKUP(A458,'MASTER KEY'!$A$2:$K5454,11,FALSE)</f>
        <v>Ecology (Planktonic)</v>
      </c>
      <c r="H458">
        <v>0</v>
      </c>
    </row>
    <row r="459" spans="1:8" hidden="1">
      <c r="A459" s="165" t="s">
        <v>8300</v>
      </c>
      <c r="B459" s="156" t="s">
        <v>7915</v>
      </c>
      <c r="C459" s="171" t="str">
        <f>VLOOKUP(A459,'[2]MASTER KEY'!$A$2:$C1330,3,TRUE)</f>
        <v>mg/L</v>
      </c>
      <c r="D459" s="156" t="s">
        <v>8793</v>
      </c>
      <c r="E459" s="169" t="s">
        <v>1041</v>
      </c>
      <c r="F459" s="171">
        <v>1</v>
      </c>
      <c r="G459" t="str">
        <f>VLOOKUP(A459,'MASTER KEY'!$A$2:$K5455,11,FALSE)</f>
        <v>Ecology (Planktonic)</v>
      </c>
      <c r="H459">
        <v>0</v>
      </c>
    </row>
    <row r="460" spans="1:8" hidden="1">
      <c r="A460" s="165" t="s">
        <v>8301</v>
      </c>
      <c r="B460" s="156" t="s">
        <v>7918</v>
      </c>
      <c r="C460" s="156" t="s">
        <v>7919</v>
      </c>
      <c r="D460" s="156" t="s">
        <v>8794</v>
      </c>
      <c r="E460" s="156" t="s">
        <v>7919</v>
      </c>
      <c r="F460" s="164">
        <v>1</v>
      </c>
      <c r="G460" t="str">
        <f>VLOOKUP(A460,'MASTER KEY'!$A$2:$K5456,11,FALSE)</f>
        <v>Meteorology</v>
      </c>
      <c r="H460">
        <v>0</v>
      </c>
    </row>
    <row r="461" spans="1:8" hidden="1">
      <c r="A461" s="165" t="s">
        <v>8302</v>
      </c>
      <c r="B461" s="156" t="s">
        <v>7920</v>
      </c>
      <c r="C461" s="164" t="s">
        <v>7921</v>
      </c>
      <c r="D461" s="156" t="s">
        <v>8795</v>
      </c>
      <c r="E461" s="156" t="s">
        <v>8796</v>
      </c>
      <c r="F461" s="199">
        <v>1E-3</v>
      </c>
      <c r="G461" t="str">
        <f>VLOOKUP(A461,'MASTER KEY'!$A$2:$K5457,11,FALSE)</f>
        <v>Greenhouse Gas</v>
      </c>
      <c r="H461">
        <v>0</v>
      </c>
    </row>
    <row r="462" spans="1:8" hidden="1">
      <c r="A462" s="165" t="s">
        <v>8303</v>
      </c>
      <c r="B462" s="156" t="s">
        <v>7923</v>
      </c>
      <c r="C462" s="164" t="s">
        <v>1103</v>
      </c>
      <c r="D462" s="169" t="s">
        <v>8797</v>
      </c>
      <c r="E462" s="169" t="s">
        <v>1103</v>
      </c>
      <c r="F462" s="171">
        <v>1</v>
      </c>
      <c r="G462" t="str">
        <f>VLOOKUP(A462,'MASTER KEY'!$A$2:$K5458,11,FALSE)</f>
        <v>Greenhouse Gas</v>
      </c>
      <c r="H462">
        <v>0</v>
      </c>
    </row>
    <row r="463" spans="1:8" hidden="1">
      <c r="A463" s="165" t="s">
        <v>8304</v>
      </c>
      <c r="B463" s="156" t="s">
        <v>7924</v>
      </c>
      <c r="C463" s="164" t="s">
        <v>7925</v>
      </c>
      <c r="D463" s="156" t="s">
        <v>8798</v>
      </c>
      <c r="E463" s="156" t="s">
        <v>8799</v>
      </c>
      <c r="F463" s="164">
        <v>1</v>
      </c>
      <c r="G463" t="str">
        <f>VLOOKUP(A463,'MASTER KEY'!$A$2:$K5459,11,FALSE)</f>
        <v>Greenhouse Gas</v>
      </c>
      <c r="H463">
        <v>0</v>
      </c>
    </row>
    <row r="464" spans="1:8" hidden="1">
      <c r="A464" s="165" t="s">
        <v>8305</v>
      </c>
      <c r="B464" s="156" t="s">
        <v>7926</v>
      </c>
      <c r="C464" s="164" t="s">
        <v>7921</v>
      </c>
      <c r="D464" s="156" t="s">
        <v>8800</v>
      </c>
      <c r="E464" s="156" t="s">
        <v>8796</v>
      </c>
      <c r="F464" s="199">
        <v>1E-3</v>
      </c>
      <c r="G464" t="str">
        <f>VLOOKUP(A464,'MASTER KEY'!$A$2:$K5460,11,FALSE)</f>
        <v>Greenhouse Gas</v>
      </c>
      <c r="H464">
        <v>0</v>
      </c>
    </row>
    <row r="465" spans="1:8" hidden="1">
      <c r="A465" s="165" t="s">
        <v>8306</v>
      </c>
      <c r="B465" s="156" t="s">
        <v>7927</v>
      </c>
      <c r="C465" s="164" t="s">
        <v>7925</v>
      </c>
      <c r="D465" s="156" t="s">
        <v>8801</v>
      </c>
      <c r="E465" s="156" t="s">
        <v>8802</v>
      </c>
      <c r="F465" s="197">
        <v>9.9999999999999995E-7</v>
      </c>
      <c r="G465" t="str">
        <f>VLOOKUP(A465,'MASTER KEY'!$A$2:$K5461,11,FALSE)</f>
        <v>Greenhouse Gas</v>
      </c>
      <c r="H465">
        <v>0</v>
      </c>
    </row>
    <row r="466" spans="1:8" hidden="1">
      <c r="A466" s="165" t="s">
        <v>8307</v>
      </c>
      <c r="B466" s="156" t="s">
        <v>7928</v>
      </c>
      <c r="C466" s="164" t="s">
        <v>7929</v>
      </c>
      <c r="D466" s="157" t="s">
        <v>8803</v>
      </c>
      <c r="E466" s="157" t="s">
        <v>8796</v>
      </c>
      <c r="F466" s="163">
        <v>1</v>
      </c>
      <c r="G466" t="str">
        <f>VLOOKUP(A466,'MASTER KEY'!$A$2:$K5462,11,FALSE)</f>
        <v>Greenhouse Gas</v>
      </c>
      <c r="H466">
        <v>0</v>
      </c>
    </row>
    <row r="467" spans="1:8" hidden="1">
      <c r="A467" s="165" t="s">
        <v>8308</v>
      </c>
      <c r="B467" s="156" t="s">
        <v>7930</v>
      </c>
      <c r="C467" s="164" t="s">
        <v>7931</v>
      </c>
      <c r="D467" s="156" t="s">
        <v>898</v>
      </c>
      <c r="E467" s="156" t="s">
        <v>1729</v>
      </c>
      <c r="F467" s="164">
        <v>1</v>
      </c>
      <c r="G467" t="str">
        <f>VLOOKUP(A467,'MASTER KEY'!$A$2:$K5463,11,FALSE)</f>
        <v>Water Quality (PhysChm)</v>
      </c>
      <c r="H467">
        <v>0</v>
      </c>
    </row>
    <row r="468" spans="1:8" hidden="1">
      <c r="A468" s="165" t="s">
        <v>8310</v>
      </c>
      <c r="B468" s="156" t="s">
        <v>697</v>
      </c>
      <c r="C468" s="164" t="s">
        <v>7934</v>
      </c>
      <c r="D468" s="156" t="s">
        <v>8804</v>
      </c>
      <c r="E468" s="156" t="s">
        <v>1069</v>
      </c>
      <c r="F468" s="193">
        <v>8.3000000000000001E-3</v>
      </c>
      <c r="G468" t="str">
        <f>VLOOKUP(A468,'MASTER KEY'!$A$2:$K5464,11,FALSE)</f>
        <v>Water Quality (PhysChm)</v>
      </c>
      <c r="H468">
        <v>0</v>
      </c>
    </row>
    <row r="469" spans="1:8" hidden="1">
      <c r="A469" s="165" t="s">
        <v>8439</v>
      </c>
      <c r="B469" s="175" t="s">
        <v>8073</v>
      </c>
      <c r="C469" s="175" t="s">
        <v>8074</v>
      </c>
      <c r="D469" s="157" t="s">
        <v>8805</v>
      </c>
      <c r="E469" s="157" t="s">
        <v>1007</v>
      </c>
      <c r="F469" s="163">
        <v>1</v>
      </c>
      <c r="G469" t="str">
        <f>VLOOKUP(A469,'MASTER KEY'!$A$2:$K5465,11,FALSE)</f>
        <v>Hydrology</v>
      </c>
      <c r="H469">
        <v>0</v>
      </c>
    </row>
    <row r="470" spans="1:8">
      <c r="A470" s="165" t="s">
        <v>8441</v>
      </c>
      <c r="B470" s="174" t="s">
        <v>8076</v>
      </c>
      <c r="C470" s="174" t="s">
        <v>8077</v>
      </c>
      <c r="D470" s="156" t="s">
        <v>8806</v>
      </c>
      <c r="E470" s="156" t="s">
        <v>8077</v>
      </c>
      <c r="F470" s="164">
        <v>1</v>
      </c>
      <c r="G470" t="str">
        <f>VLOOKUP(A470,'MASTER KEY'!$A$2:$K5466,11,FALSE)</f>
        <v>Water Quality (Nutrient)</v>
      </c>
      <c r="H470">
        <v>0</v>
      </c>
    </row>
    <row r="471" spans="1:8">
      <c r="A471" s="165" t="s">
        <v>8442</v>
      </c>
      <c r="B471" s="157" t="s">
        <v>8078</v>
      </c>
      <c r="C471" s="157" t="s">
        <v>2109</v>
      </c>
      <c r="D471" s="156" t="s">
        <v>8807</v>
      </c>
      <c r="E471" s="156" t="str">
        <f>C471</f>
        <v>ug/L</v>
      </c>
      <c r="F471" s="164">
        <v>1</v>
      </c>
      <c r="G471" t="str">
        <f>VLOOKUP(A471,'MASTER KEY'!$A$2:$K5467,11,FALSE)</f>
        <v>Water Quality (Nutrient)</v>
      </c>
      <c r="H471">
        <v>0</v>
      </c>
    </row>
    <row r="472" spans="1:8" hidden="1">
      <c r="A472" s="165" t="s">
        <v>8443</v>
      </c>
      <c r="B472" s="175" t="s">
        <v>8079</v>
      </c>
      <c r="C472" s="175" t="s">
        <v>7931</v>
      </c>
      <c r="D472" s="156" t="s">
        <v>8808</v>
      </c>
      <c r="E472" s="156" t="str">
        <f>C472</f>
        <v>µS/cm</v>
      </c>
      <c r="F472" s="164">
        <v>1</v>
      </c>
      <c r="G472" t="str">
        <f>VLOOKUP(A472,'MASTER KEY'!$A$2:$K5468,11,FALSE)</f>
        <v>Water Quality (PhysChm)</v>
      </c>
      <c r="H472">
        <v>0</v>
      </c>
    </row>
    <row r="473" spans="1:8" hidden="1">
      <c r="A473" s="165" t="s">
        <v>8446</v>
      </c>
      <c r="B473" s="174" t="s">
        <v>8083</v>
      </c>
      <c r="C473" s="174" t="s">
        <v>7883</v>
      </c>
      <c r="D473" s="156" t="s">
        <v>8809</v>
      </c>
      <c r="E473" s="156" t="str">
        <f>C473</f>
        <v>mV</v>
      </c>
      <c r="F473" s="164">
        <v>1</v>
      </c>
      <c r="G473" t="str">
        <f>VLOOKUP(A473,'MASTER KEY'!$A$2:$K5469,11,FALSE)</f>
        <v>Water Quality (PhysChm)</v>
      </c>
      <c r="H473">
        <v>0</v>
      </c>
    </row>
    <row r="474" spans="1:8" hidden="1">
      <c r="A474" s="165" t="s">
        <v>8450</v>
      </c>
      <c r="B474" s="157" t="s">
        <v>8087</v>
      </c>
      <c r="C474" s="157" t="s">
        <v>8088</v>
      </c>
      <c r="D474" s="156" t="s">
        <v>8810</v>
      </c>
      <c r="E474" s="156" t="str">
        <f>C474</f>
        <v>kg/m3-1000</v>
      </c>
      <c r="F474" s="164">
        <v>1</v>
      </c>
      <c r="G474" t="str">
        <f>VLOOKUP(A474,'MASTER KEY'!$A$2:$K5470,11,FALSE)</f>
        <v>Hydrodynamics</v>
      </c>
      <c r="H474">
        <v>0</v>
      </c>
    </row>
    <row r="475" spans="1:8">
      <c r="A475" s="165" t="s">
        <v>8451</v>
      </c>
      <c r="B475" s="156" t="s">
        <v>8089</v>
      </c>
      <c r="C475" s="156" t="s">
        <v>8090</v>
      </c>
      <c r="D475" s="156" t="s">
        <v>8811</v>
      </c>
      <c r="E475" s="156" t="str">
        <f>C475</f>
        <v>ppb</v>
      </c>
      <c r="F475" s="164">
        <v>1</v>
      </c>
      <c r="G475" t="str">
        <f>VLOOKUP(A475,'MASTER KEY'!$A$2:$K5471,11,FALSE)</f>
        <v>Water Quality (Nutrient)</v>
      </c>
      <c r="H475">
        <v>0</v>
      </c>
    </row>
    <row r="476" spans="1:8" hidden="1">
      <c r="A476" s="165" t="s">
        <v>8453</v>
      </c>
      <c r="B476" s="156" t="s">
        <v>8092</v>
      </c>
      <c r="C476" s="164" t="s">
        <v>8093</v>
      </c>
      <c r="D476" s="156" t="s">
        <v>8812</v>
      </c>
      <c r="E476" s="156" t="s">
        <v>1007</v>
      </c>
      <c r="F476" s="164">
        <v>1</v>
      </c>
      <c r="G476" t="str">
        <f>VLOOKUP(A476,'MASTER KEY'!$A$2:$K5472,11,FALSE)</f>
        <v>Hydrology</v>
      </c>
      <c r="H476">
        <v>0</v>
      </c>
    </row>
    <row r="477" spans="1:8" hidden="1">
      <c r="A477" s="165" t="s">
        <v>8454</v>
      </c>
      <c r="B477" s="156" t="s">
        <v>8094</v>
      </c>
      <c r="C477" s="164" t="s">
        <v>8095</v>
      </c>
      <c r="D477" s="156" t="s">
        <v>8813</v>
      </c>
      <c r="E477" s="156" t="str">
        <f>C477</f>
        <v>ppm</v>
      </c>
      <c r="F477" s="164">
        <v>1</v>
      </c>
      <c r="G477" t="str">
        <f>VLOOKUP(A477,'MASTER KEY'!$A$2:$K5473,11,FALSE)</f>
        <v>Greenhouse Gas</v>
      </c>
      <c r="H477">
        <v>0</v>
      </c>
    </row>
    <row r="478" spans="1:8" hidden="1">
      <c r="A478" s="165" t="s">
        <v>8455</v>
      </c>
      <c r="B478" s="156" t="s">
        <v>8096</v>
      </c>
      <c r="C478" s="164" t="s">
        <v>8095</v>
      </c>
      <c r="D478" s="156" t="s">
        <v>8814</v>
      </c>
      <c r="E478" s="156" t="str">
        <f>C478</f>
        <v>ppm</v>
      </c>
      <c r="F478" s="164">
        <v>1</v>
      </c>
      <c r="G478" t="str">
        <f>VLOOKUP(A478,'MASTER KEY'!$A$2:$K5474,11,FALSE)</f>
        <v>Greenhouse Gas</v>
      </c>
      <c r="H478">
        <v>0</v>
      </c>
    </row>
    <row r="479" spans="1:8" hidden="1">
      <c r="A479" s="165" t="s">
        <v>8456</v>
      </c>
      <c r="B479" s="156" t="s">
        <v>8097</v>
      </c>
      <c r="C479" s="164" t="s">
        <v>1103</v>
      </c>
      <c r="D479" s="156" t="s">
        <v>8815</v>
      </c>
      <c r="E479" s="156" t="str">
        <f>C479</f>
        <v>%</v>
      </c>
      <c r="F479" s="164">
        <v>1</v>
      </c>
      <c r="G479" t="str">
        <f>VLOOKUP(A479,'MASTER KEY'!$A$2:$K5475,11,FALSE)</f>
        <v>Greenhouse Gas</v>
      </c>
      <c r="H479">
        <v>0</v>
      </c>
    </row>
    <row r="480" spans="1:8">
      <c r="A480" s="165" t="s">
        <v>8457</v>
      </c>
      <c r="B480" s="156" t="s">
        <v>8098</v>
      </c>
      <c r="C480" s="164"/>
      <c r="D480" s="156" t="s">
        <v>8816</v>
      </c>
      <c r="E480" s="156"/>
      <c r="F480" s="164">
        <v>1</v>
      </c>
      <c r="G480" t="str">
        <f>VLOOKUP(A480,'MASTER KEY'!$A$2:$K5476,11,FALSE)</f>
        <v>Water Quality (Nutrients)</v>
      </c>
      <c r="H480">
        <v>0</v>
      </c>
    </row>
    <row r="481" spans="1:8" hidden="1">
      <c r="A481" s="165" t="s">
        <v>8458</v>
      </c>
      <c r="B481" s="156" t="s">
        <v>8100</v>
      </c>
      <c r="C481" s="164" t="s">
        <v>1103</v>
      </c>
      <c r="D481" s="156" t="s">
        <v>8817</v>
      </c>
      <c r="E481" s="156" t="str">
        <f>C481</f>
        <v>%</v>
      </c>
      <c r="F481" s="164">
        <v>1</v>
      </c>
      <c r="G481" t="str">
        <f>VLOOKUP(A481,'MASTER KEY'!$A$2:$K5477,11,FALSE)</f>
        <v>Greenhouse Gas</v>
      </c>
      <c r="H481">
        <v>0</v>
      </c>
    </row>
    <row r="482" spans="1:8">
      <c r="A482" s="165" t="s">
        <v>8459</v>
      </c>
      <c r="B482" s="175" t="s">
        <v>8101</v>
      </c>
      <c r="C482" s="175" t="s">
        <v>1278</v>
      </c>
      <c r="D482" s="169" t="s">
        <v>8818</v>
      </c>
      <c r="E482" s="169" t="s">
        <v>1015</v>
      </c>
      <c r="F482" s="171">
        <v>1</v>
      </c>
      <c r="G482" t="str">
        <f>VLOOKUP(A482,'MASTER KEY'!$A$2:$K5478,11,FALSE)</f>
        <v>Water Quality (Nutrient)</v>
      </c>
      <c r="H482">
        <v>0</v>
      </c>
    </row>
    <row r="483" spans="1:8">
      <c r="A483" s="165" t="s">
        <v>8460</v>
      </c>
      <c r="B483" s="175" t="s">
        <v>8102</v>
      </c>
      <c r="C483" s="175" t="s">
        <v>1278</v>
      </c>
      <c r="D483" s="169" t="s">
        <v>8819</v>
      </c>
      <c r="E483" s="169" t="s">
        <v>1015</v>
      </c>
      <c r="F483" s="171">
        <v>1</v>
      </c>
      <c r="G483" t="str">
        <f>VLOOKUP(A483,'MASTER KEY'!$A$2:$K5479,11,FALSE)</f>
        <v>Water Quality (Nutrient)</v>
      </c>
      <c r="H483">
        <v>0</v>
      </c>
    </row>
    <row r="484" spans="1:8">
      <c r="A484" s="165" t="s">
        <v>8461</v>
      </c>
      <c r="B484" s="175" t="s">
        <v>8103</v>
      </c>
      <c r="C484" s="175" t="s">
        <v>1278</v>
      </c>
      <c r="D484" s="169" t="s">
        <v>8820</v>
      </c>
      <c r="E484" s="169" t="s">
        <v>1015</v>
      </c>
      <c r="F484" s="171">
        <v>1</v>
      </c>
      <c r="G484" t="str">
        <f>VLOOKUP(A484,'MASTER KEY'!$A$2:$K5480,11,FALSE)</f>
        <v>Water Quality (Nutrient)</v>
      </c>
      <c r="H484">
        <v>0</v>
      </c>
    </row>
    <row r="485" spans="1:8">
      <c r="A485" s="165" t="s">
        <v>8462</v>
      </c>
      <c r="B485" s="175" t="s">
        <v>8104</v>
      </c>
      <c r="C485" s="175" t="s">
        <v>1278</v>
      </c>
      <c r="D485" s="169" t="s">
        <v>8821</v>
      </c>
      <c r="E485" s="169" t="s">
        <v>1015</v>
      </c>
      <c r="F485" s="171">
        <v>1</v>
      </c>
      <c r="G485" t="str">
        <f>VLOOKUP(A485,'MASTER KEY'!$A$2:$K5481,11,FALSE)</f>
        <v>Water Quality (Nutrient)</v>
      </c>
      <c r="H485">
        <v>0</v>
      </c>
    </row>
    <row r="486" spans="1:8">
      <c r="A486" s="165" t="s">
        <v>8463</v>
      </c>
      <c r="B486" s="156" t="s">
        <v>8105</v>
      </c>
      <c r="C486" s="156"/>
      <c r="D486" s="156" t="s">
        <v>8822</v>
      </c>
      <c r="E486" s="156"/>
      <c r="F486" s="164">
        <v>1</v>
      </c>
      <c r="G486" t="str">
        <f>VLOOKUP(A486,'MASTER KEY'!$A$2:$K5482,11,FALSE)</f>
        <v>Water Quality (Nutrients)</v>
      </c>
      <c r="H486">
        <v>0</v>
      </c>
    </row>
    <row r="487" spans="1:8">
      <c r="A487" s="165" t="s">
        <v>8464</v>
      </c>
      <c r="B487" s="156" t="s">
        <v>8106</v>
      </c>
      <c r="C487" s="156"/>
      <c r="D487" s="156" t="s">
        <v>8823</v>
      </c>
      <c r="E487" s="156"/>
      <c r="F487" s="164">
        <v>1</v>
      </c>
      <c r="G487" t="str">
        <f>VLOOKUP(A487,'MASTER KEY'!$A$2:$K5483,11,FALSE)</f>
        <v>Water Quality (Nutrients)</v>
      </c>
      <c r="H487">
        <v>0</v>
      </c>
    </row>
    <row r="488" spans="1:8">
      <c r="A488" s="165" t="s">
        <v>8465</v>
      </c>
      <c r="B488" s="156" t="s">
        <v>8107</v>
      </c>
      <c r="C488" s="156"/>
      <c r="D488" s="156" t="s">
        <v>8824</v>
      </c>
      <c r="E488" s="156"/>
      <c r="F488" s="164">
        <v>1</v>
      </c>
      <c r="G488" t="str">
        <f>VLOOKUP(A488,'MASTER KEY'!$A$2:$K5484,11,FALSE)</f>
        <v>Water Quality (Nutrients)</v>
      </c>
      <c r="H488">
        <v>0</v>
      </c>
    </row>
    <row r="489" spans="1:8">
      <c r="A489" s="165" t="s">
        <v>8466</v>
      </c>
      <c r="B489" s="156" t="s">
        <v>8108</v>
      </c>
      <c r="C489" s="156"/>
      <c r="D489" s="156" t="s">
        <v>8825</v>
      </c>
      <c r="E489" s="156"/>
      <c r="F489" s="164">
        <v>1</v>
      </c>
      <c r="G489" t="str">
        <f>VLOOKUP(A489,'MASTER KEY'!$A$2:$K5485,11,FALSE)</f>
        <v>Water Quality (Nutrients)</v>
      </c>
      <c r="H489">
        <v>0</v>
      </c>
    </row>
    <row r="490" spans="1:8" ht="15.6" hidden="1">
      <c r="A490" s="165" t="s">
        <v>8467</v>
      </c>
      <c r="B490" s="156" t="s">
        <v>8109</v>
      </c>
      <c r="C490" s="156" t="s">
        <v>1129</v>
      </c>
      <c r="D490" s="190" t="s">
        <v>8826</v>
      </c>
      <c r="E490" s="156" t="s">
        <v>1129</v>
      </c>
      <c r="F490" s="164">
        <v>1</v>
      </c>
      <c r="G490" t="str">
        <f>VLOOKUP(A490,'MASTER KEY'!$A$2:$K5486,11,FALSE)</f>
        <v>Light</v>
      </c>
      <c r="H490">
        <v>0</v>
      </c>
    </row>
    <row r="491" spans="1:8" ht="15.6">
      <c r="A491" s="165" t="s">
        <v>8468</v>
      </c>
      <c r="B491" s="156" t="s">
        <v>8110</v>
      </c>
      <c r="C491" s="156" t="s">
        <v>1129</v>
      </c>
      <c r="D491" s="161" t="s">
        <v>1128</v>
      </c>
      <c r="E491" s="156" t="s">
        <v>1129</v>
      </c>
      <c r="F491" s="164">
        <v>1</v>
      </c>
      <c r="G491" t="str">
        <f>VLOOKUP(A491,'MASTER KEY'!$A$2:$K5487,11,FALSE)</f>
        <v>Water Quality (Nutrient)</v>
      </c>
      <c r="H491">
        <v>0</v>
      </c>
    </row>
    <row r="492" spans="1:8" ht="15.6" hidden="1">
      <c r="A492" s="165" t="s">
        <v>8469</v>
      </c>
      <c r="B492" s="156" t="s">
        <v>8111</v>
      </c>
      <c r="C492" s="175" t="s">
        <v>1861</v>
      </c>
      <c r="D492" s="161" t="s">
        <v>8827</v>
      </c>
      <c r="E492" s="175" t="s">
        <v>1861</v>
      </c>
      <c r="F492" s="164">
        <v>1</v>
      </c>
      <c r="G492" t="str">
        <f>VLOOKUP(A492,'MASTER KEY'!$A$2:$K5488,11,FALSE)</f>
        <v>Ecology (Planktonic)</v>
      </c>
      <c r="H492">
        <v>0</v>
      </c>
    </row>
    <row r="493" spans="1:8" ht="15.6" hidden="1">
      <c r="A493" s="165" t="s">
        <v>8470</v>
      </c>
      <c r="B493" s="156" t="s">
        <v>7555</v>
      </c>
      <c r="C493" s="174" t="s">
        <v>1861</v>
      </c>
      <c r="D493" s="161" t="s">
        <v>8828</v>
      </c>
      <c r="E493" s="174" t="s">
        <v>1861</v>
      </c>
      <c r="F493" s="164">
        <v>1</v>
      </c>
      <c r="G493" t="str">
        <f>VLOOKUP(A493,'MASTER KEY'!$A$2:$K5489,11,FALSE)</f>
        <v>Ecology (Planktonic)</v>
      </c>
      <c r="H493">
        <v>0</v>
      </c>
    </row>
    <row r="494" spans="1:8" ht="15.6" hidden="1">
      <c r="A494" s="165" t="s">
        <v>8471</v>
      </c>
      <c r="B494" s="156" t="s">
        <v>8112</v>
      </c>
      <c r="C494" s="174" t="s">
        <v>1861</v>
      </c>
      <c r="D494" s="161" t="s">
        <v>8829</v>
      </c>
      <c r="E494" s="174" t="s">
        <v>1861</v>
      </c>
      <c r="F494" s="164">
        <v>1</v>
      </c>
      <c r="G494" t="str">
        <f>VLOOKUP(A494,'MASTER KEY'!$A$2:$K5490,11,FALSE)</f>
        <v>Ecology (Planktonic)</v>
      </c>
      <c r="H494">
        <v>0</v>
      </c>
    </row>
    <row r="495" spans="1:8" ht="15.6" hidden="1">
      <c r="A495" s="165" t="s">
        <v>8472</v>
      </c>
      <c r="B495" s="156" t="s">
        <v>8113</v>
      </c>
      <c r="C495" s="174" t="s">
        <v>1861</v>
      </c>
      <c r="D495" s="161" t="s">
        <v>8830</v>
      </c>
      <c r="E495" s="174" t="s">
        <v>1861</v>
      </c>
      <c r="F495" s="164">
        <v>1</v>
      </c>
      <c r="G495" t="str">
        <f>VLOOKUP(A495,'MASTER KEY'!$A$2:$K5491,11,FALSE)</f>
        <v>Ecology (Planktonic)</v>
      </c>
      <c r="H495">
        <v>0</v>
      </c>
    </row>
    <row r="496" spans="1:8" ht="15.6" hidden="1">
      <c r="A496" s="165" t="s">
        <v>8473</v>
      </c>
      <c r="B496" s="156" t="s">
        <v>7557</v>
      </c>
      <c r="C496" s="174" t="s">
        <v>1861</v>
      </c>
      <c r="D496" s="161" t="s">
        <v>8831</v>
      </c>
      <c r="E496" s="174" t="s">
        <v>1861</v>
      </c>
      <c r="F496" s="164">
        <v>1</v>
      </c>
      <c r="G496" t="str">
        <f>VLOOKUP(A496,'MASTER KEY'!$A$2:$K5492,11,FALSE)</f>
        <v>Ecology (Planktonic)</v>
      </c>
      <c r="H496">
        <v>0</v>
      </c>
    </row>
    <row r="497" spans="1:8" ht="15.6" hidden="1">
      <c r="A497" s="165" t="s">
        <v>8474</v>
      </c>
      <c r="B497" s="156" t="s">
        <v>1186</v>
      </c>
      <c r="C497" s="174" t="s">
        <v>1861</v>
      </c>
      <c r="D497" s="161" t="s">
        <v>8832</v>
      </c>
      <c r="E497" s="174" t="s">
        <v>1861</v>
      </c>
      <c r="F497" s="164">
        <v>1</v>
      </c>
      <c r="G497" t="str">
        <f>VLOOKUP(A497,'MASTER KEY'!$A$2:$K5493,11,FALSE)</f>
        <v>Ecology (Planktonic)</v>
      </c>
      <c r="H497">
        <v>0</v>
      </c>
    </row>
    <row r="498" spans="1:8" ht="15.6" hidden="1">
      <c r="A498" s="165" t="s">
        <v>8475</v>
      </c>
      <c r="B498" s="156" t="s">
        <v>8114</v>
      </c>
      <c r="C498" s="174" t="s">
        <v>1861</v>
      </c>
      <c r="D498" s="161" t="s">
        <v>8833</v>
      </c>
      <c r="E498" s="174" t="s">
        <v>1861</v>
      </c>
      <c r="F498" s="164">
        <v>1</v>
      </c>
      <c r="G498" t="str">
        <f>VLOOKUP(A498,'MASTER KEY'!$A$2:$K5494,11,FALSE)</f>
        <v>Ecology (Planktonic)</v>
      </c>
      <c r="H498">
        <v>0</v>
      </c>
    </row>
    <row r="499" spans="1:8" ht="15.6" hidden="1">
      <c r="A499" s="165" t="s">
        <v>8476</v>
      </c>
      <c r="B499" s="156" t="s">
        <v>8115</v>
      </c>
      <c r="C499" s="157" t="s">
        <v>8116</v>
      </c>
      <c r="D499" s="161" t="s">
        <v>8834</v>
      </c>
      <c r="E499" s="157" t="s">
        <v>8116</v>
      </c>
      <c r="F499" s="164">
        <v>1</v>
      </c>
      <c r="G499" t="str">
        <f>VLOOKUP(A499,'MASTER KEY'!$A$2:$K5495,11,FALSE)</f>
        <v>Ecology (Benthic)</v>
      </c>
      <c r="H499">
        <v>0</v>
      </c>
    </row>
    <row r="500" spans="1:8" ht="15.6" hidden="1">
      <c r="A500" s="165" t="s">
        <v>8477</v>
      </c>
      <c r="B500" s="156" t="s">
        <v>8117</v>
      </c>
      <c r="C500" s="156" t="s">
        <v>8118</v>
      </c>
      <c r="D500" s="161" t="s">
        <v>8835</v>
      </c>
      <c r="E500" s="156" t="s">
        <v>8118</v>
      </c>
      <c r="F500" s="164">
        <v>1</v>
      </c>
      <c r="G500" t="str">
        <f>VLOOKUP(A500,'MASTER KEY'!$A$2:$K5496,11,FALSE)</f>
        <v>Light</v>
      </c>
      <c r="H500">
        <v>0</v>
      </c>
    </row>
    <row r="501" spans="1:8" ht="15.6" hidden="1">
      <c r="A501" s="165" t="s">
        <v>8478</v>
      </c>
      <c r="B501" s="156" t="s">
        <v>8119</v>
      </c>
      <c r="C501" s="156" t="s">
        <v>8118</v>
      </c>
      <c r="D501" s="161" t="s">
        <v>8836</v>
      </c>
      <c r="E501" s="156" t="s">
        <v>8118</v>
      </c>
      <c r="F501" s="164">
        <v>1</v>
      </c>
      <c r="G501" t="str">
        <f>VLOOKUP(A501,'MASTER KEY'!$A$2:$K5497,11,FALSE)</f>
        <v>Light</v>
      </c>
      <c r="H501">
        <v>0</v>
      </c>
    </row>
    <row r="502" spans="1:8" ht="15.6" hidden="1">
      <c r="A502" s="165" t="s">
        <v>8479</v>
      </c>
      <c r="B502" s="162" t="s">
        <v>8120</v>
      </c>
      <c r="C502" s="156" t="s">
        <v>8118</v>
      </c>
      <c r="D502" s="161" t="s">
        <v>8837</v>
      </c>
      <c r="E502" s="156" t="s">
        <v>8118</v>
      </c>
      <c r="F502" s="164">
        <v>1</v>
      </c>
      <c r="G502" t="str">
        <f>VLOOKUP(A502,'MASTER KEY'!$A$2:$K5498,11,FALSE)</f>
        <v>Light</v>
      </c>
      <c r="H502">
        <v>0</v>
      </c>
    </row>
    <row r="503" spans="1:8" ht="15.6" hidden="1">
      <c r="A503" s="165" t="s">
        <v>8480</v>
      </c>
      <c r="B503" s="162" t="s">
        <v>8121</v>
      </c>
      <c r="C503" s="156" t="s">
        <v>8118</v>
      </c>
      <c r="D503" s="161" t="s">
        <v>8838</v>
      </c>
      <c r="E503" s="156" t="s">
        <v>8118</v>
      </c>
      <c r="F503" s="164">
        <v>1</v>
      </c>
      <c r="G503" t="str">
        <f>VLOOKUP(A503,'MASTER KEY'!$A$2:$K5499,11,FALSE)</f>
        <v>Light</v>
      </c>
      <c r="H503">
        <v>0</v>
      </c>
    </row>
    <row r="504" spans="1:8" ht="15.6" hidden="1">
      <c r="A504" s="165" t="s">
        <v>8481</v>
      </c>
      <c r="B504" s="162" t="s">
        <v>8122</v>
      </c>
      <c r="C504" s="156" t="s">
        <v>8118</v>
      </c>
      <c r="D504" s="161" t="s">
        <v>8839</v>
      </c>
      <c r="E504" s="156" t="s">
        <v>8118</v>
      </c>
      <c r="F504" s="164">
        <v>1</v>
      </c>
      <c r="G504" t="str">
        <f>VLOOKUP(A504,'MASTER KEY'!$A$2:$K5500,11,FALSE)</f>
        <v>Light</v>
      </c>
      <c r="H504">
        <v>0</v>
      </c>
    </row>
    <row r="505" spans="1:8" ht="15.6" hidden="1">
      <c r="A505" s="165" t="s">
        <v>8482</v>
      </c>
      <c r="B505" s="156" t="s">
        <v>8123</v>
      </c>
      <c r="C505" s="156" t="s">
        <v>8124</v>
      </c>
      <c r="D505" s="161" t="s">
        <v>8840</v>
      </c>
      <c r="E505" s="156" t="s">
        <v>8124</v>
      </c>
      <c r="F505" s="164">
        <v>1</v>
      </c>
      <c r="G505" t="str">
        <f>VLOOKUP(A505,'MASTER KEY'!$A$2:$K5501,11,FALSE)</f>
        <v>Ecology (Planktonic)</v>
      </c>
      <c r="H505">
        <v>0</v>
      </c>
    </row>
    <row r="506" spans="1:8" ht="15.6" hidden="1">
      <c r="A506" s="185" t="s">
        <v>8483</v>
      </c>
      <c r="B506" s="156" t="s">
        <v>8125</v>
      </c>
      <c r="C506" s="156" t="s">
        <v>1833</v>
      </c>
      <c r="D506" s="161" t="s">
        <v>8841</v>
      </c>
      <c r="E506" s="156" t="s">
        <v>1833</v>
      </c>
      <c r="F506" s="164">
        <v>1</v>
      </c>
      <c r="G506" t="str">
        <f>VLOOKUP(A506,'MASTER KEY'!$A$2:$K5502,11,FALSE)</f>
        <v>Greenhouse Gas</v>
      </c>
      <c r="H506">
        <v>0</v>
      </c>
    </row>
    <row r="507" spans="1:8" ht="15.6" hidden="1">
      <c r="A507" s="185" t="s">
        <v>8484</v>
      </c>
      <c r="B507" s="175" t="s">
        <v>8126</v>
      </c>
      <c r="C507" s="175" t="s">
        <v>1041</v>
      </c>
      <c r="D507" s="161" t="s">
        <v>8842</v>
      </c>
      <c r="E507" s="175" t="s">
        <v>1041</v>
      </c>
      <c r="F507" s="164">
        <v>1</v>
      </c>
      <c r="G507" t="str">
        <f>VLOOKUP(A507,'MASTER KEY'!$A$2:$K5503,11,FALSE)</f>
        <v>Ecology (Planktonic)</v>
      </c>
      <c r="H507">
        <v>0</v>
      </c>
    </row>
    <row r="508" spans="1:8" ht="15.6" hidden="1">
      <c r="A508" s="185" t="s">
        <v>8485</v>
      </c>
      <c r="B508" s="157" t="s">
        <v>8127</v>
      </c>
      <c r="C508" s="157" t="s">
        <v>8116</v>
      </c>
      <c r="D508" s="161" t="s">
        <v>8843</v>
      </c>
      <c r="E508" s="157" t="s">
        <v>8116</v>
      </c>
      <c r="F508" s="164">
        <v>1</v>
      </c>
      <c r="G508" t="str">
        <f>VLOOKUP(A508,'MASTER KEY'!$A$2:$K5504,11,FALSE)</f>
        <v>Ecology (Benthic)</v>
      </c>
      <c r="H508">
        <v>0</v>
      </c>
    </row>
    <row r="509" spans="1:8" ht="15.6" hidden="1">
      <c r="A509" s="185" t="s">
        <v>8486</v>
      </c>
      <c r="B509" s="156" t="s">
        <v>8128</v>
      </c>
      <c r="C509" s="156" t="s">
        <v>8129</v>
      </c>
      <c r="D509" s="161" t="s">
        <v>8885</v>
      </c>
      <c r="E509" s="156" t="s">
        <v>8129</v>
      </c>
      <c r="F509" s="164">
        <v>1</v>
      </c>
      <c r="G509" t="str">
        <f>VLOOKUP(A509,'MASTER KEY'!$A$2:$K5505,11,FALSE)</f>
        <v>Ecology (Planktonic)</v>
      </c>
      <c r="H509">
        <v>0</v>
      </c>
    </row>
    <row r="510" spans="1:8" ht="15.6" hidden="1">
      <c r="A510" s="185" t="s">
        <v>8487</v>
      </c>
      <c r="B510" s="156" t="s">
        <v>8130</v>
      </c>
      <c r="C510" s="190" t="s">
        <v>1129</v>
      </c>
      <c r="D510" s="161" t="s">
        <v>8844</v>
      </c>
      <c r="E510" s="190" t="s">
        <v>1129</v>
      </c>
      <c r="F510" s="164">
        <v>1</v>
      </c>
      <c r="G510" t="str">
        <f>VLOOKUP(A510,'MASTER KEY'!$A$2:$K5506,11,FALSE)</f>
        <v>Light</v>
      </c>
      <c r="H510">
        <v>0</v>
      </c>
    </row>
    <row r="511" spans="1:8" ht="15.6">
      <c r="A511" s="185" t="s">
        <v>8488</v>
      </c>
      <c r="B511" s="156" t="s">
        <v>8131</v>
      </c>
      <c r="C511" s="161" t="s">
        <v>8132</v>
      </c>
      <c r="D511" s="161" t="s">
        <v>8845</v>
      </c>
      <c r="E511" s="161" t="s">
        <v>8132</v>
      </c>
      <c r="F511" s="164">
        <v>1</v>
      </c>
      <c r="G511" t="str">
        <f>VLOOKUP(A511,'MASTER KEY'!$A$2:$K5507,11,FALSE)</f>
        <v>Water Quality (Nutrient)</v>
      </c>
      <c r="H511">
        <v>0</v>
      </c>
    </row>
    <row r="512" spans="1:8" ht="15.6">
      <c r="A512" s="185" t="s">
        <v>8489</v>
      </c>
      <c r="B512" s="175" t="s">
        <v>8133</v>
      </c>
      <c r="C512" s="174" t="s">
        <v>921</v>
      </c>
      <c r="D512" s="161" t="s">
        <v>8884</v>
      </c>
      <c r="E512" s="174" t="s">
        <v>921</v>
      </c>
      <c r="F512" s="164">
        <v>1</v>
      </c>
      <c r="G512" t="str">
        <f>VLOOKUP(A512,'MASTER KEY'!$A$2:$K5508,11,FALSE)</f>
        <v>Water Quality (Nutrient)</v>
      </c>
      <c r="H512">
        <v>0</v>
      </c>
    </row>
    <row r="513" spans="1:8" hidden="1">
      <c r="A513" s="185" t="s">
        <v>8846</v>
      </c>
      <c r="B513" s="168" t="s">
        <v>8847</v>
      </c>
      <c r="C513" s="168" t="s">
        <v>1007</v>
      </c>
      <c r="D513" s="165" t="s">
        <v>8848</v>
      </c>
      <c r="E513" s="168" t="s">
        <v>1007</v>
      </c>
      <c r="F513" s="176">
        <v>1</v>
      </c>
      <c r="G513" t="str">
        <f>VLOOKUP(A513,'MASTER KEY'!$A$2:$K5509,11,FALSE)</f>
        <v>Hydrodynamics</v>
      </c>
      <c r="H513">
        <v>0</v>
      </c>
    </row>
    <row r="514" spans="1:8" hidden="1">
      <c r="A514" s="165" t="s">
        <v>8849</v>
      </c>
      <c r="B514" s="158" t="s">
        <v>8850</v>
      </c>
      <c r="C514" s="158" t="s">
        <v>1007</v>
      </c>
      <c r="D514" s="177" t="s">
        <v>8851</v>
      </c>
      <c r="E514" s="158" t="s">
        <v>1007</v>
      </c>
      <c r="F514" s="176">
        <v>1</v>
      </c>
      <c r="G514" t="str">
        <f>VLOOKUP(A514,'MASTER KEY'!$A$2:$K5510,11,FALSE)</f>
        <v>Hydrodynamics</v>
      </c>
      <c r="H514">
        <v>0</v>
      </c>
    </row>
    <row r="515" spans="1:8" hidden="1">
      <c r="A515" s="165" t="s">
        <v>8852</v>
      </c>
      <c r="B515" s="158" t="s">
        <v>8853</v>
      </c>
      <c r="C515" s="158" t="s">
        <v>1007</v>
      </c>
      <c r="D515" s="168" t="s">
        <v>8854</v>
      </c>
      <c r="E515" s="158" t="s">
        <v>1007</v>
      </c>
      <c r="F515" s="176">
        <v>1</v>
      </c>
      <c r="G515" t="str">
        <f>VLOOKUP(A515,'MASTER KEY'!$A$2:$K5511,11,FALSE)</f>
        <v>Hydrodynamics</v>
      </c>
      <c r="H515">
        <v>0</v>
      </c>
    </row>
    <row r="516" spans="1:8" hidden="1">
      <c r="A516" s="165" t="s">
        <v>8855</v>
      </c>
      <c r="B516" s="158" t="s">
        <v>8856</v>
      </c>
      <c r="C516" s="158" t="s">
        <v>1007</v>
      </c>
      <c r="D516" s="158" t="s">
        <v>8857</v>
      </c>
      <c r="E516" s="158" t="s">
        <v>1007</v>
      </c>
      <c r="F516" s="176">
        <v>1</v>
      </c>
      <c r="G516" t="str">
        <f>VLOOKUP(A516,'MASTER KEY'!$A$2:$K5512,11,FALSE)</f>
        <v>Hydrodynamics</v>
      </c>
      <c r="H516">
        <v>0</v>
      </c>
    </row>
    <row r="517" spans="1:8" hidden="1">
      <c r="A517" s="165" t="s">
        <v>8858</v>
      </c>
      <c r="B517" s="158" t="s">
        <v>8859</v>
      </c>
      <c r="C517" s="158" t="s">
        <v>1178</v>
      </c>
      <c r="D517" s="158" t="s">
        <v>298</v>
      </c>
      <c r="E517" s="158" t="s">
        <v>1178</v>
      </c>
      <c r="F517" s="176">
        <v>1</v>
      </c>
      <c r="G517" t="str">
        <f>VLOOKUP(A517,'MASTER KEY'!$A$2:$K5513,11,FALSE)</f>
        <v>Hydrodynamics</v>
      </c>
      <c r="H517">
        <v>0</v>
      </c>
    </row>
    <row r="518" spans="1:8" hidden="1">
      <c r="A518" s="165" t="s">
        <v>8860</v>
      </c>
      <c r="B518" s="158" t="s">
        <v>8861</v>
      </c>
      <c r="C518" s="158" t="s">
        <v>1178</v>
      </c>
      <c r="D518" s="158" t="s">
        <v>8862</v>
      </c>
      <c r="E518" s="158" t="s">
        <v>1178</v>
      </c>
      <c r="F518" s="176">
        <v>1</v>
      </c>
      <c r="G518" t="str">
        <f>VLOOKUP(A518,'MASTER KEY'!$A$2:$K5514,11,FALSE)</f>
        <v>Hydrodynamics</v>
      </c>
      <c r="H518">
        <v>0</v>
      </c>
    </row>
    <row r="519" spans="1:8" hidden="1">
      <c r="A519" s="165" t="s">
        <v>8863</v>
      </c>
      <c r="B519" s="158" t="s">
        <v>8864</v>
      </c>
      <c r="C519" s="158" t="s">
        <v>1178</v>
      </c>
      <c r="D519" s="158" t="s">
        <v>8865</v>
      </c>
      <c r="E519" s="158" t="s">
        <v>1178</v>
      </c>
      <c r="F519" s="176">
        <v>1</v>
      </c>
      <c r="G519" t="str">
        <f>VLOOKUP(A519,'MASTER KEY'!$A$2:$K5515,11,FALSE)</f>
        <v>Hydrodynamics</v>
      </c>
      <c r="H519">
        <v>0</v>
      </c>
    </row>
    <row r="520" spans="1:8" hidden="1">
      <c r="A520" s="165" t="s">
        <v>8866</v>
      </c>
      <c r="B520" s="158" t="s">
        <v>8867</v>
      </c>
      <c r="C520" s="158" t="s">
        <v>1178</v>
      </c>
      <c r="D520" s="158" t="s">
        <v>8868</v>
      </c>
      <c r="E520" s="158" t="s">
        <v>1178</v>
      </c>
      <c r="F520" s="176">
        <v>1</v>
      </c>
      <c r="G520" t="str">
        <f>VLOOKUP(A520,'MASTER KEY'!$A$2:$K5516,11,FALSE)</f>
        <v>Hydrodynamics</v>
      </c>
      <c r="H520">
        <v>0</v>
      </c>
    </row>
    <row r="521" spans="1:8" hidden="1">
      <c r="A521" s="165" t="s">
        <v>8869</v>
      </c>
      <c r="B521" s="158" t="s">
        <v>8870</v>
      </c>
      <c r="C521" s="158" t="s">
        <v>1178</v>
      </c>
      <c r="D521" s="158" t="s">
        <v>8871</v>
      </c>
      <c r="E521" s="158" t="s">
        <v>1178</v>
      </c>
      <c r="F521" s="176">
        <v>1</v>
      </c>
      <c r="G521" t="str">
        <f>VLOOKUP(A521,'MASTER KEY'!$A$2:$K5517,11,FALSE)</f>
        <v>Hydrodynamics</v>
      </c>
      <c r="H521">
        <v>0</v>
      </c>
    </row>
    <row r="522" spans="1:8" hidden="1">
      <c r="A522" s="165" t="s">
        <v>8872</v>
      </c>
      <c r="B522" s="158" t="s">
        <v>8873</v>
      </c>
      <c r="C522" s="158" t="s">
        <v>1178</v>
      </c>
      <c r="D522" s="158" t="s">
        <v>8874</v>
      </c>
      <c r="E522" s="158" t="s">
        <v>1178</v>
      </c>
      <c r="F522" s="176">
        <v>1</v>
      </c>
      <c r="G522" t="str">
        <f>VLOOKUP(A522,'MASTER KEY'!$A$2:$K5518,11,FALSE)</f>
        <v>Hydrodynamics</v>
      </c>
      <c r="H522">
        <v>0</v>
      </c>
    </row>
    <row r="523" spans="1:8" hidden="1">
      <c r="A523" s="165" t="s">
        <v>8875</v>
      </c>
      <c r="B523" s="158" t="s">
        <v>8876</v>
      </c>
      <c r="C523" s="176" t="s">
        <v>1266</v>
      </c>
      <c r="D523" s="158" t="s">
        <v>8877</v>
      </c>
      <c r="E523" s="176" t="s">
        <v>1266</v>
      </c>
      <c r="F523" s="176">
        <v>1</v>
      </c>
      <c r="G523" t="str">
        <f>VLOOKUP(A523,'MASTER KEY'!$A$2:$K5519,11,FALSE)</f>
        <v>Water Quality (PhysChm)</v>
      </c>
      <c r="H523">
        <v>0</v>
      </c>
    </row>
    <row r="524" spans="1:8" hidden="1">
      <c r="A524" s="131"/>
      <c r="G524" t="e">
        <f>VLOOKUP(A524,'MASTER KEY'!$A$2:$K5174,11,FALSE)</f>
        <v>#N/A</v>
      </c>
      <c r="H524">
        <v>0</v>
      </c>
    </row>
    <row r="525" spans="1:8" hidden="1">
      <c r="A525" s="60"/>
      <c r="B525" s="60"/>
    </row>
    <row r="526" spans="1:8" hidden="1"/>
    <row r="527" spans="1:8" hidden="1"/>
  </sheetData>
  <autoFilter ref="A1:H527" xr:uid="{00000000-0001-0000-0500-000000000000}">
    <filterColumn colId="6">
      <filters>
        <filter val="Water Quality (Nutrient)"/>
        <filter val="Water Quality (Nutrients)"/>
      </filters>
    </filterColumn>
    <sortState xmlns:xlrd2="http://schemas.microsoft.com/office/spreadsheetml/2017/richdata2" ref="A2:H527">
      <sortCondition ref="A1:A527"/>
    </sortState>
  </autoFilter>
  <conditionalFormatting sqref="H1:H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H13" sqref="H13"/>
    </sheetView>
  </sheetViews>
  <sheetFormatPr defaultColWidth="8.77734375" defaultRowHeight="14.4"/>
  <cols>
    <col min="1" max="1" width="20.33203125" bestFit="1" customWidth="1"/>
    <col min="2" max="2" width="22.44140625" customWidth="1"/>
    <col min="3" max="3" width="16.109375" bestFit="1" customWidth="1"/>
    <col min="4" max="4" width="19.6640625" customWidth="1"/>
    <col min="7" max="7" width="17.6640625" customWidth="1"/>
    <col min="8" max="8" width="30.77734375" customWidth="1"/>
    <col min="9" max="9" width="18.7773437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64" t="s">
        <v>5732</v>
      </c>
      <c r="B2">
        <v>1E-3</v>
      </c>
      <c r="C2" t="s">
        <v>7184</v>
      </c>
      <c r="D2" t="str">
        <f>VLOOKUP(C2,'MASTER KEY'!$A$2:$B$2986,2,FALSE)</f>
        <v>Bacillariophyta</v>
      </c>
      <c r="E2" s="64"/>
      <c r="I2" s="64"/>
      <c r="J2" s="64"/>
    </row>
    <row r="3" spans="1:10">
      <c r="A3" s="64" t="s">
        <v>5733</v>
      </c>
      <c r="B3">
        <v>1E-3</v>
      </c>
      <c r="C3" t="s">
        <v>7186</v>
      </c>
      <c r="D3" t="str">
        <f>VLOOKUP(C3,'MASTER KEY'!$A$2:$B$2986,2,FALSE)</f>
        <v>Chlorophyta</v>
      </c>
      <c r="E3" s="64"/>
      <c r="I3" s="64"/>
      <c r="J3" s="64"/>
    </row>
    <row r="4" spans="1:10">
      <c r="A4" s="64" t="s">
        <v>5735</v>
      </c>
      <c r="B4">
        <v>1E-3</v>
      </c>
      <c r="C4" t="s">
        <v>7189</v>
      </c>
      <c r="D4" t="str">
        <f>VLOOKUP(C4,'MASTER KEY'!$A$2:$B$2986,2,FALSE)</f>
        <v>Cryptophyta</v>
      </c>
      <c r="E4" s="64"/>
      <c r="I4" s="64"/>
      <c r="J4" s="64"/>
    </row>
    <row r="5" spans="1:10">
      <c r="A5" s="64" t="s">
        <v>5651</v>
      </c>
      <c r="B5">
        <v>1E-3</v>
      </c>
      <c r="C5" t="s">
        <v>7193</v>
      </c>
      <c r="D5" t="str">
        <f>VLOOKUP(C5,'MASTER KEY'!$A$2:$B$2986,2,FALSE)</f>
        <v>Ochrophyta</v>
      </c>
      <c r="E5" s="64"/>
      <c r="J5" s="64"/>
    </row>
    <row r="6" spans="1:10">
      <c r="A6" s="64" t="s">
        <v>5411</v>
      </c>
      <c r="B6">
        <v>1E-3</v>
      </c>
      <c r="C6" t="s">
        <v>7192</v>
      </c>
      <c r="D6" t="str">
        <f>VLOOKUP(C6,'MASTER KEY'!$A$2:$B$2986,2,FALSE)</f>
        <v>Dinophyta</v>
      </c>
      <c r="E6" s="64"/>
      <c r="I6" s="64"/>
      <c r="J6" s="64"/>
    </row>
    <row r="7" spans="1:10">
      <c r="A7" s="64" t="s">
        <v>5737</v>
      </c>
      <c r="B7">
        <v>1E-3</v>
      </c>
      <c r="C7" t="s">
        <v>7194</v>
      </c>
      <c r="D7" t="str">
        <f>VLOOKUP(C7,'MASTER KEY'!$A$2:$B$2986,2,FALSE)</f>
        <v>Euglenophyta</v>
      </c>
      <c r="E7" s="64"/>
      <c r="I7" s="64"/>
      <c r="J7" s="64"/>
    </row>
    <row r="8" spans="1:10">
      <c r="A8" s="64" t="s">
        <v>5734</v>
      </c>
      <c r="B8">
        <v>1E-3</v>
      </c>
      <c r="C8" t="s">
        <v>7186</v>
      </c>
      <c r="D8" t="str">
        <f>VLOOKUP(C8,'MASTER KEY'!$A$2:$B$2986,2,FALSE)</f>
        <v>Chlorophyta</v>
      </c>
      <c r="E8" s="64"/>
      <c r="I8" s="64"/>
      <c r="J8" s="64"/>
    </row>
    <row r="9" spans="1:10">
      <c r="A9" s="64" t="s">
        <v>5736</v>
      </c>
      <c r="B9">
        <v>1E-3</v>
      </c>
      <c r="C9" t="s">
        <v>7186</v>
      </c>
      <c r="D9" t="str">
        <f>VLOOKUP(C9,'MASTER KEY'!$A$2:$B$2986,2,FALSE)</f>
        <v>Chlorophyta</v>
      </c>
      <c r="E9" s="64"/>
      <c r="I9" s="64"/>
      <c r="J9" s="64"/>
    </row>
    <row r="10" spans="1:10">
      <c r="G10" s="64"/>
      <c r="H10" s="64"/>
      <c r="I10" s="2"/>
      <c r="J10" s="62"/>
    </row>
    <row r="11" spans="1:10">
      <c r="G11" s="64"/>
      <c r="H11" s="64"/>
      <c r="I11" s="6"/>
      <c r="J11" s="62"/>
    </row>
    <row r="12" spans="1:10">
      <c r="G12" s="64"/>
      <c r="H12" s="64"/>
      <c r="I12" s="2"/>
      <c r="J12" s="62"/>
    </row>
    <row r="13" spans="1:10">
      <c r="G13" s="64"/>
      <c r="H13" s="64"/>
      <c r="I13" s="6"/>
      <c r="J13" s="62"/>
    </row>
    <row r="14" spans="1:10">
      <c r="G14" s="64"/>
      <c r="H14" s="64"/>
    </row>
    <row r="15" spans="1:10">
      <c r="G15" s="64"/>
      <c r="H15" s="64"/>
    </row>
    <row r="16" spans="1:10">
      <c r="G16" s="64"/>
      <c r="H16" s="64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G252" sqref="G252"/>
    </sheetView>
  </sheetViews>
  <sheetFormatPr defaultColWidth="8.77734375" defaultRowHeight="14.4"/>
  <cols>
    <col min="1" max="1" width="31.77734375" bestFit="1" customWidth="1"/>
    <col min="2" max="2" width="10.109375" customWidth="1"/>
    <col min="3" max="3" width="8.44140625" bestFit="1" customWidth="1"/>
    <col min="4" max="4" width="26.109375" bestFit="1" customWidth="1"/>
    <col min="11" max="11" width="43.66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2119</v>
      </c>
      <c r="B2">
        <v>1E-3</v>
      </c>
      <c r="C2" t="s">
        <v>3652</v>
      </c>
      <c r="D2" t="str">
        <f>VLOOKUP(C2,'MASTER KEY'!$A$2:$B$2986,2,FALSE)</f>
        <v>Achnanthes brevipes</v>
      </c>
      <c r="E2" s="66"/>
    </row>
    <row r="3" spans="1:5">
      <c r="A3" t="s">
        <v>2120</v>
      </c>
      <c r="B3">
        <v>1E-3</v>
      </c>
      <c r="C3" t="s">
        <v>3653</v>
      </c>
      <c r="D3" t="str">
        <f>VLOOKUP(C3,'MASTER KEY'!$A$2:$B$2986,2,FALSE)</f>
        <v>Achnanthes citronella</v>
      </c>
      <c r="E3" s="66"/>
    </row>
    <row r="4" spans="1:5">
      <c r="A4" t="s">
        <v>5738</v>
      </c>
      <c r="B4">
        <v>1E-3</v>
      </c>
      <c r="C4" t="s">
        <v>3656</v>
      </c>
      <c r="D4" t="str">
        <f>VLOOKUP(C4,'MASTER KEY'!$A$2:$B$2986,2,FALSE)</f>
        <v>Achnanthes spp 0003</v>
      </c>
      <c r="E4" s="66"/>
    </row>
    <row r="5" spans="1:5">
      <c r="A5" t="s">
        <v>5739</v>
      </c>
      <c r="B5">
        <v>1E-3</v>
      </c>
      <c r="C5" t="s">
        <v>3657</v>
      </c>
      <c r="D5" t="str">
        <f>VLOOKUP(C5,'MASTER KEY'!$A$2:$B$2986,2,FALSE)</f>
        <v>Achnanthes spp 0004</v>
      </c>
      <c r="E5" s="66"/>
    </row>
    <row r="6" spans="1:5">
      <c r="A6" t="s">
        <v>5740</v>
      </c>
      <c r="B6">
        <v>1E-3</v>
      </c>
      <c r="C6" t="s">
        <v>3658</v>
      </c>
      <c r="D6" t="str">
        <f>VLOOKUP(C6,'MASTER KEY'!$A$2:$B$2986,2,FALSE)</f>
        <v>Achnanthes spp 0005</v>
      </c>
      <c r="E6" s="66"/>
    </row>
    <row r="7" spans="1:5">
      <c r="A7" t="s">
        <v>5741</v>
      </c>
      <c r="B7">
        <v>1E-3</v>
      </c>
      <c r="C7" t="s">
        <v>3659</v>
      </c>
      <c r="D7" t="str">
        <f>VLOOKUP(C7,'MASTER KEY'!$A$2:$B$2986,2,FALSE)</f>
        <v>Achnanthes spp 0006</v>
      </c>
      <c r="E7" s="66"/>
    </row>
    <row r="8" spans="1:5">
      <c r="A8" t="s">
        <v>5742</v>
      </c>
      <c r="B8">
        <v>1E-3</v>
      </c>
      <c r="C8" t="s">
        <v>3660</v>
      </c>
      <c r="D8" t="str">
        <f>VLOOKUP(C8,'MASTER KEY'!$A$2:$B$2986,2,FALSE)</f>
        <v>Achnanthes spp 0007</v>
      </c>
      <c r="E8" s="66"/>
    </row>
    <row r="9" spans="1:5">
      <c r="A9" t="s">
        <v>5743</v>
      </c>
      <c r="B9">
        <v>1E-3</v>
      </c>
      <c r="C9" t="s">
        <v>3661</v>
      </c>
      <c r="D9" t="str">
        <f>VLOOKUP(C9,'MASTER KEY'!$A$2:$B$2986,2,FALSE)</f>
        <v>Achnanthes spp 0008</v>
      </c>
      <c r="E9" s="66"/>
    </row>
    <row r="10" spans="1:5">
      <c r="A10" t="s">
        <v>5744</v>
      </c>
      <c r="B10">
        <v>1E-3</v>
      </c>
      <c r="C10" t="s">
        <v>3662</v>
      </c>
      <c r="D10" t="str">
        <f>VLOOKUP(C10,'MASTER KEY'!$A$2:$B$2986,2,FALSE)</f>
        <v>Achnanthes spp 0009</v>
      </c>
      <c r="E10" s="66"/>
    </row>
    <row r="11" spans="1:5">
      <c r="A11" t="s">
        <v>5745</v>
      </c>
      <c r="B11">
        <v>1E-3</v>
      </c>
      <c r="C11" t="s">
        <v>3663</v>
      </c>
      <c r="D11" t="str">
        <f>VLOOKUP(C11,'MASTER KEY'!$A$2:$B$2986,2,FALSE)</f>
        <v>Achnanthes spp 0010</v>
      </c>
      <c r="E11" s="66"/>
    </row>
    <row r="12" spans="1:5">
      <c r="A12" t="s">
        <v>5746</v>
      </c>
      <c r="B12">
        <v>1E-3</v>
      </c>
      <c r="C12" t="s">
        <v>3664</v>
      </c>
      <c r="D12" t="str">
        <f>VLOOKUP(C12,'MASTER KEY'!$A$2:$B$2986,2,FALSE)</f>
        <v>Achnanthes spp 0011</v>
      </c>
      <c r="E12" s="66"/>
    </row>
    <row r="13" spans="1:5">
      <c r="A13" t="s">
        <v>5747</v>
      </c>
      <c r="B13">
        <v>1E-3</v>
      </c>
      <c r="C13" t="s">
        <v>3665</v>
      </c>
      <c r="D13" t="str">
        <f>VLOOKUP(C13,'MASTER KEY'!$A$2:$B$2986,2,FALSE)</f>
        <v>Achnanthes spp 0012</v>
      </c>
      <c r="E13" s="66"/>
    </row>
    <row r="14" spans="1:5">
      <c r="A14" t="s">
        <v>5748</v>
      </c>
      <c r="B14">
        <v>1E-3</v>
      </c>
      <c r="C14" t="s">
        <v>3668</v>
      </c>
      <c r="D14" t="str">
        <f>VLOOKUP(C14,'MASTER KEY'!$A$2:$B$2986,2,FALSE)</f>
        <v>Achnanthes spp 0015</v>
      </c>
      <c r="E14" s="66"/>
    </row>
    <row r="15" spans="1:5">
      <c r="A15" t="s">
        <v>5749</v>
      </c>
      <c r="B15">
        <v>1E-3</v>
      </c>
      <c r="C15" t="s">
        <v>3669</v>
      </c>
      <c r="D15" t="str">
        <f>VLOOKUP(C15,'MASTER KEY'!$A$2:$B$2986,2,FALSE)</f>
        <v>Achnanthes spp 0017</v>
      </c>
      <c r="E15" s="66"/>
    </row>
    <row r="16" spans="1:5">
      <c r="A16" t="s">
        <v>5750</v>
      </c>
      <c r="B16">
        <v>1E-3</v>
      </c>
      <c r="C16" t="s">
        <v>3670</v>
      </c>
      <c r="D16" t="str">
        <f>VLOOKUP(C16,'MASTER KEY'!$A$2:$B$2986,2,FALSE)</f>
        <v>Achnanthes spp 0018</v>
      </c>
      <c r="E16" s="66"/>
    </row>
    <row r="17" spans="1:5">
      <c r="A17" t="s">
        <v>5751</v>
      </c>
      <c r="B17">
        <v>1E-3</v>
      </c>
      <c r="C17" t="s">
        <v>3671</v>
      </c>
      <c r="D17" t="str">
        <f>VLOOKUP(C17,'MASTER KEY'!$A$2:$B$2986,2,FALSE)</f>
        <v>Achnanthes spp 0019</v>
      </c>
      <c r="E17" s="66"/>
    </row>
    <row r="18" spans="1:5">
      <c r="A18" t="s">
        <v>5752</v>
      </c>
      <c r="B18">
        <v>1E-3</v>
      </c>
      <c r="C18" t="s">
        <v>3678</v>
      </c>
      <c r="D18" t="str">
        <f>VLOOKUP(C18,'MASTER KEY'!$A$2:$B$2986,2,FALSE)</f>
        <v>Adoneis spp 0001</v>
      </c>
      <c r="E18" s="66"/>
    </row>
    <row r="19" spans="1:5">
      <c r="A19" t="s">
        <v>5753</v>
      </c>
      <c r="B19">
        <v>1E-3</v>
      </c>
      <c r="C19" t="s">
        <v>3687</v>
      </c>
      <c r="D19" t="str">
        <f>VLOOKUP(C19,'MASTER KEY'!$A$2:$B$2986,2,FALSE)</f>
        <v>Alexandrium spp 0003</v>
      </c>
      <c r="E19" s="66"/>
    </row>
    <row r="20" spans="1:5">
      <c r="A20" t="s">
        <v>5754</v>
      </c>
      <c r="B20">
        <v>1E-3</v>
      </c>
      <c r="C20" t="s">
        <v>3699</v>
      </c>
      <c r="D20" t="str">
        <f>VLOOKUP(C20,'MASTER KEY'!$A$2:$B$2986,2,FALSE)</f>
        <v>Amphidinium spp 0004</v>
      </c>
      <c r="E20" s="66"/>
    </row>
    <row r="21" spans="1:5">
      <c r="A21" t="s">
        <v>5755</v>
      </c>
      <c r="B21">
        <v>1E-3</v>
      </c>
      <c r="C21" t="s">
        <v>3700</v>
      </c>
      <c r="D21" t="str">
        <f>VLOOKUP(C21,'MASTER KEY'!$A$2:$B$2986,2,FALSE)</f>
        <v>Amphidinium spp 0005</v>
      </c>
      <c r="E21" s="66"/>
    </row>
    <row r="22" spans="1:5">
      <c r="A22" t="s">
        <v>2173</v>
      </c>
      <c r="B22">
        <v>1E-3</v>
      </c>
      <c r="C22" t="s">
        <v>3716</v>
      </c>
      <c r="D22" t="str">
        <f>VLOOKUP(C22,'MASTER KEY'!$A$2:$B$2986,2,FALSE)</f>
        <v>Amphora decussata</v>
      </c>
      <c r="E22" s="66"/>
    </row>
    <row r="23" spans="1:5">
      <c r="A23" t="s">
        <v>5756</v>
      </c>
      <c r="B23">
        <v>1E-3</v>
      </c>
      <c r="C23" t="s">
        <v>3722</v>
      </c>
      <c r="D23" t="str">
        <f>VLOOKUP(C23,'MASTER KEY'!$A$2:$B$2986,2,FALSE)</f>
        <v>Amphora spp 0003</v>
      </c>
      <c r="E23" s="66"/>
    </row>
    <row r="24" spans="1:5">
      <c r="A24" t="s">
        <v>5757</v>
      </c>
      <c r="B24">
        <v>1E-3</v>
      </c>
      <c r="C24" t="s">
        <v>3723</v>
      </c>
      <c r="D24" t="str">
        <f>VLOOKUP(C24,'MASTER KEY'!$A$2:$B$2986,2,FALSE)</f>
        <v>Amphora spp 0004</v>
      </c>
      <c r="E24" s="66"/>
    </row>
    <row r="25" spans="1:5">
      <c r="A25" t="s">
        <v>5758</v>
      </c>
      <c r="B25">
        <v>1E-3</v>
      </c>
      <c r="C25" t="s">
        <v>3724</v>
      </c>
      <c r="D25" t="str">
        <f>VLOOKUP(C25,'MASTER KEY'!$A$2:$B$2986,2,FALSE)</f>
        <v>Amphora spp 0005</v>
      </c>
      <c r="E25" s="66"/>
    </row>
    <row r="26" spans="1:5">
      <c r="A26" t="s">
        <v>5759</v>
      </c>
      <c r="B26">
        <v>1E-3</v>
      </c>
      <c r="C26" t="s">
        <v>3725</v>
      </c>
      <c r="D26" t="str">
        <f>VLOOKUP(C26,'MASTER KEY'!$A$2:$B$2986,2,FALSE)</f>
        <v>Amphora spp 0006</v>
      </c>
      <c r="E26" s="66"/>
    </row>
    <row r="27" spans="1:5">
      <c r="A27" t="s">
        <v>5760</v>
      </c>
      <c r="B27">
        <v>1E-3</v>
      </c>
      <c r="C27" t="s">
        <v>3726</v>
      </c>
      <c r="D27" t="str">
        <f>VLOOKUP(C27,'MASTER KEY'!$A$2:$B$2986,2,FALSE)</f>
        <v>Amphora spp 0007</v>
      </c>
      <c r="E27" s="66"/>
    </row>
    <row r="28" spans="1:5">
      <c r="A28" t="s">
        <v>5761</v>
      </c>
      <c r="B28">
        <v>1E-3</v>
      </c>
      <c r="C28" t="s">
        <v>3727</v>
      </c>
      <c r="D28" t="str">
        <f>VLOOKUP(C28,'MASTER KEY'!$A$2:$B$2986,2,FALSE)</f>
        <v>Amphora spp 0008</v>
      </c>
      <c r="E28" s="66"/>
    </row>
    <row r="29" spans="1:5">
      <c r="A29" t="s">
        <v>5762</v>
      </c>
      <c r="B29">
        <v>1E-3</v>
      </c>
      <c r="C29" t="s">
        <v>3728</v>
      </c>
      <c r="D29" t="str">
        <f>VLOOKUP(C29,'MASTER KEY'!$A$2:$B$2986,2,FALSE)</f>
        <v>Amphora spp 0009</v>
      </c>
      <c r="E29" s="66"/>
    </row>
    <row r="30" spans="1:5">
      <c r="A30" t="s">
        <v>5763</v>
      </c>
      <c r="B30">
        <v>1E-3</v>
      </c>
      <c r="C30" t="s">
        <v>3729</v>
      </c>
      <c r="D30" t="str">
        <f>VLOOKUP(C30,'MASTER KEY'!$A$2:$B$2986,2,FALSE)</f>
        <v>Amphora spp 0010</v>
      </c>
      <c r="E30" s="66"/>
    </row>
    <row r="31" spans="1:5">
      <c r="A31" t="s">
        <v>5764</v>
      </c>
      <c r="B31">
        <v>1E-3</v>
      </c>
      <c r="C31" t="s">
        <v>3730</v>
      </c>
      <c r="D31" t="str">
        <f>VLOOKUP(C31,'MASTER KEY'!$A$2:$B$2986,2,FALSE)</f>
        <v>Amphora spp 0011</v>
      </c>
      <c r="E31" s="66"/>
    </row>
    <row r="32" spans="1:5">
      <c r="A32" t="s">
        <v>5765</v>
      </c>
      <c r="B32">
        <v>1E-3</v>
      </c>
      <c r="C32" t="s">
        <v>3731</v>
      </c>
      <c r="D32" t="str">
        <f>VLOOKUP(C32,'MASTER KEY'!$A$2:$B$2986,2,FALSE)</f>
        <v>Amphora spp 0012</v>
      </c>
      <c r="E32" s="66"/>
    </row>
    <row r="33" spans="1:5">
      <c r="A33" t="s">
        <v>5766</v>
      </c>
      <c r="B33">
        <v>1E-3</v>
      </c>
      <c r="C33" t="s">
        <v>3732</v>
      </c>
      <c r="D33" t="str">
        <f>VLOOKUP(C33,'MASTER KEY'!$A$2:$B$2986,2,FALSE)</f>
        <v>Amphora spp 0013</v>
      </c>
      <c r="E33" s="66"/>
    </row>
    <row r="34" spans="1:5">
      <c r="A34" t="s">
        <v>5767</v>
      </c>
      <c r="B34">
        <v>1E-3</v>
      </c>
      <c r="C34" t="s">
        <v>3733</v>
      </c>
      <c r="D34" t="str">
        <f>VLOOKUP(C34,'MASTER KEY'!$A$2:$B$2986,2,FALSE)</f>
        <v>Amphora spp 0014</v>
      </c>
      <c r="E34" s="66"/>
    </row>
    <row r="35" spans="1:5">
      <c r="A35" t="s">
        <v>5768</v>
      </c>
      <c r="B35">
        <v>1E-3</v>
      </c>
      <c r="C35" t="s">
        <v>3734</v>
      </c>
      <c r="D35" t="str">
        <f>VLOOKUP(C35,'MASTER KEY'!$A$2:$B$2986,2,FALSE)</f>
        <v>Amphora spp 0015</v>
      </c>
      <c r="E35" s="66"/>
    </row>
    <row r="36" spans="1:5">
      <c r="A36" t="s">
        <v>5769</v>
      </c>
      <c r="B36">
        <v>1E-3</v>
      </c>
      <c r="C36" t="s">
        <v>3735</v>
      </c>
      <c r="D36" t="str">
        <f>VLOOKUP(C36,'MASTER KEY'!$A$2:$B$2986,2,FALSE)</f>
        <v>Amphora spp 0016</v>
      </c>
      <c r="E36" s="66"/>
    </row>
    <row r="37" spans="1:5">
      <c r="A37" t="s">
        <v>5770</v>
      </c>
      <c r="B37">
        <v>1E-3</v>
      </c>
      <c r="C37" t="s">
        <v>3736</v>
      </c>
      <c r="D37" t="str">
        <f>VLOOKUP(C37,'MASTER KEY'!$A$2:$B$2986,2,FALSE)</f>
        <v>Amphora spp 0017</v>
      </c>
      <c r="E37" s="66"/>
    </row>
    <row r="38" spans="1:5">
      <c r="A38" t="s">
        <v>5771</v>
      </c>
      <c r="B38">
        <v>1E-3</v>
      </c>
      <c r="C38" t="s">
        <v>3737</v>
      </c>
      <c r="D38" t="str">
        <f>VLOOKUP(C38,'MASTER KEY'!$A$2:$B$2986,2,FALSE)</f>
        <v>Amphora spp 0018</v>
      </c>
      <c r="E38" s="66"/>
    </row>
    <row r="39" spans="1:5">
      <c r="A39" t="s">
        <v>5772</v>
      </c>
      <c r="B39">
        <v>1E-3</v>
      </c>
      <c r="C39" t="s">
        <v>3738</v>
      </c>
      <c r="D39" t="str">
        <f>VLOOKUP(C39,'MASTER KEY'!$A$2:$B$2986,2,FALSE)</f>
        <v>Amphora spp 0019</v>
      </c>
      <c r="E39" s="66"/>
    </row>
    <row r="40" spans="1:5">
      <c r="A40" t="s">
        <v>5773</v>
      </c>
      <c r="B40">
        <v>1E-3</v>
      </c>
      <c r="C40" t="s">
        <v>3739</v>
      </c>
      <c r="D40" t="str">
        <f>VLOOKUP(C40,'MASTER KEY'!$A$2:$B$2986,2,FALSE)</f>
        <v>Amphora spp 0020</v>
      </c>
      <c r="E40" s="66"/>
    </row>
    <row r="41" spans="1:5">
      <c r="A41" t="s">
        <v>5774</v>
      </c>
      <c r="B41">
        <v>1E-3</v>
      </c>
      <c r="C41" t="s">
        <v>3740</v>
      </c>
      <c r="D41" t="str">
        <f>VLOOKUP(C41,'MASTER KEY'!$A$2:$B$2986,2,FALSE)</f>
        <v>Amphora spp 0021</v>
      </c>
      <c r="E41" s="66"/>
    </row>
    <row r="42" spans="1:5">
      <c r="A42" t="s">
        <v>5775</v>
      </c>
      <c r="B42">
        <v>1E-3</v>
      </c>
      <c r="C42" t="s">
        <v>3741</v>
      </c>
      <c r="D42" t="str">
        <f>VLOOKUP(C42,'MASTER KEY'!$A$2:$B$2986,2,FALSE)</f>
        <v>Amphora spp 0022</v>
      </c>
      <c r="E42" s="66"/>
    </row>
    <row r="43" spans="1:5">
      <c r="A43" t="s">
        <v>5776</v>
      </c>
      <c r="B43">
        <v>1E-3</v>
      </c>
      <c r="C43" t="s">
        <v>3742</v>
      </c>
      <c r="D43" t="str">
        <f>VLOOKUP(C43,'MASTER KEY'!$A$2:$B$2986,2,FALSE)</f>
        <v>Amphora spp 0023</v>
      </c>
      <c r="E43" s="66"/>
    </row>
    <row r="44" spans="1:5">
      <c r="A44" t="s">
        <v>5777</v>
      </c>
      <c r="B44">
        <v>1E-3</v>
      </c>
      <c r="C44" t="s">
        <v>3743</v>
      </c>
      <c r="D44" t="str">
        <f>VLOOKUP(C44,'MASTER KEY'!$A$2:$B$2986,2,FALSE)</f>
        <v>Amphora spp 0024</v>
      </c>
      <c r="E44" s="66"/>
    </row>
    <row r="45" spans="1:5">
      <c r="A45" t="s">
        <v>5778</v>
      </c>
      <c r="B45">
        <v>1E-3</v>
      </c>
      <c r="C45" t="s">
        <v>3744</v>
      </c>
      <c r="D45" t="str">
        <f>VLOOKUP(C45,'MASTER KEY'!$A$2:$B$2986,2,FALSE)</f>
        <v>Amphora spp 0025</v>
      </c>
      <c r="E45" s="66"/>
    </row>
    <row r="46" spans="1:5">
      <c r="A46" t="s">
        <v>5779</v>
      </c>
      <c r="B46">
        <v>1E-3</v>
      </c>
      <c r="C46" t="s">
        <v>3745</v>
      </c>
      <c r="D46" t="str">
        <f>VLOOKUP(C46,'MASTER KEY'!$A$2:$B$2986,2,FALSE)</f>
        <v>Amphora spp 0026</v>
      </c>
      <c r="E46" s="66"/>
    </row>
    <row r="47" spans="1:5">
      <c r="A47" t="s">
        <v>5780</v>
      </c>
      <c r="B47">
        <v>1E-3</v>
      </c>
      <c r="C47" t="s">
        <v>3746</v>
      </c>
      <c r="D47" t="str">
        <f>VLOOKUP(C47,'MASTER KEY'!$A$2:$B$2986,2,FALSE)</f>
        <v>Amphora spp 0027</v>
      </c>
      <c r="E47" s="66"/>
    </row>
    <row r="48" spans="1:5">
      <c r="A48" t="s">
        <v>5781</v>
      </c>
      <c r="B48">
        <v>1E-3</v>
      </c>
      <c r="C48" t="s">
        <v>3747</v>
      </c>
      <c r="D48" t="str">
        <f>VLOOKUP(C48,'MASTER KEY'!$A$2:$B$2986,2,FALSE)</f>
        <v>Amphora spp 0028</v>
      </c>
      <c r="E48" s="66"/>
    </row>
    <row r="49" spans="1:5">
      <c r="A49" t="s">
        <v>5782</v>
      </c>
      <c r="B49">
        <v>1E-3</v>
      </c>
      <c r="C49" t="s">
        <v>3748</v>
      </c>
      <c r="D49" t="str">
        <f>VLOOKUP(C49,'MASTER KEY'!$A$2:$B$2986,2,FALSE)</f>
        <v>Amphora spp 0029</v>
      </c>
      <c r="E49" s="66"/>
    </row>
    <row r="50" spans="1:5">
      <c r="A50" t="s">
        <v>5783</v>
      </c>
      <c r="B50">
        <v>1E-3</v>
      </c>
      <c r="C50" t="s">
        <v>3749</v>
      </c>
      <c r="D50" t="str">
        <f>VLOOKUP(C50,'MASTER KEY'!$A$2:$B$2986,2,FALSE)</f>
        <v>Amphora spp 0030</v>
      </c>
      <c r="E50" s="66"/>
    </row>
    <row r="51" spans="1:5">
      <c r="A51" t="s">
        <v>5784</v>
      </c>
      <c r="B51">
        <v>1E-3</v>
      </c>
      <c r="C51" t="s">
        <v>3750</v>
      </c>
      <c r="D51" t="str">
        <f>VLOOKUP(C51,'MASTER KEY'!$A$2:$B$2986,2,FALSE)</f>
        <v>Amphora spp 0031</v>
      </c>
      <c r="E51" s="66"/>
    </row>
    <row r="52" spans="1:5">
      <c r="A52" t="s">
        <v>5785</v>
      </c>
      <c r="B52">
        <v>1E-3</v>
      </c>
      <c r="C52" t="s">
        <v>3751</v>
      </c>
      <c r="D52" t="str">
        <f>VLOOKUP(C52,'MASTER KEY'!$A$2:$B$2986,2,FALSE)</f>
        <v>Amphora spp 0032</v>
      </c>
      <c r="E52" s="66"/>
    </row>
    <row r="53" spans="1:5">
      <c r="A53" t="s">
        <v>5786</v>
      </c>
      <c r="B53">
        <v>1E-3</v>
      </c>
      <c r="C53" t="s">
        <v>3752</v>
      </c>
      <c r="D53" t="str">
        <f>VLOOKUP(C53,'MASTER KEY'!$A$2:$B$2986,2,FALSE)</f>
        <v>Amphora spp 0033</v>
      </c>
      <c r="E53" s="66"/>
    </row>
    <row r="54" spans="1:5">
      <c r="A54" t="s">
        <v>5787</v>
      </c>
      <c r="B54">
        <v>1E-3</v>
      </c>
      <c r="C54" t="s">
        <v>3753</v>
      </c>
      <c r="D54" t="str">
        <f>VLOOKUP(C54,'MASTER KEY'!$A$2:$B$2986,2,FALSE)</f>
        <v>Amphora spp 0034</v>
      </c>
      <c r="E54" s="66"/>
    </row>
    <row r="55" spans="1:5">
      <c r="A55" t="s">
        <v>5788</v>
      </c>
      <c r="B55">
        <v>1E-3</v>
      </c>
      <c r="C55" t="s">
        <v>3754</v>
      </c>
      <c r="D55" t="str">
        <f>VLOOKUP(C55,'MASTER KEY'!$A$2:$B$2986,2,FALSE)</f>
        <v>Amphora spp 0035</v>
      </c>
      <c r="E55" s="66"/>
    </row>
    <row r="56" spans="1:5">
      <c r="A56" t="s">
        <v>5789</v>
      </c>
      <c r="B56">
        <v>1E-3</v>
      </c>
      <c r="C56" t="s">
        <v>3755</v>
      </c>
      <c r="D56" t="str">
        <f>VLOOKUP(C56,'MASTER KEY'!$A$2:$B$2986,2,FALSE)</f>
        <v>Amphora spp 0036</v>
      </c>
      <c r="E56" s="66"/>
    </row>
    <row r="57" spans="1:5">
      <c r="A57" t="s">
        <v>5790</v>
      </c>
      <c r="B57">
        <v>1E-3</v>
      </c>
      <c r="C57" t="s">
        <v>3756</v>
      </c>
      <c r="D57" t="str">
        <f>VLOOKUP(C57,'MASTER KEY'!$A$2:$B$2986,2,FALSE)</f>
        <v>Amphora spp 0037</v>
      </c>
      <c r="E57" s="66"/>
    </row>
    <row r="58" spans="1:5">
      <c r="A58" t="s">
        <v>5791</v>
      </c>
      <c r="B58">
        <v>1E-3</v>
      </c>
      <c r="C58" t="s">
        <v>3757</v>
      </c>
      <c r="D58" t="str">
        <f>VLOOKUP(C58,'MASTER KEY'!$A$2:$B$2986,2,FALSE)</f>
        <v>Amphora spp 0038</v>
      </c>
      <c r="E58" s="66"/>
    </row>
    <row r="59" spans="1:5">
      <c r="A59" t="s">
        <v>5792</v>
      </c>
      <c r="B59">
        <v>1E-3</v>
      </c>
      <c r="C59" t="s">
        <v>3758</v>
      </c>
      <c r="D59" t="str">
        <f>VLOOKUP(C59,'MASTER KEY'!$A$2:$B$2986,2,FALSE)</f>
        <v>Amphora spp 0039</v>
      </c>
      <c r="E59" s="66"/>
    </row>
    <row r="60" spans="1:5">
      <c r="A60" t="s">
        <v>5793</v>
      </c>
      <c r="B60">
        <v>1E-3</v>
      </c>
      <c r="C60" t="s">
        <v>3759</v>
      </c>
      <c r="D60" t="str">
        <f>VLOOKUP(C60,'MASTER KEY'!$A$2:$B$2986,2,FALSE)</f>
        <v>Amphora spp 0040</v>
      </c>
      <c r="E60" s="66"/>
    </row>
    <row r="61" spans="1:5">
      <c r="A61" t="s">
        <v>5794</v>
      </c>
      <c r="B61">
        <v>1E-3</v>
      </c>
      <c r="C61" t="s">
        <v>3760</v>
      </c>
      <c r="D61" t="str">
        <f>VLOOKUP(C61,'MASTER KEY'!$A$2:$B$2986,2,FALSE)</f>
        <v>Amphora spp 0041</v>
      </c>
      <c r="E61" s="66"/>
    </row>
    <row r="62" spans="1:5">
      <c r="A62" t="s">
        <v>5795</v>
      </c>
      <c r="B62">
        <v>1E-3</v>
      </c>
      <c r="C62" t="s">
        <v>3761</v>
      </c>
      <c r="D62" t="str">
        <f>VLOOKUP(C62,'MASTER KEY'!$A$2:$B$2986,2,FALSE)</f>
        <v>Amphora spp 0042</v>
      </c>
      <c r="E62" s="66"/>
    </row>
    <row r="63" spans="1:5">
      <c r="A63" t="s">
        <v>5796</v>
      </c>
      <c r="B63">
        <v>1E-3</v>
      </c>
      <c r="C63" t="s">
        <v>3762</v>
      </c>
      <c r="D63" t="str">
        <f>VLOOKUP(C63,'MASTER KEY'!$A$2:$B$2986,2,FALSE)</f>
        <v>Amphora spp 0043</v>
      </c>
      <c r="E63" s="66"/>
    </row>
    <row r="64" spans="1:5">
      <c r="A64" t="s">
        <v>2231</v>
      </c>
      <c r="B64">
        <v>1E-3</v>
      </c>
      <c r="C64" t="s">
        <v>3794</v>
      </c>
      <c r="D64" t="str">
        <f>VLOOKUP(C64,'MASTER KEY'!$A$2:$B$2986,2,FALSE)</f>
        <v>Asterionellopsis glacialis</v>
      </c>
      <c r="E64" s="66"/>
    </row>
    <row r="65" spans="1:5">
      <c r="A65" t="s">
        <v>5797</v>
      </c>
      <c r="B65">
        <v>1E-3</v>
      </c>
      <c r="C65" t="s">
        <v>3803</v>
      </c>
      <c r="D65" t="str">
        <f>VLOOKUP(C65,'MASTER KEY'!$A$2:$B$2986,2,FALSE)</f>
        <v>Attheya spp 0001</v>
      </c>
      <c r="E65" s="66"/>
    </row>
    <row r="66" spans="1:5">
      <c r="A66" t="s">
        <v>5798</v>
      </c>
      <c r="B66">
        <v>1E-3</v>
      </c>
      <c r="C66" t="s">
        <v>3808</v>
      </c>
      <c r="D66" t="str">
        <f>VLOOKUP(C66,'MASTER KEY'!$A$2:$B$2986,2,FALSE)</f>
        <v>Auliscus spp 0001</v>
      </c>
      <c r="E66" s="66"/>
    </row>
    <row r="67" spans="1:5">
      <c r="A67" t="s">
        <v>5799</v>
      </c>
      <c r="B67">
        <v>1E-3</v>
      </c>
      <c r="C67" t="s">
        <v>3809</v>
      </c>
      <c r="D67" t="str">
        <f>VLOOKUP(C67,'MASTER KEY'!$A$2:$B$2986,2,FALSE)</f>
        <v>Auricula spp 0001</v>
      </c>
      <c r="E67" s="66"/>
    </row>
    <row r="68" spans="1:5">
      <c r="A68" t="s">
        <v>2244</v>
      </c>
      <c r="B68">
        <v>1E-3</v>
      </c>
      <c r="C68" t="s">
        <v>3812</v>
      </c>
      <c r="D68" t="str">
        <f>VLOOKUP(C68,'MASTER KEY'!$A$2:$B$2986,2,FALSE)</f>
        <v>Bacillaria paxillifera</v>
      </c>
      <c r="E68" s="66"/>
    </row>
    <row r="69" spans="1:5">
      <c r="A69" t="s">
        <v>2371</v>
      </c>
      <c r="B69">
        <v>1E-3</v>
      </c>
      <c r="C69" t="s">
        <v>3941</v>
      </c>
      <c r="D69" t="str">
        <f>VLOOKUP(C69,'MASTER KEY'!$A$2:$B$2986,2,FALSE)</f>
        <v>Bacteriastrum hyalinium</v>
      </c>
      <c r="E69" s="66"/>
    </row>
    <row r="70" spans="1:5">
      <c r="A70" t="s">
        <v>5916</v>
      </c>
      <c r="B70">
        <v>1E-3</v>
      </c>
      <c r="C70" t="s">
        <v>3942</v>
      </c>
      <c r="D70" t="str">
        <f>VLOOKUP(C70,'MASTER KEY'!$A$2:$B$2986,2,FALSE)</f>
        <v>Bacteriastrum spp 0001</v>
      </c>
      <c r="E70" s="66"/>
    </row>
    <row r="71" spans="1:5">
      <c r="A71" t="s">
        <v>5917</v>
      </c>
      <c r="B71">
        <v>1E-3</v>
      </c>
      <c r="C71" t="s">
        <v>3943</v>
      </c>
      <c r="D71" t="str">
        <f>VLOOKUP(C71,'MASTER KEY'!$A$2:$B$2986,2,FALSE)</f>
        <v>Bacteriastrum spp 0002</v>
      </c>
      <c r="E71" s="66"/>
    </row>
    <row r="72" spans="1:5">
      <c r="A72" t="s">
        <v>5918</v>
      </c>
      <c r="B72">
        <v>1E-3</v>
      </c>
      <c r="C72" t="s">
        <v>3944</v>
      </c>
      <c r="D72" t="str">
        <f>VLOOKUP(C72,'MASTER KEY'!$A$2:$B$2986,2,FALSE)</f>
        <v>Bacteriastrum spp 0003</v>
      </c>
      <c r="E72" s="66"/>
    </row>
    <row r="73" spans="1:5">
      <c r="A73" t="s">
        <v>5919</v>
      </c>
      <c r="B73">
        <v>1E-3</v>
      </c>
      <c r="C73" t="s">
        <v>3945</v>
      </c>
      <c r="D73" t="str">
        <f>VLOOKUP(C73,'MASTER KEY'!$A$2:$B$2986,2,FALSE)</f>
        <v>Bacteriastrum spp 0004</v>
      </c>
      <c r="E73" s="66"/>
    </row>
    <row r="74" spans="1:5">
      <c r="A74" t="s">
        <v>5920</v>
      </c>
      <c r="B74">
        <v>1E-3</v>
      </c>
      <c r="C74" t="s">
        <v>3946</v>
      </c>
      <c r="D74" t="str">
        <f>VLOOKUP(C74,'MASTER KEY'!$A$2:$B$2986,2,FALSE)</f>
        <v>Bacteriastrum spp 0005</v>
      </c>
      <c r="E74" s="66"/>
    </row>
    <row r="75" spans="1:5">
      <c r="A75" t="s">
        <v>5921</v>
      </c>
      <c r="B75">
        <v>1E-3</v>
      </c>
      <c r="C75" t="s">
        <v>3947</v>
      </c>
      <c r="D75" t="str">
        <f>VLOOKUP(C75,'MASTER KEY'!$A$2:$B$2986,2,FALSE)</f>
        <v>Bacteriastrum spp 0006</v>
      </c>
      <c r="E75" s="66"/>
    </row>
    <row r="76" spans="1:5">
      <c r="A76" t="s">
        <v>5922</v>
      </c>
      <c r="B76">
        <v>1E-3</v>
      </c>
      <c r="C76" t="s">
        <v>3948</v>
      </c>
      <c r="D76" t="str">
        <f>VLOOKUP(C76,'MASTER KEY'!$A$2:$B$2986,2,FALSE)</f>
        <v>Bacteriastrum spp 0007</v>
      </c>
      <c r="E76" s="66"/>
    </row>
    <row r="77" spans="1:5">
      <c r="A77" t="s">
        <v>5923</v>
      </c>
      <c r="B77">
        <v>1E-3</v>
      </c>
      <c r="C77" t="s">
        <v>3949</v>
      </c>
      <c r="D77" t="str">
        <f>VLOOKUP(C77,'MASTER KEY'!$A$2:$B$2986,2,FALSE)</f>
        <v>Bacteriastrum spp 0008</v>
      </c>
      <c r="E77" s="66"/>
    </row>
    <row r="78" spans="1:5">
      <c r="A78" t="s">
        <v>5924</v>
      </c>
      <c r="B78">
        <v>1E-3</v>
      </c>
      <c r="C78" t="s">
        <v>3950</v>
      </c>
      <c r="D78" t="str">
        <f>VLOOKUP(C78,'MASTER KEY'!$A$2:$B$2986,2,FALSE)</f>
        <v>Bacteriastrum spp 0009</v>
      </c>
      <c r="E78" s="66"/>
    </row>
    <row r="79" spans="1:5">
      <c r="A79" t="s">
        <v>5925</v>
      </c>
      <c r="B79">
        <v>1E-3</v>
      </c>
      <c r="C79" t="s">
        <v>3951</v>
      </c>
      <c r="D79" t="str">
        <f>VLOOKUP(C79,'MASTER KEY'!$A$2:$B$2986,2,FALSE)</f>
        <v>Bacteriastrum spp 0010</v>
      </c>
      <c r="E79" s="66"/>
    </row>
    <row r="80" spans="1:5">
      <c r="A80" t="s">
        <v>5926</v>
      </c>
      <c r="B80">
        <v>1E-3</v>
      </c>
      <c r="C80" t="s">
        <v>3965</v>
      </c>
      <c r="D80" t="str">
        <f>VLOOKUP(C80,'MASTER KEY'!$A$2:$B$2986,2,FALSE)</f>
        <v>Bleakeleya spp 0001</v>
      </c>
      <c r="E80" s="66"/>
    </row>
    <row r="81" spans="1:5">
      <c r="A81" t="s">
        <v>5927</v>
      </c>
      <c r="B81">
        <v>1E-3</v>
      </c>
      <c r="C81" t="s">
        <v>3973</v>
      </c>
      <c r="D81" t="str">
        <f>VLOOKUP(C81,'MASTER KEY'!$A$2:$B$2986,2,FALSE)</f>
        <v>Campylodiscus spp 0001</v>
      </c>
      <c r="E81" s="66"/>
    </row>
    <row r="82" spans="1:5">
      <c r="A82" t="s">
        <v>5928</v>
      </c>
      <c r="B82">
        <v>1E-3</v>
      </c>
      <c r="C82" t="s">
        <v>3974</v>
      </c>
      <c r="D82" t="str">
        <f>VLOOKUP(C82,'MASTER KEY'!$A$2:$B$2986,2,FALSE)</f>
        <v>Campylodiscus spp 0002</v>
      </c>
      <c r="E82" s="66"/>
    </row>
    <row r="83" spans="1:5">
      <c r="A83" t="s">
        <v>5929</v>
      </c>
      <c r="B83">
        <v>1E-3</v>
      </c>
      <c r="C83" t="s">
        <v>3977</v>
      </c>
      <c r="D83" t="str">
        <f>VLOOKUP(C83,'MASTER KEY'!$A$2:$B$2986,2,FALSE)</f>
        <v>Campylosira spp 0001</v>
      </c>
      <c r="E83" s="66"/>
    </row>
    <row r="84" spans="1:5">
      <c r="A84" t="s">
        <v>2404</v>
      </c>
      <c r="B84">
        <v>1E-3</v>
      </c>
      <c r="C84" t="s">
        <v>3984</v>
      </c>
      <c r="D84" t="str">
        <f>VLOOKUP(C84,'MASTER KEY'!$A$2:$B$2986,2,FALSE)</f>
        <v>Cerataulina pelagica</v>
      </c>
      <c r="E84" s="66"/>
    </row>
    <row r="85" spans="1:5">
      <c r="A85" t="s">
        <v>5930</v>
      </c>
      <c r="B85">
        <v>1E-3</v>
      </c>
      <c r="C85" t="s">
        <v>3986</v>
      </c>
      <c r="D85" t="str">
        <f>VLOOKUP(C85,'MASTER KEY'!$A$2:$B$2986,2,FALSE)</f>
        <v>Cerataulina spp 0002</v>
      </c>
      <c r="E85" s="66"/>
    </row>
    <row r="86" spans="1:5">
      <c r="A86" t="s">
        <v>5931</v>
      </c>
      <c r="B86">
        <v>1E-3</v>
      </c>
      <c r="C86" t="s">
        <v>3987</v>
      </c>
      <c r="D86" t="str">
        <f>VLOOKUP(C86,'MASTER KEY'!$A$2:$B$2986,2,FALSE)</f>
        <v>Cerataulina spp 0003</v>
      </c>
      <c r="E86" s="66"/>
    </row>
    <row r="87" spans="1:5">
      <c r="A87" t="s">
        <v>5932</v>
      </c>
      <c r="B87">
        <v>1E-3</v>
      </c>
      <c r="C87" t="s">
        <v>3988</v>
      </c>
      <c r="D87" t="str">
        <f>VLOOKUP(C87,'MASTER KEY'!$A$2:$B$2986,2,FALSE)</f>
        <v>Cerataulina spp 0004</v>
      </c>
      <c r="E87" s="66"/>
    </row>
    <row r="88" spans="1:5">
      <c r="A88" t="s">
        <v>2412</v>
      </c>
      <c r="B88">
        <v>1E-3</v>
      </c>
      <c r="C88" t="s">
        <v>3993</v>
      </c>
      <c r="D88" t="str">
        <f>VLOOKUP(C88,'MASTER KEY'!$A$2:$B$2986,2,FALSE)</f>
        <v>Ceratium buceros</v>
      </c>
      <c r="E88" s="66"/>
    </row>
    <row r="89" spans="1:5">
      <c r="A89" t="s">
        <v>2413</v>
      </c>
      <c r="B89">
        <v>1E-3</v>
      </c>
      <c r="C89" t="s">
        <v>3994</v>
      </c>
      <c r="D89" t="str">
        <f>VLOOKUP(C89,'MASTER KEY'!$A$2:$B$2986,2,FALSE)</f>
        <v>Ceratium declinatum</v>
      </c>
      <c r="E89" s="66"/>
    </row>
    <row r="90" spans="1:5">
      <c r="A90" t="s">
        <v>2414</v>
      </c>
      <c r="B90">
        <v>1E-3</v>
      </c>
      <c r="C90" t="s">
        <v>3995</v>
      </c>
      <c r="D90" t="str">
        <f>VLOOKUP(C90,'MASTER KEY'!$A$2:$B$2986,2,FALSE)</f>
        <v>Ceratium furca</v>
      </c>
      <c r="E90" s="66"/>
    </row>
    <row r="91" spans="1:5">
      <c r="A91" t="s">
        <v>2415</v>
      </c>
      <c r="B91">
        <v>1E-3</v>
      </c>
      <c r="C91" t="s">
        <v>3996</v>
      </c>
      <c r="D91" t="str">
        <f>VLOOKUP(C91,'MASTER KEY'!$A$2:$B$2986,2,FALSE)</f>
        <v>Ceratium fusus</v>
      </c>
      <c r="E91" s="66"/>
    </row>
    <row r="92" spans="1:5">
      <c r="A92" t="s">
        <v>2416</v>
      </c>
      <c r="B92">
        <v>1E-3</v>
      </c>
      <c r="C92" t="s">
        <v>3998</v>
      </c>
      <c r="D92" t="str">
        <f>VLOOKUP(C92,'MASTER KEY'!$A$2:$B$2986,2,FALSE)</f>
        <v>Ceratium lineata</v>
      </c>
      <c r="E92" s="66"/>
    </row>
    <row r="93" spans="1:5">
      <c r="A93" t="s">
        <v>5933</v>
      </c>
      <c r="B93">
        <v>1E-3</v>
      </c>
      <c r="C93" t="s">
        <v>4000</v>
      </c>
      <c r="D93" t="str">
        <f>VLOOKUP(C93,'MASTER KEY'!$A$2:$B$2986,2,FALSE)</f>
        <v>Ceratium spp 0001</v>
      </c>
      <c r="E93" s="66"/>
    </row>
    <row r="94" spans="1:5">
      <c r="A94" t="s">
        <v>2425</v>
      </c>
      <c r="B94">
        <v>1E-3</v>
      </c>
      <c r="C94" t="s">
        <v>4009</v>
      </c>
      <c r="D94" t="str">
        <f>VLOOKUP(C94,'MASTER KEY'!$A$2:$B$2986,2,FALSE)</f>
        <v>Chaetoceros affinis</v>
      </c>
      <c r="E94" s="66"/>
    </row>
    <row r="95" spans="1:5">
      <c r="A95" t="s">
        <v>2428</v>
      </c>
      <c r="B95">
        <v>1E-3</v>
      </c>
      <c r="C95" t="s">
        <v>4013</v>
      </c>
      <c r="D95" t="str">
        <f>VLOOKUP(C95,'MASTER KEY'!$A$2:$B$2986,2,FALSE)</f>
        <v>Chaetoceros coarctatus</v>
      </c>
      <c r="E95" s="66"/>
    </row>
    <row r="96" spans="1:5">
      <c r="A96" t="s">
        <v>2429</v>
      </c>
      <c r="B96">
        <v>1E-3</v>
      </c>
      <c r="C96" t="s">
        <v>4014</v>
      </c>
      <c r="D96" t="str">
        <f>VLOOKUP(C96,'MASTER KEY'!$A$2:$B$2986,2,FALSE)</f>
        <v>Chaetoceros compressus</v>
      </c>
      <c r="E96" s="66"/>
    </row>
    <row r="97" spans="1:5">
      <c r="A97" t="s">
        <v>2434</v>
      </c>
      <c r="B97">
        <v>1E-3</v>
      </c>
      <c r="C97" t="s">
        <v>4019</v>
      </c>
      <c r="D97" t="str">
        <f>VLOOKUP(C97,'MASTER KEY'!$A$2:$B$2986,2,FALSE)</f>
        <v>Chaetoceros curvisetus</v>
      </c>
      <c r="E97" s="66"/>
    </row>
    <row r="98" spans="1:5">
      <c r="A98" t="s">
        <v>5934</v>
      </c>
      <c r="B98">
        <v>1E-3</v>
      </c>
      <c r="C98" t="s">
        <v>4027</v>
      </c>
      <c r="D98" t="str">
        <f>VLOOKUP(C98,'MASTER KEY'!$A$2:$B$2986,2,FALSE)</f>
        <v>Chaetoceros didymus</v>
      </c>
      <c r="E98" s="66"/>
    </row>
    <row r="99" spans="1:5">
      <c r="A99" t="s">
        <v>2447</v>
      </c>
      <c r="B99">
        <v>1E-3</v>
      </c>
      <c r="C99" t="s">
        <v>4033</v>
      </c>
      <c r="D99" t="str">
        <f>VLOOKUP(C99,'MASTER KEY'!$A$2:$B$2986,2,FALSE)</f>
        <v>Chaetoceros lorenzianus</v>
      </c>
      <c r="E99" s="66"/>
    </row>
    <row r="100" spans="1:5">
      <c r="A100" t="s">
        <v>2448</v>
      </c>
      <c r="B100">
        <v>1E-3</v>
      </c>
      <c r="C100" t="s">
        <v>4034</v>
      </c>
      <c r="D100" t="str">
        <f>VLOOKUP(C100,'MASTER KEY'!$A$2:$B$2986,2,FALSE)</f>
        <v>Chaetoceros messanensis</v>
      </c>
      <c r="E100" s="66"/>
    </row>
    <row r="101" spans="1:5">
      <c r="A101" t="s">
        <v>2451</v>
      </c>
      <c r="B101">
        <v>1E-3</v>
      </c>
      <c r="C101" t="s">
        <v>4039</v>
      </c>
      <c r="D101" t="str">
        <f>VLOOKUP(C101,'MASTER KEY'!$A$2:$B$2986,2,FALSE)</f>
        <v>Chaetoceros peruvianus</v>
      </c>
      <c r="E101" s="66"/>
    </row>
    <row r="102" spans="1:5">
      <c r="A102" t="s">
        <v>2457</v>
      </c>
      <c r="B102">
        <v>1E-3</v>
      </c>
      <c r="C102" t="s">
        <v>4045</v>
      </c>
      <c r="D102" t="str">
        <f>VLOOKUP(C102,'MASTER KEY'!$A$2:$B$2986,2,FALSE)</f>
        <v>Chaetoceros socialis</v>
      </c>
      <c r="E102" s="66"/>
    </row>
    <row r="103" spans="1:5">
      <c r="A103" t="s">
        <v>5935</v>
      </c>
      <c r="B103">
        <v>1E-3</v>
      </c>
      <c r="C103" t="s">
        <v>4048</v>
      </c>
      <c r="D103" t="str">
        <f>VLOOKUP(C103,'MASTER KEY'!$A$2:$B$2986,2,FALSE)</f>
        <v>Chaetoceros spp 0003</v>
      </c>
      <c r="E103" s="66"/>
    </row>
    <row r="104" spans="1:5">
      <c r="A104" t="s">
        <v>5936</v>
      </c>
      <c r="B104">
        <v>1E-3</v>
      </c>
      <c r="C104" t="s">
        <v>4049</v>
      </c>
      <c r="D104" t="str">
        <f>VLOOKUP(C104,'MASTER KEY'!$A$2:$B$2986,2,FALSE)</f>
        <v>Chaetoceros spp 0004</v>
      </c>
      <c r="E104" s="66"/>
    </row>
    <row r="105" spans="1:5">
      <c r="A105" t="s">
        <v>5937</v>
      </c>
      <c r="B105">
        <v>1E-3</v>
      </c>
      <c r="C105" t="s">
        <v>4050</v>
      </c>
      <c r="D105" t="str">
        <f>VLOOKUP(C105,'MASTER KEY'!$A$2:$B$2986,2,FALSE)</f>
        <v>Chaetoceros spp 0005</v>
      </c>
      <c r="E105" s="66"/>
    </row>
    <row r="106" spans="1:5">
      <c r="A106" t="s">
        <v>5938</v>
      </c>
      <c r="B106">
        <v>1E-3</v>
      </c>
      <c r="C106" t="s">
        <v>4051</v>
      </c>
      <c r="D106" t="str">
        <f>VLOOKUP(C106,'MASTER KEY'!$A$2:$B$2986,2,FALSE)</f>
        <v>Chaetoceros spp 0006</v>
      </c>
      <c r="E106" s="66"/>
    </row>
    <row r="107" spans="1:5">
      <c r="A107" t="s">
        <v>5939</v>
      </c>
      <c r="B107">
        <v>1E-3</v>
      </c>
      <c r="C107" t="s">
        <v>4052</v>
      </c>
      <c r="D107" t="str">
        <f>VLOOKUP(C107,'MASTER KEY'!$A$2:$B$2986,2,FALSE)</f>
        <v>Chaetoceros spp 0007</v>
      </c>
      <c r="E107" s="66"/>
    </row>
    <row r="108" spans="1:5">
      <c r="A108" t="s">
        <v>5940</v>
      </c>
      <c r="B108">
        <v>1E-3</v>
      </c>
      <c r="C108" t="s">
        <v>4053</v>
      </c>
      <c r="D108" t="str">
        <f>VLOOKUP(C108,'MASTER KEY'!$A$2:$B$2986,2,FALSE)</f>
        <v>Chaetoceros spp 0008</v>
      </c>
      <c r="E108" s="66"/>
    </row>
    <row r="109" spans="1:5">
      <c r="A109" t="s">
        <v>5941</v>
      </c>
      <c r="B109">
        <v>1E-3</v>
      </c>
      <c r="C109" t="s">
        <v>4054</v>
      </c>
      <c r="D109" t="str">
        <f>VLOOKUP(C109,'MASTER KEY'!$A$2:$B$2986,2,FALSE)</f>
        <v>Chaetoceros spp 0009</v>
      </c>
      <c r="E109" s="66"/>
    </row>
    <row r="110" spans="1:5">
      <c r="A110" t="s">
        <v>5942</v>
      </c>
      <c r="B110">
        <v>1E-3</v>
      </c>
      <c r="C110" t="s">
        <v>4055</v>
      </c>
      <c r="D110" t="str">
        <f>VLOOKUP(C110,'MASTER KEY'!$A$2:$B$2986,2,FALSE)</f>
        <v>Chaetoceros spp 0010</v>
      </c>
      <c r="E110" s="66"/>
    </row>
    <row r="111" spans="1:5">
      <c r="A111" t="s">
        <v>5943</v>
      </c>
      <c r="B111">
        <v>1E-3</v>
      </c>
      <c r="C111" t="s">
        <v>4056</v>
      </c>
      <c r="D111" t="str">
        <f>VLOOKUP(C111,'MASTER KEY'!$A$2:$B$2986,2,FALSE)</f>
        <v>Chaetoceros spp 0011</v>
      </c>
      <c r="E111" s="66"/>
    </row>
    <row r="112" spans="1:5">
      <c r="A112" t="s">
        <v>5944</v>
      </c>
      <c r="B112">
        <v>1E-3</v>
      </c>
      <c r="C112" t="s">
        <v>4057</v>
      </c>
      <c r="D112" t="str">
        <f>VLOOKUP(C112,'MASTER KEY'!$A$2:$B$2986,2,FALSE)</f>
        <v>Chaetoceros spp 0012</v>
      </c>
      <c r="E112" s="66"/>
    </row>
    <row r="113" spans="1:5">
      <c r="A113" t="s">
        <v>5945</v>
      </c>
      <c r="B113">
        <v>1E-3</v>
      </c>
      <c r="C113" t="s">
        <v>4058</v>
      </c>
      <c r="D113" t="str">
        <f>VLOOKUP(C113,'MASTER KEY'!$A$2:$B$2986,2,FALSE)</f>
        <v>Chaetoceros spp 0013</v>
      </c>
      <c r="E113" s="66"/>
    </row>
    <row r="114" spans="1:5">
      <c r="A114" t="s">
        <v>5946</v>
      </c>
      <c r="B114">
        <v>1E-3</v>
      </c>
      <c r="C114" t="s">
        <v>4059</v>
      </c>
      <c r="D114" t="str">
        <f>VLOOKUP(C114,'MASTER KEY'!$A$2:$B$2986,2,FALSE)</f>
        <v>Chaetoceros spp 0014</v>
      </c>
      <c r="E114" s="66"/>
    </row>
    <row r="115" spans="1:5">
      <c r="A115" t="s">
        <v>5947</v>
      </c>
      <c r="B115">
        <v>1E-3</v>
      </c>
      <c r="C115" t="s">
        <v>4060</v>
      </c>
      <c r="D115" t="str">
        <f>VLOOKUP(C115,'MASTER KEY'!$A$2:$B$2986,2,FALSE)</f>
        <v>Chaetoceros spp 0015</v>
      </c>
      <c r="E115" s="66"/>
    </row>
    <row r="116" spans="1:5">
      <c r="A116" t="s">
        <v>5948</v>
      </c>
      <c r="B116">
        <v>1E-3</v>
      </c>
      <c r="C116" t="s">
        <v>4061</v>
      </c>
      <c r="D116" t="str">
        <f>VLOOKUP(C116,'MASTER KEY'!$A$2:$B$2986,2,FALSE)</f>
        <v>Chaetoceros spp 0016</v>
      </c>
      <c r="E116" s="66"/>
    </row>
    <row r="117" spans="1:5">
      <c r="A117" t="s">
        <v>5949</v>
      </c>
      <c r="B117">
        <v>1E-3</v>
      </c>
      <c r="C117" t="s">
        <v>4062</v>
      </c>
      <c r="D117" t="str">
        <f>VLOOKUP(C117,'MASTER KEY'!$A$2:$B$2986,2,FALSE)</f>
        <v>Chaetoceros spp 0017</v>
      </c>
      <c r="E117" s="66"/>
    </row>
    <row r="118" spans="1:5">
      <c r="A118" t="s">
        <v>5950</v>
      </c>
      <c r="B118">
        <v>1E-3</v>
      </c>
      <c r="C118" t="s">
        <v>4063</v>
      </c>
      <c r="D118" t="str">
        <f>VLOOKUP(C118,'MASTER KEY'!$A$2:$B$2986,2,FALSE)</f>
        <v>Chaetoceros spp 0018</v>
      </c>
      <c r="E118" s="66"/>
    </row>
    <row r="119" spans="1:5">
      <c r="A119" t="s">
        <v>5951</v>
      </c>
      <c r="B119">
        <v>1E-3</v>
      </c>
      <c r="C119" t="s">
        <v>4064</v>
      </c>
      <c r="D119" t="str">
        <f>VLOOKUP(C119,'MASTER KEY'!$A$2:$B$2986,2,FALSE)</f>
        <v>Chaetoceros spp 0019</v>
      </c>
      <c r="E119" s="66"/>
    </row>
    <row r="120" spans="1:5">
      <c r="A120" t="s">
        <v>5952</v>
      </c>
      <c r="B120">
        <v>1E-3</v>
      </c>
      <c r="C120" t="s">
        <v>4065</v>
      </c>
      <c r="D120" t="str">
        <f>VLOOKUP(C120,'MASTER KEY'!$A$2:$B$2986,2,FALSE)</f>
        <v>Chaetoceros spp 0020</v>
      </c>
      <c r="E120" s="66"/>
    </row>
    <row r="121" spans="1:5">
      <c r="A121" t="s">
        <v>5953</v>
      </c>
      <c r="B121">
        <v>1E-3</v>
      </c>
      <c r="C121" t="s">
        <v>4066</v>
      </c>
      <c r="D121" t="str">
        <f>VLOOKUP(C121,'MASTER KEY'!$A$2:$B$2986,2,FALSE)</f>
        <v>Chaetoceros spp 0021</v>
      </c>
      <c r="E121" s="66"/>
    </row>
    <row r="122" spans="1:5">
      <c r="A122" t="s">
        <v>5954</v>
      </c>
      <c r="B122">
        <v>1E-3</v>
      </c>
      <c r="C122" t="s">
        <v>4067</v>
      </c>
      <c r="D122" t="str">
        <f>VLOOKUP(C122,'MASTER KEY'!$A$2:$B$2986,2,FALSE)</f>
        <v>Chaetoceros spp 0022</v>
      </c>
      <c r="E122" s="66"/>
    </row>
    <row r="123" spans="1:5">
      <c r="A123" t="s">
        <v>5955</v>
      </c>
      <c r="B123">
        <v>1E-3</v>
      </c>
      <c r="C123" t="s">
        <v>4068</v>
      </c>
      <c r="D123" t="str">
        <f>VLOOKUP(C123,'MASTER KEY'!$A$2:$B$2986,2,FALSE)</f>
        <v>Chaetoceros spp 0023</v>
      </c>
      <c r="E123" s="66"/>
    </row>
    <row r="124" spans="1:5">
      <c r="A124" t="s">
        <v>5956</v>
      </c>
      <c r="B124">
        <v>1E-3</v>
      </c>
      <c r="C124" t="s">
        <v>4069</v>
      </c>
      <c r="D124" t="str">
        <f>VLOOKUP(C124,'MASTER KEY'!$A$2:$B$2986,2,FALSE)</f>
        <v>Chaetoceros spp 0024</v>
      </c>
      <c r="E124" s="66"/>
    </row>
    <row r="125" spans="1:5">
      <c r="A125" t="s">
        <v>5957</v>
      </c>
      <c r="B125">
        <v>1E-3</v>
      </c>
      <c r="C125" t="s">
        <v>4070</v>
      </c>
      <c r="D125" t="str">
        <f>VLOOKUP(C125,'MASTER KEY'!$A$2:$B$2986,2,FALSE)</f>
        <v>Chaetoceros spp 0025</v>
      </c>
      <c r="E125" s="66"/>
    </row>
    <row r="126" spans="1:5">
      <c r="A126" t="s">
        <v>5958</v>
      </c>
      <c r="B126">
        <v>1E-3</v>
      </c>
      <c r="C126" t="s">
        <v>4072</v>
      </c>
      <c r="D126" t="str">
        <f>VLOOKUP(C126,'MASTER KEY'!$A$2:$B$2986,2,FALSE)</f>
        <v>Chaetoceros spp 0027</v>
      </c>
      <c r="E126" s="66"/>
    </row>
    <row r="127" spans="1:5">
      <c r="A127" t="s">
        <v>5959</v>
      </c>
      <c r="B127">
        <v>1E-3</v>
      </c>
      <c r="C127" t="s">
        <v>4073</v>
      </c>
      <c r="D127" t="str">
        <f>VLOOKUP(C127,'MASTER KEY'!$A$2:$B$2986,2,FALSE)</f>
        <v>Chaetoceros spp 0028</v>
      </c>
      <c r="E127" s="66"/>
    </row>
    <row r="128" spans="1:5">
      <c r="A128" t="s">
        <v>5960</v>
      </c>
      <c r="B128">
        <v>1E-3</v>
      </c>
      <c r="C128" t="s">
        <v>4074</v>
      </c>
      <c r="D128" t="str">
        <f>VLOOKUP(C128,'MASTER KEY'!$A$2:$B$2986,2,FALSE)</f>
        <v>Chaetoceros spp 0029</v>
      </c>
      <c r="E128" s="66"/>
    </row>
    <row r="129" spans="1:5">
      <c r="A129" t="s">
        <v>5961</v>
      </c>
      <c r="B129">
        <v>1E-3</v>
      </c>
      <c r="C129" t="s">
        <v>4075</v>
      </c>
      <c r="D129" t="str">
        <f>VLOOKUP(C129,'MASTER KEY'!$A$2:$B$2986,2,FALSE)</f>
        <v>Chaetoceros spp 0030</v>
      </c>
      <c r="E129" s="66"/>
    </row>
    <row r="130" spans="1:5">
      <c r="A130" t="s">
        <v>5962</v>
      </c>
      <c r="B130">
        <v>1E-3</v>
      </c>
      <c r="C130" t="s">
        <v>4076</v>
      </c>
      <c r="D130" t="str">
        <f>VLOOKUP(C130,'MASTER KEY'!$A$2:$B$2986,2,FALSE)</f>
        <v>Chaetoceros spp 0031</v>
      </c>
      <c r="E130" s="66"/>
    </row>
    <row r="131" spans="1:5">
      <c r="A131" t="s">
        <v>5963</v>
      </c>
      <c r="B131">
        <v>1E-3</v>
      </c>
      <c r="C131" t="s">
        <v>4077</v>
      </c>
      <c r="D131" t="str">
        <f>VLOOKUP(C131,'MASTER KEY'!$A$2:$B$2986,2,FALSE)</f>
        <v>Chaetoceros spp 0032</v>
      </c>
      <c r="E131" s="66"/>
    </row>
    <row r="132" spans="1:5">
      <c r="A132" t="s">
        <v>2514</v>
      </c>
      <c r="B132">
        <v>1E-3</v>
      </c>
      <c r="C132" t="s">
        <v>4104</v>
      </c>
      <c r="D132" t="str">
        <f>VLOOKUP(C132,'MASTER KEY'!$A$2:$B$2986,2,FALSE)</f>
        <v>Chaetoceros subtilis</v>
      </c>
      <c r="E132" s="66"/>
    </row>
    <row r="133" spans="1:5">
      <c r="A133" t="s">
        <v>2515</v>
      </c>
      <c r="B133">
        <v>1E-3</v>
      </c>
      <c r="C133" t="s">
        <v>4105</v>
      </c>
      <c r="D133" t="str">
        <f>VLOOKUP(C133,'MASTER KEY'!$A$2:$B$2986,2,FALSE)</f>
        <v>Chaetoceros tenuissimus</v>
      </c>
      <c r="E133" s="66"/>
    </row>
    <row r="134" spans="1:5">
      <c r="A134" t="s">
        <v>5964</v>
      </c>
      <c r="B134">
        <v>1E-3</v>
      </c>
      <c r="C134" t="s">
        <v>4107</v>
      </c>
      <c r="D134" t="str">
        <f>VLOOKUP(C134,'MASTER KEY'!$A$2:$B$2986,2,FALSE)</f>
        <v>Chamaesiphon spp 0001</v>
      </c>
      <c r="E134" s="66"/>
    </row>
    <row r="135" spans="1:5">
      <c r="A135" t="s">
        <v>5965</v>
      </c>
      <c r="B135">
        <v>1E-3</v>
      </c>
      <c r="C135" t="s">
        <v>4110</v>
      </c>
      <c r="D135" t="str">
        <f>VLOOKUP(C135,'MASTER KEY'!$A$2:$B$2986,2,FALSE)</f>
        <v>Chattonella spp 0001</v>
      </c>
      <c r="E135" s="66"/>
    </row>
    <row r="136" spans="1:5">
      <c r="A136" t="s">
        <v>5966</v>
      </c>
      <c r="B136">
        <v>1E-3</v>
      </c>
      <c r="C136" t="s">
        <v>4123</v>
      </c>
      <c r="D136" t="str">
        <f>VLOOKUP(C136,'MASTER KEY'!$A$2:$B$2986,2,FALSE)</f>
        <v>Chlorophyta spp 0003</v>
      </c>
      <c r="E136" s="66"/>
    </row>
    <row r="137" spans="1:5">
      <c r="A137" t="s">
        <v>5968</v>
      </c>
      <c r="B137">
        <v>1E-3</v>
      </c>
      <c r="C137" t="s">
        <v>4133</v>
      </c>
      <c r="D137" t="str">
        <f>VLOOKUP(C137,'MASTER KEY'!$A$2:$B$2986,2,FALSE)</f>
        <v>Chrysochromulina spp 0001</v>
      </c>
      <c r="E137" s="66"/>
    </row>
    <row r="138" spans="1:5">
      <c r="A138" t="s">
        <v>5969</v>
      </c>
      <c r="B138">
        <v>1E-3</v>
      </c>
      <c r="C138" t="s">
        <v>4139</v>
      </c>
      <c r="D138" t="str">
        <f>VLOOKUP(C138,'MASTER KEY'!$A$2:$B$2986,2,FALSE)</f>
        <v>Chrysophyta spp 0004</v>
      </c>
      <c r="E138" s="66"/>
    </row>
    <row r="139" spans="1:5">
      <c r="A139" t="s">
        <v>5970</v>
      </c>
      <c r="B139">
        <v>1E-3</v>
      </c>
      <c r="C139" t="s">
        <v>4140</v>
      </c>
      <c r="D139" t="str">
        <f>VLOOKUP(C139,'MASTER KEY'!$A$2:$B$2986,2,FALSE)</f>
        <v>Chrysophyta spp 0005</v>
      </c>
      <c r="E139" s="66"/>
    </row>
    <row r="140" spans="1:5">
      <c r="A140" t="s">
        <v>5971</v>
      </c>
      <c r="B140">
        <v>1E-3</v>
      </c>
      <c r="C140" t="s">
        <v>4141</v>
      </c>
      <c r="D140" t="str">
        <f>VLOOKUP(C140,'MASTER KEY'!$A$2:$B$2986,2,FALSE)</f>
        <v>Chrysophyta spp 0006</v>
      </c>
      <c r="E140" s="66"/>
    </row>
    <row r="141" spans="1:5">
      <c r="A141" t="s">
        <v>5972</v>
      </c>
      <c r="B141">
        <v>1E-3</v>
      </c>
      <c r="C141" t="s">
        <v>4142</v>
      </c>
      <c r="D141" t="str">
        <f>VLOOKUP(C141,'MASTER KEY'!$A$2:$B$2986,2,FALSE)</f>
        <v>Chrysophyta spp 0007</v>
      </c>
      <c r="E141" s="66"/>
    </row>
    <row r="142" spans="1:5">
      <c r="A142" t="s">
        <v>5973</v>
      </c>
      <c r="B142">
        <v>1E-3</v>
      </c>
      <c r="C142" t="s">
        <v>4143</v>
      </c>
      <c r="D142" t="str">
        <f>VLOOKUP(C142,'MASTER KEY'!$A$2:$B$2986,2,FALSE)</f>
        <v>Chrysophyta spp 0008</v>
      </c>
      <c r="E142" s="66"/>
    </row>
    <row r="143" spans="1:5">
      <c r="A143" t="s">
        <v>5974</v>
      </c>
      <c r="B143">
        <v>1E-3</v>
      </c>
      <c r="C143" t="s">
        <v>4144</v>
      </c>
      <c r="D143" t="str">
        <f>VLOOKUP(C143,'MASTER KEY'!$A$2:$B$2986,2,FALSE)</f>
        <v>Chrysophyta spp 0009</v>
      </c>
      <c r="E143" s="66"/>
    </row>
    <row r="144" spans="1:5">
      <c r="A144" t="s">
        <v>5975</v>
      </c>
      <c r="B144">
        <v>1E-3</v>
      </c>
      <c r="C144" t="s">
        <v>4145</v>
      </c>
      <c r="D144" t="str">
        <f>VLOOKUP(C144,'MASTER KEY'!$A$2:$B$2986,2,FALSE)</f>
        <v>Chrysophyta spp 0010</v>
      </c>
      <c r="E144" s="66"/>
    </row>
    <row r="145" spans="1:5">
      <c r="A145" t="s">
        <v>2534</v>
      </c>
      <c r="B145">
        <v>1E-3</v>
      </c>
      <c r="C145" t="s">
        <v>4154</v>
      </c>
      <c r="D145" t="str">
        <f>VLOOKUP(C145,'MASTER KEY'!$A$2:$B$2986,2,FALSE)</f>
        <v>Climacodium frauenfeldianum</v>
      </c>
      <c r="E145" s="66"/>
    </row>
    <row r="146" spans="1:5">
      <c r="A146" t="s">
        <v>5976</v>
      </c>
      <c r="B146">
        <v>1E-3</v>
      </c>
      <c r="C146" t="s">
        <v>4155</v>
      </c>
      <c r="D146" t="str">
        <f>VLOOKUP(C146,'MASTER KEY'!$A$2:$B$2986,2,FALSE)</f>
        <v>Climacodium spp 0001</v>
      </c>
      <c r="E146" s="66"/>
    </row>
    <row r="147" spans="1:5">
      <c r="A147" t="s">
        <v>5977</v>
      </c>
      <c r="B147">
        <v>1E-3</v>
      </c>
      <c r="C147" t="s">
        <v>4156</v>
      </c>
      <c r="D147" t="str">
        <f>VLOOKUP(C147,'MASTER KEY'!$A$2:$B$2986,2,FALSE)</f>
        <v>Climacodium spp 0002</v>
      </c>
      <c r="E147" s="66"/>
    </row>
    <row r="148" spans="1:5">
      <c r="A148" t="s">
        <v>5978</v>
      </c>
      <c r="B148">
        <v>1E-3</v>
      </c>
      <c r="C148" t="s">
        <v>4157</v>
      </c>
      <c r="D148" t="str">
        <f>VLOOKUP(C148,'MASTER KEY'!$A$2:$B$2986,2,FALSE)</f>
        <v>Climacodium spp 0003</v>
      </c>
      <c r="E148" s="66"/>
    </row>
    <row r="149" spans="1:5">
      <c r="A149" t="s">
        <v>5979</v>
      </c>
      <c r="B149">
        <v>1E-3</v>
      </c>
      <c r="C149" t="s">
        <v>4158</v>
      </c>
      <c r="D149" t="str">
        <f>VLOOKUP(C149,'MASTER KEY'!$A$2:$B$2986,2,FALSE)</f>
        <v>Climacodium spp 0004</v>
      </c>
      <c r="E149" s="66"/>
    </row>
    <row r="150" spans="1:5">
      <c r="A150" t="s">
        <v>2543</v>
      </c>
      <c r="B150">
        <v>1E-3</v>
      </c>
      <c r="C150" t="s">
        <v>4163</v>
      </c>
      <c r="D150" t="str">
        <f>VLOOKUP(C150,'MASTER KEY'!$A$2:$B$2986,2,FALSE)</f>
        <v>Climacosphenia moniligera</v>
      </c>
      <c r="E150" s="66"/>
    </row>
    <row r="151" spans="1:5">
      <c r="A151" t="s">
        <v>2547</v>
      </c>
      <c r="B151">
        <v>1E-3</v>
      </c>
      <c r="C151" t="s">
        <v>4175</v>
      </c>
      <c r="D151" t="str">
        <f>VLOOKUP(C151,'MASTER KEY'!$A$2:$B$2986,2,FALSE)</f>
        <v>Cocconeis heteroidea</v>
      </c>
      <c r="E151" s="66"/>
    </row>
    <row r="152" spans="1:5">
      <c r="A152" t="s">
        <v>2548</v>
      </c>
      <c r="B152">
        <v>1E-3</v>
      </c>
      <c r="C152" t="s">
        <v>4176</v>
      </c>
      <c r="D152" t="str">
        <f>VLOOKUP(C152,'MASTER KEY'!$A$2:$B$2986,2,FALSE)</f>
        <v>Cocconeis placentula</v>
      </c>
      <c r="E152" s="66"/>
    </row>
    <row r="153" spans="1:5">
      <c r="A153" t="s">
        <v>2549</v>
      </c>
      <c r="B153">
        <v>1E-3</v>
      </c>
      <c r="C153" t="s">
        <v>4177</v>
      </c>
      <c r="D153" t="str">
        <f>VLOOKUP(C153,'MASTER KEY'!$A$2:$B$2986,2,FALSE)</f>
        <v>Cocconeis scutellum</v>
      </c>
      <c r="E153" s="66"/>
    </row>
    <row r="154" spans="1:5">
      <c r="A154" t="s">
        <v>5980</v>
      </c>
      <c r="B154">
        <v>1E-3</v>
      </c>
      <c r="C154" t="s">
        <v>4179</v>
      </c>
      <c r="D154" t="str">
        <f>VLOOKUP(C154,'MASTER KEY'!$A$2:$B$2986,2,FALSE)</f>
        <v>Cocconeis spp 0002</v>
      </c>
      <c r="E154" s="66"/>
    </row>
    <row r="155" spans="1:5">
      <c r="A155" t="s">
        <v>5981</v>
      </c>
      <c r="B155">
        <v>1E-3</v>
      </c>
      <c r="C155" t="s">
        <v>4180</v>
      </c>
      <c r="D155" t="str">
        <f>VLOOKUP(C155,'MASTER KEY'!$A$2:$B$2986,2,FALSE)</f>
        <v>Cocconeis spp 0003</v>
      </c>
      <c r="E155" s="66"/>
    </row>
    <row r="156" spans="1:5">
      <c r="A156" t="s">
        <v>5982</v>
      </c>
      <c r="B156">
        <v>1E-3</v>
      </c>
      <c r="C156" t="s">
        <v>4181</v>
      </c>
      <c r="D156" t="str">
        <f>VLOOKUP(C156,'MASTER KEY'!$A$2:$B$2986,2,FALSE)</f>
        <v>Cocconeis spp 0004</v>
      </c>
      <c r="E156" s="66"/>
    </row>
    <row r="157" spans="1:5">
      <c r="A157" t="s">
        <v>5983</v>
      </c>
      <c r="B157">
        <v>1E-3</v>
      </c>
      <c r="C157" t="s">
        <v>4182</v>
      </c>
      <c r="D157" t="str">
        <f>VLOOKUP(C157,'MASTER KEY'!$A$2:$B$2986,2,FALSE)</f>
        <v>Cocconeis spp 0005</v>
      </c>
      <c r="E157" s="66"/>
    </row>
    <row r="158" spans="1:5">
      <c r="A158" t="s">
        <v>5984</v>
      </c>
      <c r="B158">
        <v>1E-3</v>
      </c>
      <c r="C158" t="s">
        <v>4183</v>
      </c>
      <c r="D158" t="str">
        <f>VLOOKUP(C158,'MASTER KEY'!$A$2:$B$2986,2,FALSE)</f>
        <v>Cocconeis spp 0006</v>
      </c>
      <c r="E158" s="66"/>
    </row>
    <row r="159" spans="1:5">
      <c r="A159" t="s">
        <v>5985</v>
      </c>
      <c r="B159">
        <v>1E-3</v>
      </c>
      <c r="C159" t="s">
        <v>4184</v>
      </c>
      <c r="D159" t="str">
        <f>VLOOKUP(C159,'MASTER KEY'!$A$2:$B$2986,2,FALSE)</f>
        <v>Cocconeis spp 0007</v>
      </c>
      <c r="E159" s="66"/>
    </row>
    <row r="160" spans="1:5">
      <c r="A160" t="s">
        <v>5986</v>
      </c>
      <c r="B160">
        <v>1E-3</v>
      </c>
      <c r="C160" t="s">
        <v>4185</v>
      </c>
      <c r="D160" t="str">
        <f>VLOOKUP(C160,'MASTER KEY'!$A$2:$B$2986,2,FALSE)</f>
        <v>Cocconeis spp 0008</v>
      </c>
      <c r="E160" s="66"/>
    </row>
    <row r="161" spans="1:5">
      <c r="A161" t="s">
        <v>5987</v>
      </c>
      <c r="B161">
        <v>1E-3</v>
      </c>
      <c r="C161" t="s">
        <v>4186</v>
      </c>
      <c r="D161" t="str">
        <f>VLOOKUP(C161,'MASTER KEY'!$A$2:$B$2986,2,FALSE)</f>
        <v>Cocconeis spp 0009</v>
      </c>
      <c r="E161" s="66"/>
    </row>
    <row r="162" spans="1:5">
      <c r="A162" t="s">
        <v>5988</v>
      </c>
      <c r="B162">
        <v>1E-3</v>
      </c>
      <c r="C162" t="s">
        <v>4187</v>
      </c>
      <c r="D162" t="str">
        <f>VLOOKUP(C162,'MASTER KEY'!$A$2:$B$2986,2,FALSE)</f>
        <v>Cocconeis spp 0010</v>
      </c>
      <c r="E162" s="66"/>
    </row>
    <row r="163" spans="1:5">
      <c r="A163" t="s">
        <v>5989</v>
      </c>
      <c r="B163">
        <v>1E-3</v>
      </c>
      <c r="C163" t="s">
        <v>4188</v>
      </c>
      <c r="D163" t="str">
        <f>VLOOKUP(C163,'MASTER KEY'!$A$2:$B$2986,2,FALSE)</f>
        <v>Cocconeis spp 0011</v>
      </c>
      <c r="E163" s="66"/>
    </row>
    <row r="164" spans="1:5">
      <c r="A164" t="s">
        <v>5990</v>
      </c>
      <c r="B164">
        <v>1E-3</v>
      </c>
      <c r="C164" t="s">
        <v>4189</v>
      </c>
      <c r="D164" t="str">
        <f>VLOOKUP(C164,'MASTER KEY'!$A$2:$B$2986,2,FALSE)</f>
        <v>Cocconeis spp 0012</v>
      </c>
      <c r="E164" s="66"/>
    </row>
    <row r="165" spans="1:5">
      <c r="A165" t="s">
        <v>2565</v>
      </c>
      <c r="B165">
        <v>1E-3</v>
      </c>
      <c r="C165" t="s">
        <v>4194</v>
      </c>
      <c r="D165" t="str">
        <f>VLOOKUP(C165,'MASTER KEY'!$A$2:$B$2986,2,FALSE)</f>
        <v>Cocconeis stauroneiformis</v>
      </c>
      <c r="E165" s="66"/>
    </row>
    <row r="166" spans="1:5">
      <c r="A166" t="s">
        <v>2567</v>
      </c>
      <c r="B166">
        <v>1E-3</v>
      </c>
      <c r="C166" t="s">
        <v>4198</v>
      </c>
      <c r="D166" t="str">
        <f>VLOOKUP(C166,'MASTER KEY'!$A$2:$B$2986,2,FALSE)</f>
        <v>Corethron criophilium</v>
      </c>
      <c r="E166" s="66"/>
    </row>
    <row r="167" spans="1:5">
      <c r="A167" t="s">
        <v>5991</v>
      </c>
      <c r="B167">
        <v>1E-3</v>
      </c>
      <c r="C167" t="s">
        <v>4201</v>
      </c>
      <c r="D167" t="str">
        <f>VLOOKUP(C167,'MASTER KEY'!$A$2:$B$2986,2,FALSE)</f>
        <v>Corethron spp 0002</v>
      </c>
      <c r="E167" s="66"/>
    </row>
    <row r="168" spans="1:5">
      <c r="A168" t="s">
        <v>5992</v>
      </c>
      <c r="B168">
        <v>1E-3</v>
      </c>
      <c r="C168" t="s">
        <v>4202</v>
      </c>
      <c r="D168" t="str">
        <f>VLOOKUP(C168,'MASTER KEY'!$A$2:$B$2986,2,FALSE)</f>
        <v>Corethron spp 0003</v>
      </c>
      <c r="E168" s="66"/>
    </row>
    <row r="169" spans="1:5">
      <c r="A169" t="s">
        <v>5993</v>
      </c>
      <c r="B169">
        <v>1E-3</v>
      </c>
      <c r="C169" t="s">
        <v>4208</v>
      </c>
      <c r="D169" t="str">
        <f>VLOOKUP(C169,'MASTER KEY'!$A$2:$B$2986,2,FALSE)</f>
        <v>Corymbellus spp 0003</v>
      </c>
      <c r="E169" s="66"/>
    </row>
    <row r="170" spans="1:5">
      <c r="A170" t="s">
        <v>5994</v>
      </c>
      <c r="B170">
        <v>1E-3</v>
      </c>
      <c r="C170" t="s">
        <v>4214</v>
      </c>
      <c r="D170" t="str">
        <f>VLOOKUP(C170,'MASTER KEY'!$A$2:$B$2986,2,FALSE)</f>
        <v>Coscinodiscus spp 0002</v>
      </c>
      <c r="E170" s="66"/>
    </row>
    <row r="171" spans="1:5">
      <c r="A171" t="s">
        <v>5995</v>
      </c>
      <c r="B171">
        <v>1E-3</v>
      </c>
      <c r="C171" t="s">
        <v>4215</v>
      </c>
      <c r="D171" t="str">
        <f>VLOOKUP(C171,'MASTER KEY'!$A$2:$B$2986,2,FALSE)</f>
        <v>Coscinodiscus spp 0003</v>
      </c>
      <c r="E171" s="66"/>
    </row>
    <row r="172" spans="1:5">
      <c r="A172" t="s">
        <v>5996</v>
      </c>
      <c r="B172">
        <v>1E-3</v>
      </c>
      <c r="C172" t="s">
        <v>4216</v>
      </c>
      <c r="D172" t="str">
        <f>VLOOKUP(C172,'MASTER KEY'!$A$2:$B$2986,2,FALSE)</f>
        <v>Coscinodiscus spp 0004</v>
      </c>
      <c r="E172" s="66"/>
    </row>
    <row r="173" spans="1:5">
      <c r="A173" t="s">
        <v>5997</v>
      </c>
      <c r="B173">
        <v>1E-3</v>
      </c>
      <c r="C173" t="s">
        <v>4217</v>
      </c>
      <c r="D173" t="str">
        <f>VLOOKUP(C173,'MASTER KEY'!$A$2:$B$2986,2,FALSE)</f>
        <v>Coscinodiscus spp 0005</v>
      </c>
      <c r="E173" s="66"/>
    </row>
    <row r="174" spans="1:5">
      <c r="A174" t="s">
        <v>5998</v>
      </c>
      <c r="B174">
        <v>1E-3</v>
      </c>
      <c r="C174" t="s">
        <v>4218</v>
      </c>
      <c r="D174" t="str">
        <f>VLOOKUP(C174,'MASTER KEY'!$A$2:$B$2986,2,FALSE)</f>
        <v>Coscinodiscus spp 0006</v>
      </c>
      <c r="E174" s="66"/>
    </row>
    <row r="175" spans="1:5">
      <c r="A175" t="s">
        <v>5999</v>
      </c>
      <c r="B175">
        <v>1E-3</v>
      </c>
      <c r="C175" t="s">
        <v>4219</v>
      </c>
      <c r="D175" t="str">
        <f>VLOOKUP(C175,'MASTER KEY'!$A$2:$B$2986,2,FALSE)</f>
        <v>Coscinodiscus spp 0007</v>
      </c>
      <c r="E175" s="66"/>
    </row>
    <row r="176" spans="1:5">
      <c r="A176" t="s">
        <v>6000</v>
      </c>
      <c r="B176">
        <v>1E-3</v>
      </c>
      <c r="C176" t="s">
        <v>4220</v>
      </c>
      <c r="D176" t="str">
        <f>VLOOKUP(C176,'MASTER KEY'!$A$2:$B$2986,2,FALSE)</f>
        <v>Coscinodiscus spp 0008</v>
      </c>
      <c r="E176" s="66"/>
    </row>
    <row r="177" spans="1:5">
      <c r="A177" t="s">
        <v>6001</v>
      </c>
      <c r="B177">
        <v>1E-3</v>
      </c>
      <c r="C177" t="s">
        <v>4221</v>
      </c>
      <c r="D177" t="str">
        <f>VLOOKUP(C177,'MASTER KEY'!$A$2:$B$2986,2,FALSE)</f>
        <v>Coscinodiscus spp 0009</v>
      </c>
      <c r="E177" s="66"/>
    </row>
    <row r="178" spans="1:5">
      <c r="A178" t="s">
        <v>6002</v>
      </c>
      <c r="B178">
        <v>1E-3</v>
      </c>
      <c r="C178" t="s">
        <v>4222</v>
      </c>
      <c r="D178" t="str">
        <f>VLOOKUP(C178,'MASTER KEY'!$A$2:$B$2986,2,FALSE)</f>
        <v>Coscinodiscus spp 0010</v>
      </c>
      <c r="E178" s="66"/>
    </row>
    <row r="179" spans="1:5">
      <c r="A179" t="s">
        <v>6003</v>
      </c>
      <c r="B179">
        <v>1E-3</v>
      </c>
      <c r="C179" t="s">
        <v>4223</v>
      </c>
      <c r="D179" t="str">
        <f>VLOOKUP(C179,'MASTER KEY'!$A$2:$B$2986,2,FALSE)</f>
        <v>Coscinodiscus spp 0011</v>
      </c>
      <c r="E179" s="66"/>
    </row>
    <row r="180" spans="1:5">
      <c r="A180" t="s">
        <v>6004</v>
      </c>
      <c r="B180">
        <v>1E-3</v>
      </c>
      <c r="C180" t="s">
        <v>4224</v>
      </c>
      <c r="D180" t="str">
        <f>VLOOKUP(C180,'MASTER KEY'!$A$2:$B$2986,2,FALSE)</f>
        <v>Coscinodiscus spp 0012</v>
      </c>
      <c r="E180" s="66"/>
    </row>
    <row r="181" spans="1:5">
      <c r="A181" t="s">
        <v>6005</v>
      </c>
      <c r="B181">
        <v>1E-3</v>
      </c>
      <c r="C181" t="s">
        <v>4225</v>
      </c>
      <c r="D181" t="str">
        <f>VLOOKUP(C181,'MASTER KEY'!$A$2:$B$2986,2,FALSE)</f>
        <v>Coscinodiscus spp 0013</v>
      </c>
      <c r="E181" s="66"/>
    </row>
    <row r="182" spans="1:5">
      <c r="A182" t="s">
        <v>6006</v>
      </c>
      <c r="B182">
        <v>1E-3</v>
      </c>
      <c r="C182" t="s">
        <v>4253</v>
      </c>
      <c r="D182" t="str">
        <f>VLOOKUP(C182,'MASTER KEY'!$A$2:$B$2986,2,FALSE)</f>
        <v>Cryptophyta spp 0004</v>
      </c>
      <c r="E182" s="66"/>
    </row>
    <row r="183" spans="1:5">
      <c r="A183" t="s">
        <v>6007</v>
      </c>
      <c r="B183">
        <v>1E-3</v>
      </c>
      <c r="C183" t="s">
        <v>4254</v>
      </c>
      <c r="D183" t="str">
        <f>VLOOKUP(C183,'MASTER KEY'!$A$2:$B$2986,2,FALSE)</f>
        <v>Cryptophyta spp 0005</v>
      </c>
      <c r="E183" s="66"/>
    </row>
    <row r="184" spans="1:5">
      <c r="A184" t="s">
        <v>6008</v>
      </c>
      <c r="B184">
        <v>1E-3</v>
      </c>
      <c r="C184" t="s">
        <v>4255</v>
      </c>
      <c r="D184" t="str">
        <f>VLOOKUP(C184,'MASTER KEY'!$A$2:$B$2986,2,FALSE)</f>
        <v>Cryptophyta spp 0006</v>
      </c>
      <c r="E184" s="66"/>
    </row>
    <row r="185" spans="1:5">
      <c r="A185" t="s">
        <v>6009</v>
      </c>
      <c r="B185">
        <v>1E-3</v>
      </c>
      <c r="C185" t="s">
        <v>4256</v>
      </c>
      <c r="D185" t="str">
        <f>VLOOKUP(C185,'MASTER KEY'!$A$2:$B$2986,2,FALSE)</f>
        <v>Cryptophyta spp 0007</v>
      </c>
      <c r="E185" s="66"/>
    </row>
    <row r="186" spans="1:5">
      <c r="A186" t="s">
        <v>6010</v>
      </c>
      <c r="B186">
        <v>1E-3</v>
      </c>
      <c r="C186" t="s">
        <v>4257</v>
      </c>
      <c r="D186" t="str">
        <f>VLOOKUP(C186,'MASTER KEY'!$A$2:$B$2986,2,FALSE)</f>
        <v>Cryptophyta spp 0008</v>
      </c>
      <c r="E186" s="66"/>
    </row>
    <row r="187" spans="1:5">
      <c r="A187" t="s">
        <v>6011</v>
      </c>
      <c r="B187">
        <v>1E-3</v>
      </c>
      <c r="C187" t="s">
        <v>4258</v>
      </c>
      <c r="D187" t="str">
        <f>VLOOKUP(C187,'MASTER KEY'!$A$2:$B$2986,2,FALSE)</f>
        <v>Cryptophyta spp 0009</v>
      </c>
      <c r="E187" s="66"/>
    </row>
    <row r="188" spans="1:5">
      <c r="A188" t="s">
        <v>6012</v>
      </c>
      <c r="B188">
        <v>1E-3</v>
      </c>
      <c r="C188" t="s">
        <v>4259</v>
      </c>
      <c r="D188" t="str">
        <f>VLOOKUP(C188,'MASTER KEY'!$A$2:$B$2986,2,FALSE)</f>
        <v>Cryptophyta spp 0010</v>
      </c>
      <c r="E188" s="66"/>
    </row>
    <row r="189" spans="1:5">
      <c r="A189" t="s">
        <v>6013</v>
      </c>
      <c r="B189">
        <v>1E-3</v>
      </c>
      <c r="C189" t="s">
        <v>4260</v>
      </c>
      <c r="D189" t="str">
        <f>VLOOKUP(C189,'MASTER KEY'!$A$2:$B$2986,2,FALSE)</f>
        <v>Cryptophyta spp 0011</v>
      </c>
      <c r="E189" s="66"/>
    </row>
    <row r="190" spans="1:5">
      <c r="A190" t="s">
        <v>6014</v>
      </c>
      <c r="B190">
        <v>1E-3</v>
      </c>
      <c r="C190" t="s">
        <v>4261</v>
      </c>
      <c r="D190" t="str">
        <f>VLOOKUP(C190,'MASTER KEY'!$A$2:$B$2986,2,FALSE)</f>
        <v>Cryptophyta spp 0012</v>
      </c>
      <c r="E190" s="66"/>
    </row>
    <row r="191" spans="1:5">
      <c r="A191" t="s">
        <v>6015</v>
      </c>
      <c r="B191">
        <v>1E-3</v>
      </c>
      <c r="C191" t="s">
        <v>4262</v>
      </c>
      <c r="D191" t="str">
        <f>VLOOKUP(C191,'MASTER KEY'!$A$2:$B$2986,2,FALSE)</f>
        <v>Cryptophyta spp 0013</v>
      </c>
      <c r="E191" s="66"/>
    </row>
    <row r="192" spans="1:5">
      <c r="A192" t="s">
        <v>6016</v>
      </c>
      <c r="B192">
        <v>1E-3</v>
      </c>
      <c r="C192" t="s">
        <v>4263</v>
      </c>
      <c r="D192" t="str">
        <f>VLOOKUP(C192,'MASTER KEY'!$A$2:$B$2986,2,FALSE)</f>
        <v>Cryptophyta spp 0014</v>
      </c>
      <c r="E192" s="66"/>
    </row>
    <row r="193" spans="1:5">
      <c r="A193" t="s">
        <v>6017</v>
      </c>
      <c r="B193">
        <v>1E-3</v>
      </c>
      <c r="C193" t="s">
        <v>4271</v>
      </c>
      <c r="D193" t="str">
        <f>VLOOKUP(C193,'MASTER KEY'!$A$2:$B$2986,2,FALSE)</f>
        <v>Cyanobacteria spp 0003</v>
      </c>
      <c r="E193" s="66"/>
    </row>
    <row r="194" spans="1:5">
      <c r="A194" t="s">
        <v>6018</v>
      </c>
      <c r="B194">
        <v>1E-3</v>
      </c>
      <c r="C194" t="s">
        <v>4272</v>
      </c>
      <c r="D194" t="str">
        <f>VLOOKUP(C194,'MASTER KEY'!$A$2:$B$2986,2,FALSE)</f>
        <v>Cyanobacteria spp 0004</v>
      </c>
      <c r="E194" s="66"/>
    </row>
    <row r="195" spans="1:5">
      <c r="A195" t="s">
        <v>6019</v>
      </c>
      <c r="B195">
        <v>1E-3</v>
      </c>
      <c r="C195" t="s">
        <v>4273</v>
      </c>
      <c r="D195" t="str">
        <f>VLOOKUP(C195,'MASTER KEY'!$A$2:$B$2986,2,FALSE)</f>
        <v>Cyanobacteria spp 0005</v>
      </c>
      <c r="E195" s="66"/>
    </row>
    <row r="196" spans="1:5">
      <c r="A196" t="s">
        <v>6020</v>
      </c>
      <c r="B196">
        <v>1E-3</v>
      </c>
      <c r="C196" t="s">
        <v>4274</v>
      </c>
      <c r="D196" t="str">
        <f>VLOOKUP(C196,'MASTER KEY'!$A$2:$B$2986,2,FALSE)</f>
        <v>Cyanobacteria spp 0006</v>
      </c>
      <c r="E196" s="66"/>
    </row>
    <row r="197" spans="1:5">
      <c r="A197" t="s">
        <v>6021</v>
      </c>
      <c r="B197">
        <v>1E-3</v>
      </c>
      <c r="C197" t="s">
        <v>4275</v>
      </c>
      <c r="D197" t="str">
        <f>VLOOKUP(C197,'MASTER KEY'!$A$2:$B$2986,2,FALSE)</f>
        <v>Cyanobacteria spp 0007</v>
      </c>
      <c r="E197" s="66"/>
    </row>
    <row r="198" spans="1:5">
      <c r="A198" t="s">
        <v>6022</v>
      </c>
      <c r="B198">
        <v>1E-3</v>
      </c>
      <c r="C198" t="s">
        <v>4276</v>
      </c>
      <c r="D198" t="str">
        <f>VLOOKUP(C198,'MASTER KEY'!$A$2:$B$2986,2,FALSE)</f>
        <v>Cyanobacteria spp 0008</v>
      </c>
      <c r="E198" s="66"/>
    </row>
    <row r="199" spans="1:5">
      <c r="A199" t="s">
        <v>2644</v>
      </c>
      <c r="B199">
        <v>1E-3</v>
      </c>
      <c r="C199" t="s">
        <v>4296</v>
      </c>
      <c r="D199" t="str">
        <f>VLOOKUP(C199,'MASTER KEY'!$A$2:$B$2986,2,FALSE)</f>
        <v>Cylindrotheca closterium</v>
      </c>
      <c r="E199" s="66"/>
    </row>
    <row r="200" spans="1:5">
      <c r="A200" t="s">
        <v>6023</v>
      </c>
      <c r="B200">
        <v>1E-3</v>
      </c>
      <c r="C200" t="s">
        <v>4304</v>
      </c>
      <c r="D200" t="str">
        <f>VLOOKUP(C200,'MASTER KEY'!$A$2:$B$2986,2,FALSE)</f>
        <v>Cymbella spp 0002</v>
      </c>
      <c r="E200" s="66"/>
    </row>
    <row r="201" spans="1:5">
      <c r="A201" t="s">
        <v>6024</v>
      </c>
      <c r="B201">
        <v>1E-3</v>
      </c>
      <c r="C201" t="s">
        <v>4305</v>
      </c>
      <c r="D201" t="str">
        <f>VLOOKUP(C201,'MASTER KEY'!$A$2:$B$2986,2,FALSE)</f>
        <v>Cymbella spp 0003</v>
      </c>
      <c r="E201" s="66"/>
    </row>
    <row r="202" spans="1:5">
      <c r="A202" t="s">
        <v>6025</v>
      </c>
      <c r="B202">
        <v>1E-3</v>
      </c>
      <c r="C202" t="s">
        <v>4306</v>
      </c>
      <c r="D202" t="str">
        <f>VLOOKUP(C202,'MASTER KEY'!$A$2:$B$2986,2,FALSE)</f>
        <v>Cymbella spp 0004</v>
      </c>
      <c r="E202" s="66"/>
    </row>
    <row r="203" spans="1:5">
      <c r="A203" t="s">
        <v>6026</v>
      </c>
      <c r="B203">
        <v>1E-3</v>
      </c>
      <c r="C203" t="s">
        <v>4309</v>
      </c>
      <c r="D203" t="str">
        <f>VLOOKUP(C203,'MASTER KEY'!$A$2:$B$2986,2,FALSE)</f>
        <v>Cymbomonas spp 0001</v>
      </c>
      <c r="E203" s="66"/>
    </row>
    <row r="204" spans="1:5">
      <c r="A204" t="s">
        <v>2658</v>
      </c>
      <c r="B204">
        <v>1E-3</v>
      </c>
      <c r="C204" t="s">
        <v>4312</v>
      </c>
      <c r="D204" t="str">
        <f>VLOOKUP(C204,'MASTER KEY'!$A$2:$B$2986,2,FALSE)</f>
        <v>Dactyliosolen anatarcticus</v>
      </c>
      <c r="E204" s="66"/>
    </row>
    <row r="205" spans="1:5">
      <c r="A205" t="s">
        <v>2660</v>
      </c>
      <c r="B205">
        <v>1E-3</v>
      </c>
      <c r="C205" t="s">
        <v>4314</v>
      </c>
      <c r="D205" t="str">
        <f>VLOOKUP(C205,'MASTER KEY'!$A$2:$B$2986,2,FALSE)</f>
        <v>Dactyliosolen blavyanus</v>
      </c>
      <c r="E205" s="66"/>
    </row>
    <row r="206" spans="1:5">
      <c r="A206" t="s">
        <v>2662</v>
      </c>
      <c r="B206">
        <v>1E-3</v>
      </c>
      <c r="C206" t="s">
        <v>4316</v>
      </c>
      <c r="D206" t="str">
        <f>VLOOKUP(C206,'MASTER KEY'!$A$2:$B$2986,2,FALSE)</f>
        <v>Dactyliosolen phuketensis</v>
      </c>
      <c r="E206" s="66"/>
    </row>
    <row r="207" spans="1:5">
      <c r="A207" t="s">
        <v>6027</v>
      </c>
      <c r="B207">
        <v>1E-3</v>
      </c>
      <c r="C207" t="s">
        <v>4326</v>
      </c>
      <c r="D207" t="str">
        <f>VLOOKUP(C207,'MASTER KEY'!$A$2:$B$2986,2,FALSE)</f>
        <v>Detonula spp 0001</v>
      </c>
      <c r="E207" s="66"/>
    </row>
    <row r="208" spans="1:5">
      <c r="A208" t="s">
        <v>5800</v>
      </c>
      <c r="B208">
        <v>1E-3</v>
      </c>
      <c r="C208" t="s">
        <v>3817</v>
      </c>
      <c r="D208" t="str">
        <f>VLOOKUP(C208,'MASTER KEY'!$A$2:$B$2986,2,FALSE)</f>
        <v>Bacillariophyceae spp 0002</v>
      </c>
      <c r="E208" s="66"/>
    </row>
    <row r="209" spans="1:5">
      <c r="A209" t="s">
        <v>5801</v>
      </c>
      <c r="B209">
        <v>1E-3</v>
      </c>
      <c r="C209" t="s">
        <v>3818</v>
      </c>
      <c r="D209" t="str">
        <f>VLOOKUP(C209,'MASTER KEY'!$A$2:$B$2986,2,FALSE)</f>
        <v>Bacillariophyceae spp 0003</v>
      </c>
      <c r="E209" s="66"/>
    </row>
    <row r="210" spans="1:5">
      <c r="A210" t="s">
        <v>5802</v>
      </c>
      <c r="B210">
        <v>1E-3</v>
      </c>
      <c r="C210" t="s">
        <v>3819</v>
      </c>
      <c r="D210" t="str">
        <f>VLOOKUP(C210,'MASTER KEY'!$A$2:$B$2986,2,FALSE)</f>
        <v>Bacillariophyceae spp 0004</v>
      </c>
      <c r="E210" s="66"/>
    </row>
    <row r="211" spans="1:5">
      <c r="A211" t="s">
        <v>5803</v>
      </c>
      <c r="B211">
        <v>1E-3</v>
      </c>
      <c r="C211" t="s">
        <v>3820</v>
      </c>
      <c r="D211" t="str">
        <f>VLOOKUP(C211,'MASTER KEY'!$A$2:$B$2986,2,FALSE)</f>
        <v>Bacillariophyceae spp 0005</v>
      </c>
      <c r="E211" s="66"/>
    </row>
    <row r="212" spans="1:5">
      <c r="A212" t="s">
        <v>5804</v>
      </c>
      <c r="B212">
        <v>1E-3</v>
      </c>
      <c r="C212" t="s">
        <v>3821</v>
      </c>
      <c r="D212" t="str">
        <f>VLOOKUP(C212,'MASTER KEY'!$A$2:$B$2986,2,FALSE)</f>
        <v>Bacillariophyceae spp 0006</v>
      </c>
      <c r="E212" s="66"/>
    </row>
    <row r="213" spans="1:5">
      <c r="A213" t="s">
        <v>5805</v>
      </c>
      <c r="B213">
        <v>1E-3</v>
      </c>
      <c r="C213" t="s">
        <v>3822</v>
      </c>
      <c r="D213" t="str">
        <f>VLOOKUP(C213,'MASTER KEY'!$A$2:$B$2986,2,FALSE)</f>
        <v>Bacillariophyceae spp 0007</v>
      </c>
      <c r="E213" s="66"/>
    </row>
    <row r="214" spans="1:5">
      <c r="A214" t="s">
        <v>5806</v>
      </c>
      <c r="B214">
        <v>1E-3</v>
      </c>
      <c r="C214" t="s">
        <v>3823</v>
      </c>
      <c r="D214" t="str">
        <f>VLOOKUP(C214,'MASTER KEY'!$A$2:$B$2986,2,FALSE)</f>
        <v>Bacillariophyceae spp 0008</v>
      </c>
      <c r="E214" s="66"/>
    </row>
    <row r="215" spans="1:5">
      <c r="A215" t="s">
        <v>5807</v>
      </c>
      <c r="B215">
        <v>1E-3</v>
      </c>
      <c r="C215" t="s">
        <v>3824</v>
      </c>
      <c r="D215" t="str">
        <f>VLOOKUP(C215,'MASTER KEY'!$A$2:$B$2986,2,FALSE)</f>
        <v>Bacillariophyceae spp 0009</v>
      </c>
      <c r="E215" s="66"/>
    </row>
    <row r="216" spans="1:5">
      <c r="A216" t="s">
        <v>5808</v>
      </c>
      <c r="B216">
        <v>1E-3</v>
      </c>
      <c r="C216" t="s">
        <v>3825</v>
      </c>
      <c r="D216" t="str">
        <f>VLOOKUP(C216,'MASTER KEY'!$A$2:$B$2986,2,FALSE)</f>
        <v>Bacillariophyceae spp 0010</v>
      </c>
      <c r="E216" s="66"/>
    </row>
    <row r="217" spans="1:5">
      <c r="A217" t="s">
        <v>5809</v>
      </c>
      <c r="B217">
        <v>1E-3</v>
      </c>
      <c r="C217" t="s">
        <v>3826</v>
      </c>
      <c r="D217" t="str">
        <f>VLOOKUP(C217,'MASTER KEY'!$A$2:$B$2986,2,FALSE)</f>
        <v>Bacillariophyceae spp 0011</v>
      </c>
      <c r="E217" s="66"/>
    </row>
    <row r="218" spans="1:5">
      <c r="A218" t="s">
        <v>5810</v>
      </c>
      <c r="B218">
        <v>1E-3</v>
      </c>
      <c r="C218" t="s">
        <v>3827</v>
      </c>
      <c r="D218" t="str">
        <f>VLOOKUP(C218,'MASTER KEY'!$A$2:$B$2986,2,FALSE)</f>
        <v>Bacillariophyceae spp 0012</v>
      </c>
      <c r="E218" s="66"/>
    </row>
    <row r="219" spans="1:5">
      <c r="A219" t="s">
        <v>5811</v>
      </c>
      <c r="B219">
        <v>1E-3</v>
      </c>
      <c r="C219" t="s">
        <v>3828</v>
      </c>
      <c r="D219" t="str">
        <f>VLOOKUP(C219,'MASTER KEY'!$A$2:$B$2986,2,FALSE)</f>
        <v>Bacillariophyceae spp 0013</v>
      </c>
      <c r="E219" s="66"/>
    </row>
    <row r="220" spans="1:5">
      <c r="A220" t="s">
        <v>5812</v>
      </c>
      <c r="B220">
        <v>1E-3</v>
      </c>
      <c r="C220" t="s">
        <v>3829</v>
      </c>
      <c r="D220" t="str">
        <f>VLOOKUP(C220,'MASTER KEY'!$A$2:$B$2986,2,FALSE)</f>
        <v>Bacillariophyceae spp 0014</v>
      </c>
      <c r="E220" s="66"/>
    </row>
    <row r="221" spans="1:5">
      <c r="A221" t="s">
        <v>5813</v>
      </c>
      <c r="B221">
        <v>1E-3</v>
      </c>
      <c r="C221" t="s">
        <v>3830</v>
      </c>
      <c r="D221" t="str">
        <f>VLOOKUP(C221,'MASTER KEY'!$A$2:$B$2986,2,FALSE)</f>
        <v>Bacillariophyceae spp 0015</v>
      </c>
      <c r="E221" s="66"/>
    </row>
    <row r="222" spans="1:5">
      <c r="A222" t="s">
        <v>5814</v>
      </c>
      <c r="B222">
        <v>1E-3</v>
      </c>
      <c r="C222" t="s">
        <v>3831</v>
      </c>
      <c r="D222" t="str">
        <f>VLOOKUP(C222,'MASTER KEY'!$A$2:$B$2986,2,FALSE)</f>
        <v>Bacillariophyceae spp 0016</v>
      </c>
      <c r="E222" s="66"/>
    </row>
    <row r="223" spans="1:5">
      <c r="A223" t="s">
        <v>5815</v>
      </c>
      <c r="B223">
        <v>1E-3</v>
      </c>
      <c r="C223" t="s">
        <v>3832</v>
      </c>
      <c r="D223" t="str">
        <f>VLOOKUP(C223,'MASTER KEY'!$A$2:$B$2986,2,FALSE)</f>
        <v>Bacillariophyceae spp 0017</v>
      </c>
      <c r="E223" s="66"/>
    </row>
    <row r="224" spans="1:5">
      <c r="A224" t="s">
        <v>5816</v>
      </c>
      <c r="B224">
        <v>1E-3</v>
      </c>
      <c r="C224" t="s">
        <v>3833</v>
      </c>
      <c r="D224" t="str">
        <f>VLOOKUP(C224,'MASTER KEY'!$A$2:$B$2986,2,FALSE)</f>
        <v>Bacillariophyceae spp 0018</v>
      </c>
      <c r="E224" s="66"/>
    </row>
    <row r="225" spans="1:5">
      <c r="A225" t="s">
        <v>5817</v>
      </c>
      <c r="B225">
        <v>1E-3</v>
      </c>
      <c r="C225" t="s">
        <v>3834</v>
      </c>
      <c r="D225" t="str">
        <f>VLOOKUP(C225,'MASTER KEY'!$A$2:$B$2986,2,FALSE)</f>
        <v>Bacillariophyceae spp 0019</v>
      </c>
      <c r="E225" s="66"/>
    </row>
    <row r="226" spans="1:5">
      <c r="A226" t="s">
        <v>5818</v>
      </c>
      <c r="B226">
        <v>1E-3</v>
      </c>
      <c r="C226" t="s">
        <v>3835</v>
      </c>
      <c r="D226" t="str">
        <f>VLOOKUP(C226,'MASTER KEY'!$A$2:$B$2986,2,FALSE)</f>
        <v>Bacillariophyceae spp 0020</v>
      </c>
      <c r="E226" s="66"/>
    </row>
    <row r="227" spans="1:5">
      <c r="A227" t="s">
        <v>5819</v>
      </c>
      <c r="B227">
        <v>1E-3</v>
      </c>
      <c r="C227" t="s">
        <v>3836</v>
      </c>
      <c r="D227" t="str">
        <f>VLOOKUP(C227,'MASTER KEY'!$A$2:$B$2986,2,FALSE)</f>
        <v>Bacillariophyceae spp 0021</v>
      </c>
      <c r="E227" s="66"/>
    </row>
    <row r="228" spans="1:5">
      <c r="A228" t="s">
        <v>5820</v>
      </c>
      <c r="B228">
        <v>1E-3</v>
      </c>
      <c r="C228" t="s">
        <v>3837</v>
      </c>
      <c r="D228" t="str">
        <f>VLOOKUP(C228,'MASTER KEY'!$A$2:$B$2986,2,FALSE)</f>
        <v>Bacillariophyceae spp 0022</v>
      </c>
      <c r="E228" s="66"/>
    </row>
    <row r="229" spans="1:5">
      <c r="A229" t="s">
        <v>5821</v>
      </c>
      <c r="B229">
        <v>1E-3</v>
      </c>
      <c r="C229" t="s">
        <v>3838</v>
      </c>
      <c r="D229" t="str">
        <f>VLOOKUP(C229,'MASTER KEY'!$A$2:$B$2986,2,FALSE)</f>
        <v>Bacillariophyceae spp 0023</v>
      </c>
      <c r="E229" s="66"/>
    </row>
    <row r="230" spans="1:5">
      <c r="A230" t="s">
        <v>5822</v>
      </c>
      <c r="B230">
        <v>1E-3</v>
      </c>
      <c r="C230" t="s">
        <v>3839</v>
      </c>
      <c r="D230" t="str">
        <f>VLOOKUP(C230,'MASTER KEY'!$A$2:$B$2986,2,FALSE)</f>
        <v>Bacillariophyceae spp 0024</v>
      </c>
      <c r="E230" s="66"/>
    </row>
    <row r="231" spans="1:5">
      <c r="A231" t="s">
        <v>5823</v>
      </c>
      <c r="B231">
        <v>1E-3</v>
      </c>
      <c r="C231" t="s">
        <v>3840</v>
      </c>
      <c r="D231" t="str">
        <f>VLOOKUP(C231,'MASTER KEY'!$A$2:$B$2986,2,FALSE)</f>
        <v>Bacillariophyceae spp 0025</v>
      </c>
      <c r="E231" s="66"/>
    </row>
    <row r="232" spans="1:5">
      <c r="A232" t="s">
        <v>5824</v>
      </c>
      <c r="B232">
        <v>1E-3</v>
      </c>
      <c r="C232" t="s">
        <v>3841</v>
      </c>
      <c r="D232" t="str">
        <f>VLOOKUP(C232,'MASTER KEY'!$A$2:$B$2986,2,FALSE)</f>
        <v>Bacillariophyceae spp 0026</v>
      </c>
      <c r="E232" s="66"/>
    </row>
    <row r="233" spans="1:5">
      <c r="A233" t="s">
        <v>5825</v>
      </c>
      <c r="B233">
        <v>1E-3</v>
      </c>
      <c r="C233" t="s">
        <v>3842</v>
      </c>
      <c r="D233" t="str">
        <f>VLOOKUP(C233,'MASTER KEY'!$A$2:$B$2986,2,FALSE)</f>
        <v>Bacillariophyceae spp 0027</v>
      </c>
      <c r="E233" s="66"/>
    </row>
    <row r="234" spans="1:5">
      <c r="A234" t="s">
        <v>5826</v>
      </c>
      <c r="B234">
        <v>1E-3</v>
      </c>
      <c r="C234" t="s">
        <v>3843</v>
      </c>
      <c r="D234" t="str">
        <f>VLOOKUP(C234,'MASTER KEY'!$A$2:$B$2986,2,FALSE)</f>
        <v>Bacillariophyceae spp 0028</v>
      </c>
      <c r="E234" s="66"/>
    </row>
    <row r="235" spans="1:5">
      <c r="A235" t="s">
        <v>5827</v>
      </c>
      <c r="B235">
        <v>1E-3</v>
      </c>
      <c r="C235" t="s">
        <v>3844</v>
      </c>
      <c r="D235" t="str">
        <f>VLOOKUP(C235,'MASTER KEY'!$A$2:$B$2986,2,FALSE)</f>
        <v>Bacillariophyceae spp 0029</v>
      </c>
      <c r="E235" s="66"/>
    </row>
    <row r="236" spans="1:5">
      <c r="A236" t="s">
        <v>5828</v>
      </c>
      <c r="B236">
        <v>1E-3</v>
      </c>
      <c r="C236" t="s">
        <v>3845</v>
      </c>
      <c r="D236" t="str">
        <f>VLOOKUP(C236,'MASTER KEY'!$A$2:$B$2986,2,FALSE)</f>
        <v>Bacillariophyceae spp 0030</v>
      </c>
      <c r="E236" s="66"/>
    </row>
    <row r="237" spans="1:5">
      <c r="A237" t="s">
        <v>5829</v>
      </c>
      <c r="B237">
        <v>1E-3</v>
      </c>
      <c r="C237" t="s">
        <v>3846</v>
      </c>
      <c r="D237" t="str">
        <f>VLOOKUP(C237,'MASTER KEY'!$A$2:$B$2986,2,FALSE)</f>
        <v>Bacillariophyceae spp 0031</v>
      </c>
      <c r="E237" s="66"/>
    </row>
    <row r="238" spans="1:5">
      <c r="A238" t="s">
        <v>5830</v>
      </c>
      <c r="B238">
        <v>1E-3</v>
      </c>
      <c r="C238" t="s">
        <v>3847</v>
      </c>
      <c r="D238" t="str">
        <f>VLOOKUP(C238,'MASTER KEY'!$A$2:$B$2986,2,FALSE)</f>
        <v>Bacillariophyceae spp 0032</v>
      </c>
      <c r="E238" s="66"/>
    </row>
    <row r="239" spans="1:5">
      <c r="A239" t="s">
        <v>5831</v>
      </c>
      <c r="B239">
        <v>1E-3</v>
      </c>
      <c r="C239" t="s">
        <v>3848</v>
      </c>
      <c r="D239" t="str">
        <f>VLOOKUP(C239,'MASTER KEY'!$A$2:$B$2986,2,FALSE)</f>
        <v>Bacillariophyceae spp 0033</v>
      </c>
      <c r="E239" s="66"/>
    </row>
    <row r="240" spans="1:5">
      <c r="A240" t="s">
        <v>5832</v>
      </c>
      <c r="B240">
        <v>1E-3</v>
      </c>
      <c r="C240" t="s">
        <v>3849</v>
      </c>
      <c r="D240" t="str">
        <f>VLOOKUP(C240,'MASTER KEY'!$A$2:$B$2986,2,FALSE)</f>
        <v>Bacillariophyceae spp 0034</v>
      </c>
      <c r="E240" s="66"/>
    </row>
    <row r="241" spans="1:5">
      <c r="A241" t="s">
        <v>5833</v>
      </c>
      <c r="B241">
        <v>1E-3</v>
      </c>
      <c r="C241" t="s">
        <v>3850</v>
      </c>
      <c r="D241" t="str">
        <f>VLOOKUP(C241,'MASTER KEY'!$A$2:$B$2986,2,FALSE)</f>
        <v>Bacillariophyceae spp 0035</v>
      </c>
      <c r="E241" s="66"/>
    </row>
    <row r="242" spans="1:5">
      <c r="A242" t="s">
        <v>5834</v>
      </c>
      <c r="B242">
        <v>1E-3</v>
      </c>
      <c r="C242" t="s">
        <v>3851</v>
      </c>
      <c r="D242" t="str">
        <f>VLOOKUP(C242,'MASTER KEY'!$A$2:$B$2986,2,FALSE)</f>
        <v>Bacillariophyceae spp 0036</v>
      </c>
      <c r="E242" s="66"/>
    </row>
    <row r="243" spans="1:5">
      <c r="A243" t="s">
        <v>5835</v>
      </c>
      <c r="B243">
        <v>1E-3</v>
      </c>
      <c r="C243" t="s">
        <v>3852</v>
      </c>
      <c r="D243" t="str">
        <f>VLOOKUP(C243,'MASTER KEY'!$A$2:$B$2986,2,FALSE)</f>
        <v>Bacillariophyceae spp 0037</v>
      </c>
      <c r="E243" s="66"/>
    </row>
    <row r="244" spans="1:5">
      <c r="A244" t="s">
        <v>5836</v>
      </c>
      <c r="B244">
        <v>1E-3</v>
      </c>
      <c r="C244" t="s">
        <v>3853</v>
      </c>
      <c r="D244" t="str">
        <f>VLOOKUP(C244,'MASTER KEY'!$A$2:$B$2986,2,FALSE)</f>
        <v>Bacillariophyceae spp 0038</v>
      </c>
      <c r="E244" s="66"/>
    </row>
    <row r="245" spans="1:5">
      <c r="A245" t="s">
        <v>5837</v>
      </c>
      <c r="B245">
        <v>1E-3</v>
      </c>
      <c r="C245" t="s">
        <v>3854</v>
      </c>
      <c r="D245" t="str">
        <f>VLOOKUP(C245,'MASTER KEY'!$A$2:$B$2986,2,FALSE)</f>
        <v>Bacillariophyceae spp 0039</v>
      </c>
      <c r="E245" s="66"/>
    </row>
    <row r="246" spans="1:5">
      <c r="A246" t="s">
        <v>5838</v>
      </c>
      <c r="B246">
        <v>1E-3</v>
      </c>
      <c r="C246" t="s">
        <v>3855</v>
      </c>
      <c r="D246" t="str">
        <f>VLOOKUP(C246,'MASTER KEY'!$A$2:$B$2986,2,FALSE)</f>
        <v>Bacillariophyceae spp 0040</v>
      </c>
      <c r="E246" s="66"/>
    </row>
    <row r="247" spans="1:5">
      <c r="A247" t="s">
        <v>5839</v>
      </c>
      <c r="B247">
        <v>1E-3</v>
      </c>
      <c r="C247" t="s">
        <v>3856</v>
      </c>
      <c r="D247" t="str">
        <f>VLOOKUP(C247,'MASTER KEY'!$A$2:$B$2986,2,FALSE)</f>
        <v>Bacillariophyceae spp 0041</v>
      </c>
      <c r="E247" s="66"/>
    </row>
    <row r="248" spans="1:5">
      <c r="A248" t="s">
        <v>5840</v>
      </c>
      <c r="B248">
        <v>1E-3</v>
      </c>
      <c r="C248" t="s">
        <v>3857</v>
      </c>
      <c r="D248" t="str">
        <f>VLOOKUP(C248,'MASTER KEY'!$A$2:$B$2986,2,FALSE)</f>
        <v>Bacillariophyceae spp 0042</v>
      </c>
      <c r="E248" s="66"/>
    </row>
    <row r="249" spans="1:5">
      <c r="A249" t="s">
        <v>5841</v>
      </c>
      <c r="B249">
        <v>1E-3</v>
      </c>
      <c r="C249" t="s">
        <v>3858</v>
      </c>
      <c r="D249" t="str">
        <f>VLOOKUP(C249,'MASTER KEY'!$A$2:$B$2986,2,FALSE)</f>
        <v>Bacillariophyceae spp 0043</v>
      </c>
      <c r="E249" s="66"/>
    </row>
    <row r="250" spans="1:5">
      <c r="A250" t="s">
        <v>5842</v>
      </c>
      <c r="B250">
        <v>1E-3</v>
      </c>
      <c r="C250" t="s">
        <v>3859</v>
      </c>
      <c r="D250" t="str">
        <f>VLOOKUP(C250,'MASTER KEY'!$A$2:$B$2986,2,FALSE)</f>
        <v>Bacillariophyceae spp 0044</v>
      </c>
      <c r="E250" s="66"/>
    </row>
    <row r="251" spans="1:5">
      <c r="A251" t="s">
        <v>5843</v>
      </c>
      <c r="B251">
        <v>1E-3</v>
      </c>
      <c r="C251" t="s">
        <v>3860</v>
      </c>
      <c r="D251" t="str">
        <f>VLOOKUP(C251,'MASTER KEY'!$A$2:$B$2986,2,FALSE)</f>
        <v>Bacillariophyceae spp 0045</v>
      </c>
      <c r="E251" s="66"/>
    </row>
    <row r="252" spans="1:5">
      <c r="A252" t="s">
        <v>5844</v>
      </c>
      <c r="B252">
        <v>1E-3</v>
      </c>
      <c r="C252" t="s">
        <v>3861</v>
      </c>
      <c r="D252" t="str">
        <f>VLOOKUP(C252,'MASTER KEY'!$A$2:$B$2986,2,FALSE)</f>
        <v>Bacillariophyceae spp 0046</v>
      </c>
      <c r="E252" s="66"/>
    </row>
    <row r="253" spans="1:5">
      <c r="A253" t="s">
        <v>5845</v>
      </c>
      <c r="B253">
        <v>1E-3</v>
      </c>
      <c r="C253" t="s">
        <v>3862</v>
      </c>
      <c r="D253" t="str">
        <f>VLOOKUP(C253,'MASTER KEY'!$A$2:$B$2986,2,FALSE)</f>
        <v>Bacillariophyceae spp 0047</v>
      </c>
      <c r="E253" s="66"/>
    </row>
    <row r="254" spans="1:5">
      <c r="A254" t="s">
        <v>5846</v>
      </c>
      <c r="B254">
        <v>1E-3</v>
      </c>
      <c r="C254" t="s">
        <v>3863</v>
      </c>
      <c r="D254" t="str">
        <f>VLOOKUP(C254,'MASTER KEY'!$A$2:$B$2986,2,FALSE)</f>
        <v>Bacillariophyceae spp 0048</v>
      </c>
      <c r="E254" s="66"/>
    </row>
    <row r="255" spans="1:5">
      <c r="A255" t="s">
        <v>5847</v>
      </c>
      <c r="B255">
        <v>1E-3</v>
      </c>
      <c r="C255" t="s">
        <v>3864</v>
      </c>
      <c r="D255" t="str">
        <f>VLOOKUP(C255,'MASTER KEY'!$A$2:$B$2986,2,FALSE)</f>
        <v>Bacillariophyceae spp 0049</v>
      </c>
      <c r="E255" s="66"/>
    </row>
    <row r="256" spans="1:5">
      <c r="A256" t="s">
        <v>5848</v>
      </c>
      <c r="B256">
        <v>1E-3</v>
      </c>
      <c r="C256" t="s">
        <v>3865</v>
      </c>
      <c r="D256" t="str">
        <f>VLOOKUP(C256,'MASTER KEY'!$A$2:$B$2986,2,FALSE)</f>
        <v>Bacillariophyceae spp 0050</v>
      </c>
      <c r="E256" s="66"/>
    </row>
    <row r="257" spans="1:5">
      <c r="A257" t="s">
        <v>5849</v>
      </c>
      <c r="B257">
        <v>1E-3</v>
      </c>
      <c r="C257" t="s">
        <v>3866</v>
      </c>
      <c r="D257" t="str">
        <f>VLOOKUP(C257,'MASTER KEY'!$A$2:$B$2986,2,FALSE)</f>
        <v>Bacillariophyceae spp 0051</v>
      </c>
      <c r="E257" s="66"/>
    </row>
    <row r="258" spans="1:5">
      <c r="A258" t="s">
        <v>5850</v>
      </c>
      <c r="B258">
        <v>1E-3</v>
      </c>
      <c r="C258" t="s">
        <v>3867</v>
      </c>
      <c r="D258" t="str">
        <f>VLOOKUP(C258,'MASTER KEY'!$A$2:$B$2986,2,FALSE)</f>
        <v>Bacillariophyceae spp 0052</v>
      </c>
      <c r="E258" s="66"/>
    </row>
    <row r="259" spans="1:5">
      <c r="A259" t="s">
        <v>5851</v>
      </c>
      <c r="B259">
        <v>1E-3</v>
      </c>
      <c r="C259" t="s">
        <v>3868</v>
      </c>
      <c r="D259" t="str">
        <f>VLOOKUP(C259,'MASTER KEY'!$A$2:$B$2986,2,FALSE)</f>
        <v>Bacillariophyceae spp 0053</v>
      </c>
      <c r="E259" s="66"/>
    </row>
    <row r="260" spans="1:5">
      <c r="A260" t="s">
        <v>5852</v>
      </c>
      <c r="B260">
        <v>1E-3</v>
      </c>
      <c r="C260" t="s">
        <v>3869</v>
      </c>
      <c r="D260" t="str">
        <f>VLOOKUP(C260,'MASTER KEY'!$A$2:$B$2986,2,FALSE)</f>
        <v>Bacillariophyceae spp 0054</v>
      </c>
      <c r="E260" s="66"/>
    </row>
    <row r="261" spans="1:5">
      <c r="A261" t="s">
        <v>5853</v>
      </c>
      <c r="B261">
        <v>1E-3</v>
      </c>
      <c r="C261" t="s">
        <v>3870</v>
      </c>
      <c r="D261" t="str">
        <f>VLOOKUP(C261,'MASTER KEY'!$A$2:$B$2986,2,FALSE)</f>
        <v>Bacillariophyceae spp 0055</v>
      </c>
      <c r="E261" s="66"/>
    </row>
    <row r="262" spans="1:5">
      <c r="A262" t="s">
        <v>5854</v>
      </c>
      <c r="B262">
        <v>1E-3</v>
      </c>
      <c r="C262" t="s">
        <v>3871</v>
      </c>
      <c r="D262" t="str">
        <f>VLOOKUP(C262,'MASTER KEY'!$A$2:$B$2986,2,FALSE)</f>
        <v>Bacillariophyceae spp 0056</v>
      </c>
      <c r="E262" s="66"/>
    </row>
    <row r="263" spans="1:5">
      <c r="A263" t="s">
        <v>5855</v>
      </c>
      <c r="B263">
        <v>1E-3</v>
      </c>
      <c r="C263" t="s">
        <v>3872</v>
      </c>
      <c r="D263" t="str">
        <f>VLOOKUP(C263,'MASTER KEY'!$A$2:$B$2986,2,FALSE)</f>
        <v>Bacillariophyceae spp 0057</v>
      </c>
      <c r="E263" s="66"/>
    </row>
    <row r="264" spans="1:5">
      <c r="A264" t="s">
        <v>5856</v>
      </c>
      <c r="B264">
        <v>1E-3</v>
      </c>
      <c r="C264" t="s">
        <v>3873</v>
      </c>
      <c r="D264" t="str">
        <f>VLOOKUP(C264,'MASTER KEY'!$A$2:$B$2986,2,FALSE)</f>
        <v>Bacillariophyceae spp 0058</v>
      </c>
      <c r="E264" s="66"/>
    </row>
    <row r="265" spans="1:5">
      <c r="A265" t="s">
        <v>5857</v>
      </c>
      <c r="B265">
        <v>1E-3</v>
      </c>
      <c r="C265" t="s">
        <v>3874</v>
      </c>
      <c r="D265" t="str">
        <f>VLOOKUP(C265,'MASTER KEY'!$A$2:$B$2986,2,FALSE)</f>
        <v>Bacillariophyceae spp 0059</v>
      </c>
      <c r="E265" s="66"/>
    </row>
    <row r="266" spans="1:5">
      <c r="A266" t="s">
        <v>5858</v>
      </c>
      <c r="B266">
        <v>1E-3</v>
      </c>
      <c r="C266" t="s">
        <v>3875</v>
      </c>
      <c r="D266" t="str">
        <f>VLOOKUP(C266,'MASTER KEY'!$A$2:$B$2986,2,FALSE)</f>
        <v>Bacillariophyceae spp 0060</v>
      </c>
      <c r="E266" s="66"/>
    </row>
    <row r="267" spans="1:5">
      <c r="A267" t="s">
        <v>5859</v>
      </c>
      <c r="B267">
        <v>1E-3</v>
      </c>
      <c r="C267" t="s">
        <v>3876</v>
      </c>
      <c r="D267" t="str">
        <f>VLOOKUP(C267,'MASTER KEY'!$A$2:$B$2986,2,FALSE)</f>
        <v>Bacillariophyceae spp 0061</v>
      </c>
      <c r="E267" s="66"/>
    </row>
    <row r="268" spans="1:5">
      <c r="A268" t="s">
        <v>5860</v>
      </c>
      <c r="B268">
        <v>1E-3</v>
      </c>
      <c r="C268" t="s">
        <v>3877</v>
      </c>
      <c r="D268" t="str">
        <f>VLOOKUP(C268,'MASTER KEY'!$A$2:$B$2986,2,FALSE)</f>
        <v>Bacillariophyceae spp 0062</v>
      </c>
      <c r="E268" s="66"/>
    </row>
    <row r="269" spans="1:5">
      <c r="A269" t="s">
        <v>5861</v>
      </c>
      <c r="B269">
        <v>1E-3</v>
      </c>
      <c r="C269" t="s">
        <v>3878</v>
      </c>
      <c r="D269" t="str">
        <f>VLOOKUP(C269,'MASTER KEY'!$A$2:$B$2986,2,FALSE)</f>
        <v>Bacillariophyceae spp 0063</v>
      </c>
      <c r="E269" s="66"/>
    </row>
    <row r="270" spans="1:5">
      <c r="A270" t="s">
        <v>5862</v>
      </c>
      <c r="B270">
        <v>1E-3</v>
      </c>
      <c r="C270" t="s">
        <v>3879</v>
      </c>
      <c r="D270" t="str">
        <f>VLOOKUP(C270,'MASTER KEY'!$A$2:$B$2986,2,FALSE)</f>
        <v>Bacillariophyceae spp 0064</v>
      </c>
      <c r="E270" s="66"/>
    </row>
    <row r="271" spans="1:5">
      <c r="A271" t="s">
        <v>5863</v>
      </c>
      <c r="B271">
        <v>1E-3</v>
      </c>
      <c r="C271" t="s">
        <v>3880</v>
      </c>
      <c r="D271" t="str">
        <f>VLOOKUP(C271,'MASTER KEY'!$A$2:$B$2986,2,FALSE)</f>
        <v>Bacillariophyceae spp 0065</v>
      </c>
      <c r="E271" s="66"/>
    </row>
    <row r="272" spans="1:5">
      <c r="A272" t="s">
        <v>5864</v>
      </c>
      <c r="B272">
        <v>1E-3</v>
      </c>
      <c r="C272" t="s">
        <v>3881</v>
      </c>
      <c r="D272" t="str">
        <f>VLOOKUP(C272,'MASTER KEY'!$A$2:$B$2986,2,FALSE)</f>
        <v>Bacillariophyceae spp 0066</v>
      </c>
      <c r="E272" s="66"/>
    </row>
    <row r="273" spans="1:5">
      <c r="A273" t="s">
        <v>5865</v>
      </c>
      <c r="B273">
        <v>1E-3</v>
      </c>
      <c r="C273" t="s">
        <v>3882</v>
      </c>
      <c r="D273" t="str">
        <f>VLOOKUP(C273,'MASTER KEY'!$A$2:$B$2986,2,FALSE)</f>
        <v>Bacillariophyceae spp 0067</v>
      </c>
      <c r="E273" s="66"/>
    </row>
    <row r="274" spans="1:5">
      <c r="A274" t="s">
        <v>5866</v>
      </c>
      <c r="B274">
        <v>1E-3</v>
      </c>
      <c r="C274" t="s">
        <v>3883</v>
      </c>
      <c r="D274" t="str">
        <f>VLOOKUP(C274,'MASTER KEY'!$A$2:$B$2986,2,FALSE)</f>
        <v>Bacillariophyceae spp 0068</v>
      </c>
      <c r="E274" s="66"/>
    </row>
    <row r="275" spans="1:5">
      <c r="A275" t="s">
        <v>5867</v>
      </c>
      <c r="B275">
        <v>1E-3</v>
      </c>
      <c r="C275" t="s">
        <v>3884</v>
      </c>
      <c r="D275" t="str">
        <f>VLOOKUP(C275,'MASTER KEY'!$A$2:$B$2986,2,FALSE)</f>
        <v>Bacillariophyceae spp 0069</v>
      </c>
      <c r="E275" s="66"/>
    </row>
    <row r="276" spans="1:5">
      <c r="A276" t="s">
        <v>5868</v>
      </c>
      <c r="B276">
        <v>1E-3</v>
      </c>
      <c r="C276" t="s">
        <v>3885</v>
      </c>
      <c r="D276" t="str">
        <f>VLOOKUP(C276,'MASTER KEY'!$A$2:$B$2986,2,FALSE)</f>
        <v>Bacillariophyceae spp 0070</v>
      </c>
      <c r="E276" s="66"/>
    </row>
    <row r="277" spans="1:5">
      <c r="A277" t="s">
        <v>5869</v>
      </c>
      <c r="B277">
        <v>1E-3</v>
      </c>
      <c r="C277" t="s">
        <v>3886</v>
      </c>
      <c r="D277" t="str">
        <f>VLOOKUP(C277,'MASTER KEY'!$A$2:$B$2986,2,FALSE)</f>
        <v>Bacillariophyceae spp 0071</v>
      </c>
      <c r="E277" s="66"/>
    </row>
    <row r="278" spans="1:5">
      <c r="A278" t="s">
        <v>5870</v>
      </c>
      <c r="B278">
        <v>1E-3</v>
      </c>
      <c r="C278" t="s">
        <v>3887</v>
      </c>
      <c r="D278" t="str">
        <f>VLOOKUP(C278,'MASTER KEY'!$A$2:$B$2986,2,FALSE)</f>
        <v>Bacillariophyceae spp 0072</v>
      </c>
      <c r="E278" s="66"/>
    </row>
    <row r="279" spans="1:5">
      <c r="A279" t="s">
        <v>5871</v>
      </c>
      <c r="B279">
        <v>1E-3</v>
      </c>
      <c r="C279" t="s">
        <v>3888</v>
      </c>
      <c r="D279" t="str">
        <f>VLOOKUP(C279,'MASTER KEY'!$A$2:$B$2986,2,FALSE)</f>
        <v>Bacillariophyceae spp 0073</v>
      </c>
      <c r="E279" s="66"/>
    </row>
    <row r="280" spans="1:5">
      <c r="A280" t="s">
        <v>5872</v>
      </c>
      <c r="B280">
        <v>1E-3</v>
      </c>
      <c r="C280" t="s">
        <v>3889</v>
      </c>
      <c r="D280" t="str">
        <f>VLOOKUP(C280,'MASTER KEY'!$A$2:$B$2986,2,FALSE)</f>
        <v>Bacillariophyceae spp 0074</v>
      </c>
      <c r="E280" s="66"/>
    </row>
    <row r="281" spans="1:5">
      <c r="A281" t="s">
        <v>5873</v>
      </c>
      <c r="B281">
        <v>1E-3</v>
      </c>
      <c r="C281" t="s">
        <v>3890</v>
      </c>
      <c r="D281" t="str">
        <f>VLOOKUP(C281,'MASTER KEY'!$A$2:$B$2986,2,FALSE)</f>
        <v>Bacillariophyceae spp 0075</v>
      </c>
      <c r="E281" s="66"/>
    </row>
    <row r="282" spans="1:5">
      <c r="A282" t="s">
        <v>5874</v>
      </c>
      <c r="B282">
        <v>1E-3</v>
      </c>
      <c r="C282" t="s">
        <v>3891</v>
      </c>
      <c r="D282" t="str">
        <f>VLOOKUP(C282,'MASTER KEY'!$A$2:$B$2986,2,FALSE)</f>
        <v>Bacillariophyceae spp 0076</v>
      </c>
      <c r="E282" s="66"/>
    </row>
    <row r="283" spans="1:5">
      <c r="A283" t="s">
        <v>5875</v>
      </c>
      <c r="B283">
        <v>1E-3</v>
      </c>
      <c r="C283" t="s">
        <v>3892</v>
      </c>
      <c r="D283" t="str">
        <f>VLOOKUP(C283,'MASTER KEY'!$A$2:$B$2986,2,FALSE)</f>
        <v>Bacillariophyceae spp 0077</v>
      </c>
      <c r="E283" s="66"/>
    </row>
    <row r="284" spans="1:5">
      <c r="A284" t="s">
        <v>5876</v>
      </c>
      <c r="B284">
        <v>1E-3</v>
      </c>
      <c r="C284" t="s">
        <v>3893</v>
      </c>
      <c r="D284" t="str">
        <f>VLOOKUP(C284,'MASTER KEY'!$A$2:$B$2986,2,FALSE)</f>
        <v>Bacillariophyceae spp 0078</v>
      </c>
      <c r="E284" s="66"/>
    </row>
    <row r="285" spans="1:5">
      <c r="A285" t="s">
        <v>5877</v>
      </c>
      <c r="B285">
        <v>1E-3</v>
      </c>
      <c r="C285" t="s">
        <v>3894</v>
      </c>
      <c r="D285" t="str">
        <f>VLOOKUP(C285,'MASTER KEY'!$A$2:$B$2986,2,FALSE)</f>
        <v>Bacillariophyceae spp 0079</v>
      </c>
      <c r="E285" s="66"/>
    </row>
    <row r="286" spans="1:5">
      <c r="A286" t="s">
        <v>5878</v>
      </c>
      <c r="B286">
        <v>1E-3</v>
      </c>
      <c r="C286" t="s">
        <v>3895</v>
      </c>
      <c r="D286" t="str">
        <f>VLOOKUP(C286,'MASTER KEY'!$A$2:$B$2986,2,FALSE)</f>
        <v>Bacillariophyceae spp 0080</v>
      </c>
      <c r="E286" s="66"/>
    </row>
    <row r="287" spans="1:5">
      <c r="A287" t="s">
        <v>5879</v>
      </c>
      <c r="B287">
        <v>1E-3</v>
      </c>
      <c r="C287" t="s">
        <v>3896</v>
      </c>
      <c r="D287" t="str">
        <f>VLOOKUP(C287,'MASTER KEY'!$A$2:$B$2986,2,FALSE)</f>
        <v>Bacillariophyceae spp 0081</v>
      </c>
      <c r="E287" s="66"/>
    </row>
    <row r="288" spans="1:5">
      <c r="A288" t="s">
        <v>5880</v>
      </c>
      <c r="B288">
        <v>1E-3</v>
      </c>
      <c r="C288" t="s">
        <v>3897</v>
      </c>
      <c r="D288" t="str">
        <f>VLOOKUP(C288,'MASTER KEY'!$A$2:$B$2986,2,FALSE)</f>
        <v>Bacillariophyceae spp 0082</v>
      </c>
      <c r="E288" s="66"/>
    </row>
    <row r="289" spans="1:5">
      <c r="A289" t="s">
        <v>5881</v>
      </c>
      <c r="B289">
        <v>1E-3</v>
      </c>
      <c r="C289" t="s">
        <v>3898</v>
      </c>
      <c r="D289" t="str">
        <f>VLOOKUP(C289,'MASTER KEY'!$A$2:$B$2986,2,FALSE)</f>
        <v>Bacillariophyceae spp 0083</v>
      </c>
      <c r="E289" s="66"/>
    </row>
    <row r="290" spans="1:5">
      <c r="A290" t="s">
        <v>5882</v>
      </c>
      <c r="B290">
        <v>1E-3</v>
      </c>
      <c r="C290" t="s">
        <v>3899</v>
      </c>
      <c r="D290" t="str">
        <f>VLOOKUP(C290,'MASTER KEY'!$A$2:$B$2986,2,FALSE)</f>
        <v>Bacillariophyceae spp 0084</v>
      </c>
      <c r="E290" s="66"/>
    </row>
    <row r="291" spans="1:5">
      <c r="A291" t="s">
        <v>5883</v>
      </c>
      <c r="B291">
        <v>1E-3</v>
      </c>
      <c r="C291" t="s">
        <v>3900</v>
      </c>
      <c r="D291" t="str">
        <f>VLOOKUP(C291,'MASTER KEY'!$A$2:$B$2986,2,FALSE)</f>
        <v>Bacillariophyceae spp 0085</v>
      </c>
      <c r="E291" s="66"/>
    </row>
    <row r="292" spans="1:5">
      <c r="A292" t="s">
        <v>5884</v>
      </c>
      <c r="B292">
        <v>1E-3</v>
      </c>
      <c r="C292" t="s">
        <v>3901</v>
      </c>
      <c r="D292" t="str">
        <f>VLOOKUP(C292,'MASTER KEY'!$A$2:$B$2986,2,FALSE)</f>
        <v>Bacillariophyceae spp 0086</v>
      </c>
      <c r="E292" s="66"/>
    </row>
    <row r="293" spans="1:5">
      <c r="A293" t="s">
        <v>5885</v>
      </c>
      <c r="B293">
        <v>1E-3</v>
      </c>
      <c r="C293" t="s">
        <v>3902</v>
      </c>
      <c r="D293" t="str">
        <f>VLOOKUP(C293,'MASTER KEY'!$A$2:$B$2986,2,FALSE)</f>
        <v>Bacillariophyceae spp 0087</v>
      </c>
      <c r="E293" s="66"/>
    </row>
    <row r="294" spans="1:5">
      <c r="A294" t="s">
        <v>5886</v>
      </c>
      <c r="B294">
        <v>1E-3</v>
      </c>
      <c r="C294" t="s">
        <v>3903</v>
      </c>
      <c r="D294" t="str">
        <f>VLOOKUP(C294,'MASTER KEY'!$A$2:$B$2986,2,FALSE)</f>
        <v>Bacillariophyceae spp 0088</v>
      </c>
      <c r="E294" s="66"/>
    </row>
    <row r="295" spans="1:5">
      <c r="A295" t="s">
        <v>5887</v>
      </c>
      <c r="B295">
        <v>1E-3</v>
      </c>
      <c r="C295" t="s">
        <v>3904</v>
      </c>
      <c r="D295" t="str">
        <f>VLOOKUP(C295,'MASTER KEY'!$A$2:$B$2986,2,FALSE)</f>
        <v>Bacillariophyceae spp 0089</v>
      </c>
      <c r="E295" s="66"/>
    </row>
    <row r="296" spans="1:5">
      <c r="A296" t="s">
        <v>5888</v>
      </c>
      <c r="B296">
        <v>1E-3</v>
      </c>
      <c r="C296" t="s">
        <v>3905</v>
      </c>
      <c r="D296" t="str">
        <f>VLOOKUP(C296,'MASTER KEY'!$A$2:$B$2986,2,FALSE)</f>
        <v>Bacillariophyceae spp 0090</v>
      </c>
      <c r="E296" s="66"/>
    </row>
    <row r="297" spans="1:5">
      <c r="A297" t="s">
        <v>5889</v>
      </c>
      <c r="B297">
        <v>1E-3</v>
      </c>
      <c r="C297" t="s">
        <v>3906</v>
      </c>
      <c r="D297" t="str">
        <f>VLOOKUP(C297,'MASTER KEY'!$A$2:$B$2986,2,FALSE)</f>
        <v>Bacillariophyceae spp 0091</v>
      </c>
      <c r="E297" s="66"/>
    </row>
    <row r="298" spans="1:5">
      <c r="A298" t="s">
        <v>5890</v>
      </c>
      <c r="B298">
        <v>1E-3</v>
      </c>
      <c r="C298" t="s">
        <v>3907</v>
      </c>
      <c r="D298" t="str">
        <f>VLOOKUP(C298,'MASTER KEY'!$A$2:$B$2986,2,FALSE)</f>
        <v>Bacillariophyceae spp 0092</v>
      </c>
      <c r="E298" s="66"/>
    </row>
    <row r="299" spans="1:5">
      <c r="A299" t="s">
        <v>5891</v>
      </c>
      <c r="B299">
        <v>1E-3</v>
      </c>
      <c r="C299" t="s">
        <v>3908</v>
      </c>
      <c r="D299" t="str">
        <f>VLOOKUP(C299,'MASTER KEY'!$A$2:$B$2986,2,FALSE)</f>
        <v>Bacillariophyceae spp 0093</v>
      </c>
      <c r="E299" s="66"/>
    </row>
    <row r="300" spans="1:5">
      <c r="A300" t="s">
        <v>5892</v>
      </c>
      <c r="B300">
        <v>1E-3</v>
      </c>
      <c r="C300" t="s">
        <v>3909</v>
      </c>
      <c r="D300" t="str">
        <f>VLOOKUP(C300,'MASTER KEY'!$A$2:$B$2986,2,FALSE)</f>
        <v>Bacillariophyceae spp 0094</v>
      </c>
      <c r="E300" s="66"/>
    </row>
    <row r="301" spans="1:5">
      <c r="A301" t="s">
        <v>5893</v>
      </c>
      <c r="B301">
        <v>1E-3</v>
      </c>
      <c r="C301" t="s">
        <v>3910</v>
      </c>
      <c r="D301" t="str">
        <f>VLOOKUP(C301,'MASTER KEY'!$A$2:$B$2986,2,FALSE)</f>
        <v>Bacillariophyceae spp 0095</v>
      </c>
      <c r="E301" s="66"/>
    </row>
    <row r="302" spans="1:5">
      <c r="A302" t="s">
        <v>5894</v>
      </c>
      <c r="B302">
        <v>1E-3</v>
      </c>
      <c r="C302" t="s">
        <v>3911</v>
      </c>
      <c r="D302" t="str">
        <f>VLOOKUP(C302,'MASTER KEY'!$A$2:$B$2986,2,FALSE)</f>
        <v>Bacillariophyceae spp 0096</v>
      </c>
      <c r="E302" s="66"/>
    </row>
    <row r="303" spans="1:5">
      <c r="A303" t="s">
        <v>5895</v>
      </c>
      <c r="B303">
        <v>1E-3</v>
      </c>
      <c r="C303" t="s">
        <v>3912</v>
      </c>
      <c r="D303" t="str">
        <f>VLOOKUP(C303,'MASTER KEY'!$A$2:$B$2986,2,FALSE)</f>
        <v>Bacillariophyceae spp 0097</v>
      </c>
      <c r="E303" s="66"/>
    </row>
    <row r="304" spans="1:5">
      <c r="A304" t="s">
        <v>5896</v>
      </c>
      <c r="B304">
        <v>1E-3</v>
      </c>
      <c r="C304" t="s">
        <v>3913</v>
      </c>
      <c r="D304" t="str">
        <f>VLOOKUP(C304,'MASTER KEY'!$A$2:$B$2986,2,FALSE)</f>
        <v>Bacillariophyceae spp 0098</v>
      </c>
      <c r="E304" s="66"/>
    </row>
    <row r="305" spans="1:5">
      <c r="A305" t="s">
        <v>5897</v>
      </c>
      <c r="B305">
        <v>1E-3</v>
      </c>
      <c r="C305" t="s">
        <v>3914</v>
      </c>
      <c r="D305" t="str">
        <f>VLOOKUP(C305,'MASTER KEY'!$A$2:$B$2986,2,FALSE)</f>
        <v>Bacillariophyceae spp 0099</v>
      </c>
      <c r="E305" s="66"/>
    </row>
    <row r="306" spans="1:5">
      <c r="A306" t="s">
        <v>5898</v>
      </c>
      <c r="B306">
        <v>1E-3</v>
      </c>
      <c r="C306" t="s">
        <v>3915</v>
      </c>
      <c r="D306" t="str">
        <f>VLOOKUP(C306,'MASTER KEY'!$A$2:$B$2986,2,FALSE)</f>
        <v>Bacillariophyceae spp 0100</v>
      </c>
      <c r="E306" s="66"/>
    </row>
    <row r="307" spans="1:5">
      <c r="A307" t="s">
        <v>5899</v>
      </c>
      <c r="B307">
        <v>1E-3</v>
      </c>
      <c r="C307" t="s">
        <v>3916</v>
      </c>
      <c r="D307" t="str">
        <f>VLOOKUP(C307,'MASTER KEY'!$A$2:$B$2986,2,FALSE)</f>
        <v>Bacillariophyceae spp 0101</v>
      </c>
      <c r="E307" s="66"/>
    </row>
    <row r="308" spans="1:5">
      <c r="A308" t="s">
        <v>5900</v>
      </c>
      <c r="B308">
        <v>1E-3</v>
      </c>
      <c r="C308" t="s">
        <v>3917</v>
      </c>
      <c r="D308" t="str">
        <f>VLOOKUP(C308,'MASTER KEY'!$A$2:$B$2986,2,FALSE)</f>
        <v>Bacillariophyceae spp 0102</v>
      </c>
      <c r="E308" s="66"/>
    </row>
    <row r="309" spans="1:5">
      <c r="A309" t="s">
        <v>5901</v>
      </c>
      <c r="B309">
        <v>1E-3</v>
      </c>
      <c r="C309" t="s">
        <v>3918</v>
      </c>
      <c r="D309" t="str">
        <f>VLOOKUP(C309,'MASTER KEY'!$A$2:$B$2986,2,FALSE)</f>
        <v>Bacillariophyceae spp 0103</v>
      </c>
      <c r="E309" s="66"/>
    </row>
    <row r="310" spans="1:5">
      <c r="A310" t="s">
        <v>5902</v>
      </c>
      <c r="B310">
        <v>1E-3</v>
      </c>
      <c r="C310" t="s">
        <v>3919</v>
      </c>
      <c r="D310" t="str">
        <f>VLOOKUP(C310,'MASTER KEY'!$A$2:$B$2986,2,FALSE)</f>
        <v>Bacillariophyceae spp 0104</v>
      </c>
      <c r="E310" s="66"/>
    </row>
    <row r="311" spans="1:5">
      <c r="A311" t="s">
        <v>5903</v>
      </c>
      <c r="B311">
        <v>1E-3</v>
      </c>
      <c r="C311" t="s">
        <v>3920</v>
      </c>
      <c r="D311" t="str">
        <f>VLOOKUP(C311,'MASTER KEY'!$A$2:$B$2986,2,FALSE)</f>
        <v>Bacillariophyceae spp 0105</v>
      </c>
      <c r="E311" s="66"/>
    </row>
    <row r="312" spans="1:5">
      <c r="A312" t="s">
        <v>5904</v>
      </c>
      <c r="B312">
        <v>1E-3</v>
      </c>
      <c r="C312" t="s">
        <v>3921</v>
      </c>
      <c r="D312" t="str">
        <f>VLOOKUP(C312,'MASTER KEY'!$A$2:$B$2986,2,FALSE)</f>
        <v>Bacillariophyceae spp 0106</v>
      </c>
      <c r="E312" s="66"/>
    </row>
    <row r="313" spans="1:5">
      <c r="A313" t="s">
        <v>5905</v>
      </c>
      <c r="B313">
        <v>1E-3</v>
      </c>
      <c r="C313" t="s">
        <v>3922</v>
      </c>
      <c r="D313" t="str">
        <f>VLOOKUP(C313,'MASTER KEY'!$A$2:$B$2986,2,FALSE)</f>
        <v>Bacillariophyceae spp 0107</v>
      </c>
      <c r="E313" s="66"/>
    </row>
    <row r="314" spans="1:5">
      <c r="A314" t="s">
        <v>5906</v>
      </c>
      <c r="B314">
        <v>1E-3</v>
      </c>
      <c r="C314" t="s">
        <v>3923</v>
      </c>
      <c r="D314" t="str">
        <f>VLOOKUP(C314,'MASTER KEY'!$A$2:$B$2986,2,FALSE)</f>
        <v>Bacillariophyceae spp 0108</v>
      </c>
      <c r="E314" s="66"/>
    </row>
    <row r="315" spans="1:5">
      <c r="A315" t="s">
        <v>5907</v>
      </c>
      <c r="B315">
        <v>1E-3</v>
      </c>
      <c r="C315" t="s">
        <v>3924</v>
      </c>
      <c r="D315" t="str">
        <f>VLOOKUP(C315,'MASTER KEY'!$A$2:$B$2986,2,FALSE)</f>
        <v>Bacillariophyceae spp 0109</v>
      </c>
      <c r="E315" s="66"/>
    </row>
    <row r="316" spans="1:5">
      <c r="A316" t="s">
        <v>5908</v>
      </c>
      <c r="B316">
        <v>1E-3</v>
      </c>
      <c r="C316" t="s">
        <v>3925</v>
      </c>
      <c r="D316" t="str">
        <f>VLOOKUP(C316,'MASTER KEY'!$A$2:$B$2986,2,FALSE)</f>
        <v>Bacillariophyceae spp 0110</v>
      </c>
      <c r="E316" s="66"/>
    </row>
    <row r="317" spans="1:5">
      <c r="A317" t="s">
        <v>5909</v>
      </c>
      <c r="B317">
        <v>1E-3</v>
      </c>
      <c r="C317" t="s">
        <v>3926</v>
      </c>
      <c r="D317" t="str">
        <f>VLOOKUP(C317,'MASTER KEY'!$A$2:$B$2986,2,FALSE)</f>
        <v>Bacillariophyceae spp 0111</v>
      </c>
      <c r="E317" s="66"/>
    </row>
    <row r="318" spans="1:5">
      <c r="A318" t="s">
        <v>5910</v>
      </c>
      <c r="B318">
        <v>1E-3</v>
      </c>
      <c r="C318" t="s">
        <v>3927</v>
      </c>
      <c r="D318" t="str">
        <f>VLOOKUP(C318,'MASTER KEY'!$A$2:$B$2986,2,FALSE)</f>
        <v>Bacillariophyceae spp 0112</v>
      </c>
      <c r="E318" s="66"/>
    </row>
    <row r="319" spans="1:5">
      <c r="A319" t="s">
        <v>5911</v>
      </c>
      <c r="B319">
        <v>1E-3</v>
      </c>
      <c r="C319" t="s">
        <v>3928</v>
      </c>
      <c r="D319" t="str">
        <f>VLOOKUP(C319,'MASTER KEY'!$A$2:$B$2986,2,FALSE)</f>
        <v>Bacillariophyceae spp 0113</v>
      </c>
      <c r="E319" s="66"/>
    </row>
    <row r="320" spans="1:5">
      <c r="A320" t="s">
        <v>5912</v>
      </c>
      <c r="B320">
        <v>1E-3</v>
      </c>
      <c r="C320" t="s">
        <v>3929</v>
      </c>
      <c r="D320" t="str">
        <f>VLOOKUP(C320,'MASTER KEY'!$A$2:$B$2986,2,FALSE)</f>
        <v>Bacillariophyceae spp 0114</v>
      </c>
      <c r="E320" s="66"/>
    </row>
    <row r="321" spans="1:5">
      <c r="A321" t="s">
        <v>5913</v>
      </c>
      <c r="B321">
        <v>1E-3</v>
      </c>
      <c r="C321" t="s">
        <v>3930</v>
      </c>
      <c r="D321" t="str">
        <f>VLOOKUP(C321,'MASTER KEY'!$A$2:$B$2986,2,FALSE)</f>
        <v>Bacillariophyceae spp 0115</v>
      </c>
      <c r="E321" s="66"/>
    </row>
    <row r="322" spans="1:5">
      <c r="A322" t="s">
        <v>5914</v>
      </c>
      <c r="B322">
        <v>1E-3</v>
      </c>
      <c r="C322" t="s">
        <v>3931</v>
      </c>
      <c r="D322" t="str">
        <f>VLOOKUP(C322,'MASTER KEY'!$A$2:$B$2986,2,FALSE)</f>
        <v>Bacillariophyceae spp 0116</v>
      </c>
      <c r="E322" s="66"/>
    </row>
    <row r="323" spans="1:5">
      <c r="A323" t="s">
        <v>5915</v>
      </c>
      <c r="B323">
        <v>1E-3</v>
      </c>
      <c r="C323" t="s">
        <v>3932</v>
      </c>
      <c r="D323" t="str">
        <f>VLOOKUP(C323,'MASTER KEY'!$A$2:$B$2986,2,FALSE)</f>
        <v>Bacillariophyceae spp 0117</v>
      </c>
      <c r="E323" s="66"/>
    </row>
    <row r="324" spans="1:5">
      <c r="A324" t="s">
        <v>6028</v>
      </c>
      <c r="B324">
        <v>1E-3</v>
      </c>
      <c r="C324" t="s">
        <v>4336</v>
      </c>
      <c r="D324" t="str">
        <f>VLOOKUP(C324,'MASTER KEY'!$A$2:$B$2986,2,FALSE)</f>
        <v>Dictyocha fibula</v>
      </c>
      <c r="E324" s="66"/>
    </row>
    <row r="325" spans="1:5">
      <c r="A325" t="s">
        <v>2680</v>
      </c>
      <c r="B325">
        <v>1E-3</v>
      </c>
      <c r="C325" t="s">
        <v>4337</v>
      </c>
      <c r="D325" t="str">
        <f>VLOOKUP(C325,'MASTER KEY'!$A$2:$B$2986,2,FALSE)</f>
        <v>Dictyocha octonaria</v>
      </c>
      <c r="E325" s="66"/>
    </row>
    <row r="326" spans="1:5">
      <c r="A326" t="s">
        <v>6029</v>
      </c>
      <c r="B326">
        <v>1E-3</v>
      </c>
      <c r="C326" t="s">
        <v>4347</v>
      </c>
      <c r="D326" t="str">
        <f>VLOOKUP(C326,'MASTER KEY'!$A$2:$B$2986,2,FALSE)</f>
        <v>Dictyoneis spp 0001</v>
      </c>
      <c r="E326" s="66"/>
    </row>
    <row r="327" spans="1:5">
      <c r="A327" t="s">
        <v>6030</v>
      </c>
      <c r="B327">
        <v>1E-3</v>
      </c>
      <c r="C327" t="s">
        <v>4349</v>
      </c>
      <c r="D327" t="str">
        <f>VLOOKUP(C327,'MASTER KEY'!$A$2:$B$2986,2,FALSE)</f>
        <v>Dimerogramma spp 0001</v>
      </c>
      <c r="E327" s="66"/>
    </row>
    <row r="328" spans="1:5">
      <c r="A328" t="s">
        <v>6031</v>
      </c>
      <c r="B328">
        <v>1E-3</v>
      </c>
      <c r="C328" t="s">
        <v>4351</v>
      </c>
      <c r="D328" t="str">
        <f>VLOOKUP(C328,'MASTER KEY'!$A$2:$B$2986,2,FALSE)</f>
        <v>Dinoflagellate spp 0001</v>
      </c>
      <c r="E328" s="66"/>
    </row>
    <row r="329" spans="1:5">
      <c r="A329" t="s">
        <v>6032</v>
      </c>
      <c r="B329">
        <v>1E-3</v>
      </c>
      <c r="C329" t="s">
        <v>4352</v>
      </c>
      <c r="D329" t="str">
        <f>VLOOKUP(C329,'MASTER KEY'!$A$2:$B$2986,2,FALSE)</f>
        <v>Dinoflagellate spp 0002</v>
      </c>
      <c r="E329" s="66"/>
    </row>
    <row r="330" spans="1:5">
      <c r="A330" t="s">
        <v>6033</v>
      </c>
      <c r="B330">
        <v>1E-3</v>
      </c>
      <c r="C330" t="s">
        <v>4353</v>
      </c>
      <c r="D330" t="str">
        <f>VLOOKUP(C330,'MASTER KEY'!$A$2:$B$2986,2,FALSE)</f>
        <v>Dinoflagellate spp 0003</v>
      </c>
      <c r="E330" s="66"/>
    </row>
    <row r="331" spans="1:5">
      <c r="A331" t="s">
        <v>6034</v>
      </c>
      <c r="B331">
        <v>1E-3</v>
      </c>
      <c r="C331" t="s">
        <v>4354</v>
      </c>
      <c r="D331" t="str">
        <f>VLOOKUP(C331,'MASTER KEY'!$A$2:$B$2986,2,FALSE)</f>
        <v>Dinoflagellate spp 0004</v>
      </c>
      <c r="E331" s="66"/>
    </row>
    <row r="332" spans="1:5">
      <c r="A332" t="s">
        <v>6035</v>
      </c>
      <c r="B332">
        <v>1E-3</v>
      </c>
      <c r="C332" t="s">
        <v>4355</v>
      </c>
      <c r="D332" t="str">
        <f>VLOOKUP(C332,'MASTER KEY'!$A$2:$B$2986,2,FALSE)</f>
        <v>Dinoflagellate spp 0005</v>
      </c>
      <c r="E332" s="66"/>
    </row>
    <row r="333" spans="1:5">
      <c r="A333" t="s">
        <v>6036</v>
      </c>
      <c r="B333">
        <v>1E-3</v>
      </c>
      <c r="C333" t="s">
        <v>4356</v>
      </c>
      <c r="D333" t="str">
        <f>VLOOKUP(C333,'MASTER KEY'!$A$2:$B$2986,2,FALSE)</f>
        <v>Dinoflagellate spp 0006</v>
      </c>
      <c r="E333" s="66"/>
    </row>
    <row r="334" spans="1:5">
      <c r="A334" t="s">
        <v>6037</v>
      </c>
      <c r="B334">
        <v>1E-3</v>
      </c>
      <c r="C334" t="s">
        <v>4357</v>
      </c>
      <c r="D334" t="str">
        <f>VLOOKUP(C334,'MASTER KEY'!$A$2:$B$2986,2,FALSE)</f>
        <v>Dinoflagellate spp 0007</v>
      </c>
      <c r="E334" s="66"/>
    </row>
    <row r="335" spans="1:5">
      <c r="A335" t="s">
        <v>6038</v>
      </c>
      <c r="B335">
        <v>1E-3</v>
      </c>
      <c r="C335" t="s">
        <v>4358</v>
      </c>
      <c r="D335" t="str">
        <f>VLOOKUP(C335,'MASTER KEY'!$A$2:$B$2986,2,FALSE)</f>
        <v>Dinoflagellate spp 0008</v>
      </c>
      <c r="E335" s="66"/>
    </row>
    <row r="336" spans="1:5">
      <c r="A336" t="s">
        <v>6039</v>
      </c>
      <c r="B336">
        <v>1E-3</v>
      </c>
      <c r="C336" t="s">
        <v>4359</v>
      </c>
      <c r="D336" t="str">
        <f>VLOOKUP(C336,'MASTER KEY'!$A$2:$B$2986,2,FALSE)</f>
        <v>Dinoflagellate spp 0009</v>
      </c>
      <c r="E336" s="66"/>
    </row>
    <row r="337" spans="1:5">
      <c r="A337" t="s">
        <v>6040</v>
      </c>
      <c r="B337">
        <v>1E-3</v>
      </c>
      <c r="C337" t="s">
        <v>4360</v>
      </c>
      <c r="D337" t="str">
        <f>VLOOKUP(C337,'MASTER KEY'!$A$2:$B$2986,2,FALSE)</f>
        <v>Dinoflagellate spp 0010</v>
      </c>
      <c r="E337" s="66"/>
    </row>
    <row r="338" spans="1:5">
      <c r="A338" t="s">
        <v>6041</v>
      </c>
      <c r="B338">
        <v>1E-3</v>
      </c>
      <c r="C338" t="s">
        <v>4361</v>
      </c>
      <c r="D338" t="str">
        <f>VLOOKUP(C338,'MASTER KEY'!$A$2:$B$2986,2,FALSE)</f>
        <v>Dinoflagellate spp 0011</v>
      </c>
      <c r="E338" s="66"/>
    </row>
    <row r="339" spans="1:5">
      <c r="A339" t="s">
        <v>6042</v>
      </c>
      <c r="B339">
        <v>1E-3</v>
      </c>
      <c r="C339" t="s">
        <v>4362</v>
      </c>
      <c r="D339" t="str">
        <f>VLOOKUP(C339,'MASTER KEY'!$A$2:$B$2986,2,FALSE)</f>
        <v>Dinoflagellate spp 0012</v>
      </c>
      <c r="E339" s="66"/>
    </row>
    <row r="340" spans="1:5">
      <c r="A340" t="s">
        <v>6043</v>
      </c>
      <c r="B340">
        <v>1E-3</v>
      </c>
      <c r="C340" t="s">
        <v>4363</v>
      </c>
      <c r="D340" t="str">
        <f>VLOOKUP(C340,'MASTER KEY'!$A$2:$B$2986,2,FALSE)</f>
        <v>Dinoflagellate spp 0013</v>
      </c>
      <c r="E340" s="66"/>
    </row>
    <row r="341" spans="1:5">
      <c r="A341" t="s">
        <v>6044</v>
      </c>
      <c r="B341">
        <v>1E-3</v>
      </c>
      <c r="C341" t="s">
        <v>4364</v>
      </c>
      <c r="D341" t="str">
        <f>VLOOKUP(C341,'MASTER KEY'!$A$2:$B$2986,2,FALSE)</f>
        <v>Dinoflagellate spp 0014</v>
      </c>
      <c r="E341" s="66"/>
    </row>
    <row r="342" spans="1:5">
      <c r="A342" t="s">
        <v>6045</v>
      </c>
      <c r="B342">
        <v>1E-3</v>
      </c>
      <c r="C342" t="s">
        <v>4365</v>
      </c>
      <c r="D342" t="str">
        <f>VLOOKUP(C342,'MASTER KEY'!$A$2:$B$2986,2,FALSE)</f>
        <v>Dinoflagellate spp 0015</v>
      </c>
      <c r="E342" s="66"/>
    </row>
    <row r="343" spans="1:5">
      <c r="A343" t="s">
        <v>6046</v>
      </c>
      <c r="B343">
        <v>1E-3</v>
      </c>
      <c r="C343" t="s">
        <v>4366</v>
      </c>
      <c r="D343" t="str">
        <f>VLOOKUP(C343,'MASTER KEY'!$A$2:$B$2986,2,FALSE)</f>
        <v>Dinoflagellate spp 0016</v>
      </c>
      <c r="E343" s="66"/>
    </row>
    <row r="344" spans="1:5">
      <c r="A344" t="s">
        <v>6047</v>
      </c>
      <c r="B344">
        <v>1E-3</v>
      </c>
      <c r="C344" t="s">
        <v>4367</v>
      </c>
      <c r="D344" t="str">
        <f>VLOOKUP(C344,'MASTER KEY'!$A$2:$B$2986,2,FALSE)</f>
        <v>Dinoflagellate spp 0017</v>
      </c>
      <c r="E344" s="66"/>
    </row>
    <row r="345" spans="1:5">
      <c r="A345" t="s">
        <v>6048</v>
      </c>
      <c r="B345">
        <v>1E-3</v>
      </c>
      <c r="C345" t="s">
        <v>4368</v>
      </c>
      <c r="D345" t="str">
        <f>VLOOKUP(C345,'MASTER KEY'!$A$2:$B$2986,2,FALSE)</f>
        <v>Dinoflagellate spp 0018</v>
      </c>
      <c r="E345" s="66"/>
    </row>
    <row r="346" spans="1:5">
      <c r="A346" t="s">
        <v>6049</v>
      </c>
      <c r="B346">
        <v>1E-3</v>
      </c>
      <c r="C346" t="s">
        <v>4369</v>
      </c>
      <c r="D346" t="str">
        <f>VLOOKUP(C346,'MASTER KEY'!$A$2:$B$2986,2,FALSE)</f>
        <v>Dinoflagellate spp 0019</v>
      </c>
      <c r="E346" s="66"/>
    </row>
    <row r="347" spans="1:5">
      <c r="A347" t="s">
        <v>6050</v>
      </c>
      <c r="B347">
        <v>1E-3</v>
      </c>
      <c r="C347" t="s">
        <v>4370</v>
      </c>
      <c r="D347" t="str">
        <f>VLOOKUP(C347,'MASTER KEY'!$A$2:$B$2986,2,FALSE)</f>
        <v>Dinoflagellate spp 0020</v>
      </c>
      <c r="E347" s="66"/>
    </row>
    <row r="348" spans="1:5">
      <c r="A348" t="s">
        <v>6051</v>
      </c>
      <c r="B348">
        <v>1E-3</v>
      </c>
      <c r="C348" t="s">
        <v>4371</v>
      </c>
      <c r="D348" t="str">
        <f>VLOOKUP(C348,'MASTER KEY'!$A$2:$B$2986,2,FALSE)</f>
        <v>Dinoflagellate spp 0021</v>
      </c>
      <c r="E348" s="66"/>
    </row>
    <row r="349" spans="1:5">
      <c r="A349" t="s">
        <v>6052</v>
      </c>
      <c r="B349">
        <v>1E-3</v>
      </c>
      <c r="C349" t="s">
        <v>4372</v>
      </c>
      <c r="D349" t="str">
        <f>VLOOKUP(C349,'MASTER KEY'!$A$2:$B$2986,2,FALSE)</f>
        <v>Dinoflagellate spp 0022</v>
      </c>
      <c r="E349" s="66"/>
    </row>
    <row r="350" spans="1:5">
      <c r="A350" t="s">
        <v>6053</v>
      </c>
      <c r="B350">
        <v>1E-3</v>
      </c>
      <c r="C350" t="s">
        <v>4373</v>
      </c>
      <c r="D350" t="str">
        <f>VLOOKUP(C350,'MASTER KEY'!$A$2:$B$2986,2,FALSE)</f>
        <v>Dinoflagellate spp 0023</v>
      </c>
      <c r="E350" s="66"/>
    </row>
    <row r="351" spans="1:5">
      <c r="A351" t="s">
        <v>6054</v>
      </c>
      <c r="B351">
        <v>1E-3</v>
      </c>
      <c r="C351" t="s">
        <v>4374</v>
      </c>
      <c r="D351" t="str">
        <f>VLOOKUP(C351,'MASTER KEY'!$A$2:$B$2986,2,FALSE)</f>
        <v>Dinoflagellate spp 0024</v>
      </c>
      <c r="E351" s="66"/>
    </row>
    <row r="352" spans="1:5">
      <c r="A352" t="s">
        <v>6055</v>
      </c>
      <c r="B352">
        <v>1E-3</v>
      </c>
      <c r="C352" t="s">
        <v>4375</v>
      </c>
      <c r="D352" t="str">
        <f>VLOOKUP(C352,'MASTER KEY'!$A$2:$B$2986,2,FALSE)</f>
        <v>Dinoflagellate spp 0025</v>
      </c>
      <c r="E352" s="66"/>
    </row>
    <row r="353" spans="1:5">
      <c r="A353" t="s">
        <v>6056</v>
      </c>
      <c r="B353">
        <v>1E-3</v>
      </c>
      <c r="C353" t="s">
        <v>4376</v>
      </c>
      <c r="D353" t="str">
        <f>VLOOKUP(C353,'MASTER KEY'!$A$2:$B$2986,2,FALSE)</f>
        <v>Dinoflagellate spp 0026</v>
      </c>
      <c r="E353" s="66"/>
    </row>
    <row r="354" spans="1:5">
      <c r="A354" t="s">
        <v>6057</v>
      </c>
      <c r="B354">
        <v>1E-3</v>
      </c>
      <c r="C354" t="s">
        <v>4377</v>
      </c>
      <c r="D354" t="str">
        <f>VLOOKUP(C354,'MASTER KEY'!$A$2:$B$2986,2,FALSE)</f>
        <v>Dinoflagellate spp 0027</v>
      </c>
      <c r="E354" s="66"/>
    </row>
    <row r="355" spans="1:5">
      <c r="A355" t="s">
        <v>6058</v>
      </c>
      <c r="B355">
        <v>1E-3</v>
      </c>
      <c r="C355" t="s">
        <v>4378</v>
      </c>
      <c r="D355" t="str">
        <f>VLOOKUP(C355,'MASTER KEY'!$A$2:$B$2986,2,FALSE)</f>
        <v>Dinoflagellate spp 0028</v>
      </c>
      <c r="E355" s="66"/>
    </row>
    <row r="356" spans="1:5">
      <c r="A356" t="s">
        <v>6059</v>
      </c>
      <c r="B356">
        <v>1E-3</v>
      </c>
      <c r="C356" t="s">
        <v>4379</v>
      </c>
      <c r="D356" t="str">
        <f>VLOOKUP(C356,'MASTER KEY'!$A$2:$B$2986,2,FALSE)</f>
        <v>Dinoflagellate spp 0029</v>
      </c>
      <c r="E356" s="66"/>
    </row>
    <row r="357" spans="1:5">
      <c r="A357" t="s">
        <v>6060</v>
      </c>
      <c r="B357">
        <v>1E-3</v>
      </c>
      <c r="C357" t="s">
        <v>4380</v>
      </c>
      <c r="D357" t="str">
        <f>VLOOKUP(C357,'MASTER KEY'!$A$2:$B$2986,2,FALSE)</f>
        <v>Dinoflagellate spp 0030</v>
      </c>
      <c r="E357" s="66"/>
    </row>
    <row r="358" spans="1:5">
      <c r="A358" t="s">
        <v>6061</v>
      </c>
      <c r="B358">
        <v>1E-3</v>
      </c>
      <c r="C358" t="s">
        <v>4381</v>
      </c>
      <c r="D358" t="str">
        <f>VLOOKUP(C358,'MASTER KEY'!$A$2:$B$2986,2,FALSE)</f>
        <v>Dinoflagellate spp 0031</v>
      </c>
      <c r="E358" s="66"/>
    </row>
    <row r="359" spans="1:5">
      <c r="A359" t="s">
        <v>6062</v>
      </c>
      <c r="B359">
        <v>1E-3</v>
      </c>
      <c r="C359" t="s">
        <v>4382</v>
      </c>
      <c r="D359" t="str">
        <f>VLOOKUP(C359,'MASTER KEY'!$A$2:$B$2986,2,FALSE)</f>
        <v>Dinoflagellate spp 0032</v>
      </c>
      <c r="E359" s="66"/>
    </row>
    <row r="360" spans="1:5">
      <c r="A360" t="s">
        <v>6063</v>
      </c>
      <c r="B360">
        <v>1E-3</v>
      </c>
      <c r="C360" t="s">
        <v>4383</v>
      </c>
      <c r="D360" t="str">
        <f>VLOOKUP(C360,'MASTER KEY'!$A$2:$B$2986,2,FALSE)</f>
        <v>Dinoflagellate spp 0033</v>
      </c>
      <c r="E360" s="66"/>
    </row>
    <row r="361" spans="1:5">
      <c r="A361" t="s">
        <v>6064</v>
      </c>
      <c r="B361">
        <v>1E-3</v>
      </c>
      <c r="C361" t="s">
        <v>4384</v>
      </c>
      <c r="D361" t="str">
        <f>VLOOKUP(C361,'MASTER KEY'!$A$2:$B$2986,2,FALSE)</f>
        <v>Dinoflagellate spp 0034</v>
      </c>
      <c r="E361" s="66"/>
    </row>
    <row r="362" spans="1:5">
      <c r="A362" t="s">
        <v>6065</v>
      </c>
      <c r="B362">
        <v>1E-3</v>
      </c>
      <c r="C362" t="s">
        <v>4385</v>
      </c>
      <c r="D362" t="str">
        <f>VLOOKUP(C362,'MASTER KEY'!$A$2:$B$2986,2,FALSE)</f>
        <v>Dinoflagellate spp 0035</v>
      </c>
      <c r="E362" s="66"/>
    </row>
    <row r="363" spans="1:5">
      <c r="A363" t="s">
        <v>6066</v>
      </c>
      <c r="B363">
        <v>1E-3</v>
      </c>
      <c r="C363" t="s">
        <v>4386</v>
      </c>
      <c r="D363" t="str">
        <f>VLOOKUP(C363,'MASTER KEY'!$A$2:$B$2986,2,FALSE)</f>
        <v>Dinoflagellate spp 0036</v>
      </c>
      <c r="E363" s="66"/>
    </row>
    <row r="364" spans="1:5">
      <c r="A364" t="s">
        <v>6067</v>
      </c>
      <c r="B364">
        <v>1E-3</v>
      </c>
      <c r="C364" t="s">
        <v>4387</v>
      </c>
      <c r="D364" t="str">
        <f>VLOOKUP(C364,'MASTER KEY'!$A$2:$B$2986,2,FALSE)</f>
        <v>Dinoflagellate spp 0037</v>
      </c>
      <c r="E364" s="66"/>
    </row>
    <row r="365" spans="1:5">
      <c r="A365" t="s">
        <v>2742</v>
      </c>
      <c r="B365">
        <v>1E-3</v>
      </c>
      <c r="C365" t="s">
        <v>4402</v>
      </c>
      <c r="D365" t="str">
        <f>VLOOKUP(C365,'MASTER KEY'!$A$2:$B$2986,2,FALSE)</f>
        <v>Dinophysis acuminata</v>
      </c>
      <c r="E365" s="66"/>
    </row>
    <row r="366" spans="1:5">
      <c r="A366" t="s">
        <v>2745</v>
      </c>
      <c r="B366">
        <v>1E-3</v>
      </c>
      <c r="C366" t="s">
        <v>4405</v>
      </c>
      <c r="D366" t="str">
        <f>VLOOKUP(C366,'MASTER KEY'!$A$2:$B$2986,2,FALSE)</f>
        <v>Dinophysis caudata pediculata</v>
      </c>
      <c r="E366" s="66"/>
    </row>
    <row r="367" spans="1:5">
      <c r="A367" t="s">
        <v>6068</v>
      </c>
      <c r="B367">
        <v>1E-3</v>
      </c>
      <c r="C367" t="s">
        <v>4412</v>
      </c>
      <c r="D367" t="str">
        <f>VLOOKUP(C367,'MASTER KEY'!$A$2:$B$2986,2,FALSE)</f>
        <v>Dinophysis spp 0002</v>
      </c>
      <c r="E367" s="66"/>
    </row>
    <row r="368" spans="1:5">
      <c r="A368" t="s">
        <v>6069</v>
      </c>
      <c r="B368">
        <v>1E-3</v>
      </c>
      <c r="C368" t="s">
        <v>4413</v>
      </c>
      <c r="D368" t="str">
        <f>VLOOKUP(C368,'MASTER KEY'!$A$2:$B$2986,2,FALSE)</f>
        <v>Dinophysis spp 0003</v>
      </c>
      <c r="E368" s="66"/>
    </row>
    <row r="369" spans="1:5">
      <c r="A369" t="s">
        <v>6070</v>
      </c>
      <c r="B369">
        <v>1E-3</v>
      </c>
      <c r="C369" t="s">
        <v>4414</v>
      </c>
      <c r="D369" t="str">
        <f>VLOOKUP(C369,'MASTER KEY'!$A$2:$B$2986,2,FALSE)</f>
        <v>Dinophysis spp 0004</v>
      </c>
      <c r="E369" s="66"/>
    </row>
    <row r="370" spans="1:5">
      <c r="A370" t="s">
        <v>2759</v>
      </c>
      <c r="B370">
        <v>1E-3</v>
      </c>
      <c r="C370" t="s">
        <v>4421</v>
      </c>
      <c r="D370" t="str">
        <f>VLOOKUP(C370,'MASTER KEY'!$A$2:$B$2986,2,FALSE)</f>
        <v>Diploneis bombus</v>
      </c>
      <c r="E370" s="66"/>
    </row>
    <row r="371" spans="1:5">
      <c r="A371" t="s">
        <v>2760</v>
      </c>
      <c r="B371">
        <v>1E-3</v>
      </c>
      <c r="C371" t="s">
        <v>4422</v>
      </c>
      <c r="D371" t="str">
        <f>VLOOKUP(C371,'MASTER KEY'!$A$2:$B$2986,2,FALSE)</f>
        <v>Diploneis chersonensis</v>
      </c>
      <c r="E371" s="66"/>
    </row>
    <row r="372" spans="1:5">
      <c r="A372" t="s">
        <v>2761</v>
      </c>
      <c r="B372">
        <v>1E-3</v>
      </c>
      <c r="C372" t="s">
        <v>4423</v>
      </c>
      <c r="D372" t="str">
        <f>VLOOKUP(C372,'MASTER KEY'!$A$2:$B$2986,2,FALSE)</f>
        <v>Diploneis didyma</v>
      </c>
      <c r="E372" s="66"/>
    </row>
    <row r="373" spans="1:5">
      <c r="A373" t="s">
        <v>2762</v>
      </c>
      <c r="B373">
        <v>1E-3</v>
      </c>
      <c r="C373" t="s">
        <v>4424</v>
      </c>
      <c r="D373" t="str">
        <f>VLOOKUP(C373,'MASTER KEY'!$A$2:$B$2986,2,FALSE)</f>
        <v>Diploneis ovalis</v>
      </c>
      <c r="E373" s="66"/>
    </row>
    <row r="374" spans="1:5">
      <c r="A374" t="s">
        <v>6071</v>
      </c>
      <c r="B374">
        <v>1E-3</v>
      </c>
      <c r="C374" t="s">
        <v>4427</v>
      </c>
      <c r="D374" t="str">
        <f>VLOOKUP(C374,'MASTER KEY'!$A$2:$B$2986,2,FALSE)</f>
        <v>Diploneis spp 0002</v>
      </c>
      <c r="E374" s="66"/>
    </row>
    <row r="375" spans="1:5">
      <c r="A375" t="s">
        <v>6072</v>
      </c>
      <c r="B375">
        <v>1E-3</v>
      </c>
      <c r="C375" t="s">
        <v>4428</v>
      </c>
      <c r="D375" t="str">
        <f>VLOOKUP(C375,'MASTER KEY'!$A$2:$B$2986,2,FALSE)</f>
        <v>Diploneis spp 0003</v>
      </c>
      <c r="E375" s="66"/>
    </row>
    <row r="376" spans="1:5">
      <c r="A376" t="s">
        <v>6073</v>
      </c>
      <c r="B376">
        <v>1E-3</v>
      </c>
      <c r="C376" t="s">
        <v>4429</v>
      </c>
      <c r="D376" t="str">
        <f>VLOOKUP(C376,'MASTER KEY'!$A$2:$B$2986,2,FALSE)</f>
        <v>Diploneis spp 0004</v>
      </c>
      <c r="E376" s="66"/>
    </row>
    <row r="377" spans="1:5">
      <c r="A377" t="s">
        <v>6074</v>
      </c>
      <c r="B377">
        <v>1E-3</v>
      </c>
      <c r="C377" t="s">
        <v>4430</v>
      </c>
      <c r="D377" t="str">
        <f>VLOOKUP(C377,'MASTER KEY'!$A$2:$B$2986,2,FALSE)</f>
        <v>Diploneis spp 0005</v>
      </c>
      <c r="E377" s="66"/>
    </row>
    <row r="378" spans="1:5">
      <c r="A378" t="s">
        <v>6075</v>
      </c>
      <c r="B378">
        <v>1E-3</v>
      </c>
      <c r="C378" t="s">
        <v>4431</v>
      </c>
      <c r="D378" t="str">
        <f>VLOOKUP(C378,'MASTER KEY'!$A$2:$B$2986,2,FALSE)</f>
        <v>Diploneis spp 0006</v>
      </c>
      <c r="E378" s="66"/>
    </row>
    <row r="379" spans="1:5">
      <c r="A379" t="s">
        <v>6076</v>
      </c>
      <c r="B379">
        <v>1E-3</v>
      </c>
      <c r="C379" t="s">
        <v>4432</v>
      </c>
      <c r="D379" t="str">
        <f>VLOOKUP(C379,'MASTER KEY'!$A$2:$B$2986,2,FALSE)</f>
        <v>Diploneis spp 0007</v>
      </c>
      <c r="E379" s="66"/>
    </row>
    <row r="380" spans="1:5">
      <c r="A380" t="s">
        <v>6077</v>
      </c>
      <c r="B380">
        <v>1E-3</v>
      </c>
      <c r="C380" t="s">
        <v>4433</v>
      </c>
      <c r="D380" t="str">
        <f>VLOOKUP(C380,'MASTER KEY'!$A$2:$B$2986,2,FALSE)</f>
        <v>Diploneis spp 0008</v>
      </c>
      <c r="E380" s="66"/>
    </row>
    <row r="381" spans="1:5">
      <c r="A381" t="s">
        <v>6078</v>
      </c>
      <c r="B381">
        <v>1E-3</v>
      </c>
      <c r="C381" t="s">
        <v>4434</v>
      </c>
      <c r="D381" t="str">
        <f>VLOOKUP(C381,'MASTER KEY'!$A$2:$B$2986,2,FALSE)</f>
        <v>Diploneis spp 0009</v>
      </c>
      <c r="E381" s="66"/>
    </row>
    <row r="382" spans="1:5">
      <c r="A382" t="s">
        <v>2773</v>
      </c>
      <c r="B382">
        <v>1E-3</v>
      </c>
      <c r="C382" t="s">
        <v>4437</v>
      </c>
      <c r="D382" t="str">
        <f>VLOOKUP(C382,'MASTER KEY'!$A$2:$B$2986,2,FALSE)</f>
        <v>Diploneis suborbicularis</v>
      </c>
      <c r="E382" s="66"/>
    </row>
    <row r="383" spans="1:5">
      <c r="A383" t="s">
        <v>2774</v>
      </c>
      <c r="B383">
        <v>1E-3</v>
      </c>
      <c r="C383" t="s">
        <v>4438</v>
      </c>
      <c r="D383" t="str">
        <f>VLOOKUP(C383,'MASTER KEY'!$A$2:$B$2986,2,FALSE)</f>
        <v>Diploneis vacillans</v>
      </c>
      <c r="E383" s="66"/>
    </row>
    <row r="384" spans="1:5">
      <c r="A384" t="s">
        <v>6079</v>
      </c>
      <c r="B384">
        <v>1E-3</v>
      </c>
      <c r="C384" t="s">
        <v>4441</v>
      </c>
      <c r="D384" t="str">
        <f>VLOOKUP(C384,'MASTER KEY'!$A$2:$B$2986,2,FALSE)</f>
        <v>Ditylum brightwelii</v>
      </c>
      <c r="E384" s="66"/>
    </row>
    <row r="385" spans="1:5">
      <c r="A385" t="s">
        <v>6080</v>
      </c>
      <c r="B385">
        <v>1E-3</v>
      </c>
      <c r="C385" t="s">
        <v>4450</v>
      </c>
      <c r="D385" t="str">
        <f>VLOOKUP(C385,'MASTER KEY'!$A$2:$B$2986,2,FALSE)</f>
        <v>Donkinia spp 0001</v>
      </c>
      <c r="E385" s="66"/>
    </row>
    <row r="386" spans="1:5">
      <c r="A386" t="s">
        <v>6081</v>
      </c>
      <c r="B386">
        <v>1E-3</v>
      </c>
      <c r="C386" t="s">
        <v>4451</v>
      </c>
      <c r="D386" t="str">
        <f>VLOOKUP(C386,'MASTER KEY'!$A$2:$B$2986,2,FALSE)</f>
        <v>Donkinia spp 0002</v>
      </c>
      <c r="E386" s="66"/>
    </row>
    <row r="387" spans="1:5">
      <c r="A387" t="s">
        <v>2781</v>
      </c>
      <c r="B387">
        <v>1E-3</v>
      </c>
      <c r="C387" t="s">
        <v>4452</v>
      </c>
      <c r="D387" t="str">
        <f>VLOOKUP(C387,'MASTER KEY'!$A$2:$B$2986,2,FALSE)</f>
        <v>Druridgia compressa</v>
      </c>
      <c r="E387" s="66"/>
    </row>
    <row r="388" spans="1:5">
      <c r="A388" t="s">
        <v>2783</v>
      </c>
      <c r="B388">
        <v>1E-3</v>
      </c>
      <c r="C388" t="s">
        <v>4455</v>
      </c>
      <c r="D388" t="str">
        <f>VLOOKUP(C388,'MASTER KEY'!$A$2:$B$2986,2,FALSE)</f>
        <v>Ebria tripartita</v>
      </c>
      <c r="E388" s="66"/>
    </row>
    <row r="389" spans="1:5">
      <c r="A389" t="s">
        <v>2787</v>
      </c>
      <c r="B389">
        <v>1E-3</v>
      </c>
      <c r="C389" t="s">
        <v>4464</v>
      </c>
      <c r="D389" t="str">
        <f>VLOOKUP(C389,'MASTER KEY'!$A$2:$B$2986,2,FALSE)</f>
        <v>Entomoneis tenuistriata</v>
      </c>
      <c r="E389" s="66"/>
    </row>
    <row r="390" spans="1:5">
      <c r="A390" t="s">
        <v>2788</v>
      </c>
      <c r="B390">
        <v>1E-3</v>
      </c>
      <c r="C390" t="s">
        <v>4465</v>
      </c>
      <c r="D390" t="str">
        <f>VLOOKUP(C390,'MASTER KEY'!$A$2:$B$2986,2,FALSE)</f>
        <v>Ephemera planamembranacea</v>
      </c>
      <c r="E390" s="66"/>
    </row>
    <row r="391" spans="1:5">
      <c r="A391" t="s">
        <v>5967</v>
      </c>
      <c r="B391">
        <v>1E-3</v>
      </c>
      <c r="C391" t="s">
        <v>4125</v>
      </c>
      <c r="D391" t="str">
        <f>VLOOKUP(C391,'MASTER KEY'!$A$2:$B$2986,2,FALSE)</f>
        <v>Chlorophyta spp 0005</v>
      </c>
      <c r="E391" s="66"/>
    </row>
    <row r="392" spans="1:5">
      <c r="A392" t="s">
        <v>2795</v>
      </c>
      <c r="B392">
        <v>1E-3</v>
      </c>
      <c r="C392" t="s">
        <v>4472</v>
      </c>
      <c r="D392" t="str">
        <f>VLOOKUP(C392,'MASTER KEY'!$A$2:$B$2986,2,FALSE)</f>
        <v>Eucampia antarctica</v>
      </c>
      <c r="E392" s="66"/>
    </row>
    <row r="393" spans="1:5">
      <c r="A393" t="s">
        <v>2796</v>
      </c>
      <c r="B393">
        <v>1E-3</v>
      </c>
      <c r="C393" t="s">
        <v>4473</v>
      </c>
      <c r="D393" t="str">
        <f>VLOOKUP(C393,'MASTER KEY'!$A$2:$B$2986,2,FALSE)</f>
        <v>Eucampia cornuta</v>
      </c>
      <c r="E393" s="66"/>
    </row>
    <row r="394" spans="1:5">
      <c r="A394" t="s">
        <v>6082</v>
      </c>
      <c r="B394">
        <v>1E-3</v>
      </c>
      <c r="C394" t="s">
        <v>4475</v>
      </c>
      <c r="D394" t="str">
        <f>VLOOKUP(C394,'MASTER KEY'!$A$2:$B$2986,2,FALSE)</f>
        <v>Eucampia spp 0002</v>
      </c>
      <c r="E394" s="66"/>
    </row>
    <row r="395" spans="1:5">
      <c r="A395" t="s">
        <v>6083</v>
      </c>
      <c r="B395">
        <v>1E-3</v>
      </c>
      <c r="C395" t="s">
        <v>4476</v>
      </c>
      <c r="D395" t="str">
        <f>VLOOKUP(C395,'MASTER KEY'!$A$2:$B$2986,2,FALSE)</f>
        <v>Eucampia spp 0003</v>
      </c>
      <c r="E395" s="66"/>
    </row>
    <row r="396" spans="1:5">
      <c r="A396" t="s">
        <v>6084</v>
      </c>
      <c r="B396">
        <v>1E-3</v>
      </c>
      <c r="C396" t="s">
        <v>4477</v>
      </c>
      <c r="D396" t="str">
        <f>VLOOKUP(C396,'MASTER KEY'!$A$2:$B$2986,2,FALSE)</f>
        <v>Eucampia spp 0004</v>
      </c>
      <c r="E396" s="66"/>
    </row>
    <row r="397" spans="1:5">
      <c r="A397" t="s">
        <v>6085</v>
      </c>
      <c r="B397">
        <v>1E-3</v>
      </c>
      <c r="C397" t="s">
        <v>4478</v>
      </c>
      <c r="D397" t="str">
        <f>VLOOKUP(C397,'MASTER KEY'!$A$2:$B$2986,2,FALSE)</f>
        <v>Eucampia spp 0005</v>
      </c>
      <c r="E397" s="66"/>
    </row>
    <row r="398" spans="1:5">
      <c r="A398" t="s">
        <v>6086</v>
      </c>
      <c r="B398">
        <v>1E-3</v>
      </c>
      <c r="C398" t="s">
        <v>4479</v>
      </c>
      <c r="D398" t="str">
        <f>VLOOKUP(C398,'MASTER KEY'!$A$2:$B$2986,2,FALSE)</f>
        <v>Eucampia spp 0006</v>
      </c>
      <c r="E398" s="66"/>
    </row>
    <row r="399" spans="1:5">
      <c r="A399" t="s">
        <v>6087</v>
      </c>
      <c r="B399">
        <v>1E-3</v>
      </c>
      <c r="C399" t="s">
        <v>4480</v>
      </c>
      <c r="D399" t="str">
        <f>VLOOKUP(C399,'MASTER KEY'!$A$2:$B$2986,2,FALSE)</f>
        <v>Eucampia spp 0007</v>
      </c>
      <c r="E399" s="66"/>
    </row>
    <row r="400" spans="1:5">
      <c r="A400" t="s">
        <v>6088</v>
      </c>
      <c r="B400">
        <v>1E-3</v>
      </c>
      <c r="C400" t="s">
        <v>4499</v>
      </c>
      <c r="D400" t="str">
        <f>VLOOKUP(C400,'MASTER KEY'!$A$2:$B$2986,2,FALSE)</f>
        <v>Eutreptiella spp 001</v>
      </c>
      <c r="E400" s="66"/>
    </row>
    <row r="401" spans="1:5">
      <c r="A401" t="s">
        <v>6089</v>
      </c>
      <c r="B401">
        <v>1E-3</v>
      </c>
      <c r="C401" t="s">
        <v>4500</v>
      </c>
      <c r="D401" t="str">
        <f>VLOOKUP(C401,'MASTER KEY'!$A$2:$B$2986,2,FALSE)</f>
        <v>Eutreptiella spp 002</v>
      </c>
      <c r="E401" s="66"/>
    </row>
    <row r="402" spans="1:5">
      <c r="A402" t="s">
        <v>6090</v>
      </c>
      <c r="B402">
        <v>1E-3</v>
      </c>
      <c r="C402" t="s">
        <v>4501</v>
      </c>
      <c r="D402" t="str">
        <f>VLOOKUP(C402,'MASTER KEY'!$A$2:$B$2986,2,FALSE)</f>
        <v>Eutreptiella spp 003</v>
      </c>
      <c r="E402" s="66"/>
    </row>
    <row r="403" spans="1:5">
      <c r="A403" t="s">
        <v>6091</v>
      </c>
      <c r="B403">
        <v>1E-3</v>
      </c>
      <c r="C403" t="s">
        <v>4502</v>
      </c>
      <c r="D403" t="str">
        <f>VLOOKUP(C403,'MASTER KEY'!$A$2:$B$2986,2,FALSE)</f>
        <v>Eutreptiella spp 004</v>
      </c>
      <c r="E403" s="66"/>
    </row>
    <row r="404" spans="1:5">
      <c r="A404" t="s">
        <v>6092</v>
      </c>
      <c r="B404">
        <v>1E-3</v>
      </c>
      <c r="C404" t="s">
        <v>4514</v>
      </c>
      <c r="D404" t="str">
        <f>VLOOKUP(C404,'MASTER KEY'!$A$2:$B$2986,2,FALSE)</f>
        <v>Flagellate spp 0003</v>
      </c>
      <c r="E404" s="66"/>
    </row>
    <row r="405" spans="1:5">
      <c r="A405" t="s">
        <v>6093</v>
      </c>
      <c r="B405">
        <v>1E-3</v>
      </c>
      <c r="C405" t="s">
        <v>4515</v>
      </c>
      <c r="D405" t="str">
        <f>VLOOKUP(C405,'MASTER KEY'!$A$2:$B$2986,2,FALSE)</f>
        <v>Flagellate spp 0004</v>
      </c>
      <c r="E405" s="66"/>
    </row>
    <row r="406" spans="1:5">
      <c r="A406" t="s">
        <v>6094</v>
      </c>
      <c r="B406">
        <v>1E-3</v>
      </c>
      <c r="C406" t="s">
        <v>4516</v>
      </c>
      <c r="D406" t="str">
        <f>VLOOKUP(C406,'MASTER KEY'!$A$2:$B$2986,2,FALSE)</f>
        <v>Flagellate spp 0005</v>
      </c>
      <c r="E406" s="66"/>
    </row>
    <row r="407" spans="1:5">
      <c r="A407" t="s">
        <v>6095</v>
      </c>
      <c r="B407">
        <v>1E-3</v>
      </c>
      <c r="C407" t="s">
        <v>4517</v>
      </c>
      <c r="D407" t="str">
        <f>VLOOKUP(C407,'MASTER KEY'!$A$2:$B$2986,2,FALSE)</f>
        <v>Flagellate spp 0006</v>
      </c>
      <c r="E407" s="66"/>
    </row>
    <row r="408" spans="1:5">
      <c r="A408" t="s">
        <v>6096</v>
      </c>
      <c r="B408">
        <v>1E-3</v>
      </c>
      <c r="C408" t="s">
        <v>4518</v>
      </c>
      <c r="D408" t="str">
        <f>VLOOKUP(C408,'MASTER KEY'!$A$2:$B$2986,2,FALSE)</f>
        <v>Flagellate spp 0007</v>
      </c>
      <c r="E408" s="66"/>
    </row>
    <row r="409" spans="1:5">
      <c r="A409" t="s">
        <v>6097</v>
      </c>
      <c r="B409">
        <v>1E-3</v>
      </c>
      <c r="C409" t="s">
        <v>4519</v>
      </c>
      <c r="D409" t="str">
        <f>VLOOKUP(C409,'MASTER KEY'!$A$2:$B$2986,2,FALSE)</f>
        <v>Flagellate spp 0008</v>
      </c>
      <c r="E409" s="66"/>
    </row>
    <row r="410" spans="1:5">
      <c r="A410" t="s">
        <v>6098</v>
      </c>
      <c r="B410">
        <v>1E-3</v>
      </c>
      <c r="C410" t="s">
        <v>4520</v>
      </c>
      <c r="D410" t="str">
        <f>VLOOKUP(C410,'MASTER KEY'!$A$2:$B$2986,2,FALSE)</f>
        <v>Flagellate spp 0009</v>
      </c>
      <c r="E410" s="66"/>
    </row>
    <row r="411" spans="1:5">
      <c r="A411" t="s">
        <v>6099</v>
      </c>
      <c r="B411">
        <v>1E-3</v>
      </c>
      <c r="C411" t="s">
        <v>4521</v>
      </c>
      <c r="D411" t="str">
        <f>VLOOKUP(C411,'MASTER KEY'!$A$2:$B$2986,2,FALSE)</f>
        <v>Flagellate spp 0010</v>
      </c>
      <c r="E411" s="66"/>
    </row>
    <row r="412" spans="1:5">
      <c r="A412" t="s">
        <v>6100</v>
      </c>
      <c r="B412">
        <v>1E-3</v>
      </c>
      <c r="C412" t="s">
        <v>4522</v>
      </c>
      <c r="D412" t="str">
        <f>VLOOKUP(C412,'MASTER KEY'!$A$2:$B$2986,2,FALSE)</f>
        <v>Flagellate spp 0011</v>
      </c>
      <c r="E412" s="66"/>
    </row>
    <row r="413" spans="1:5">
      <c r="A413" t="s">
        <v>6101</v>
      </c>
      <c r="B413">
        <v>1E-3</v>
      </c>
      <c r="C413" t="s">
        <v>4523</v>
      </c>
      <c r="D413" t="str">
        <f>VLOOKUP(C413,'MASTER KEY'!$A$2:$B$2986,2,FALSE)</f>
        <v>Flagellate spp 0012</v>
      </c>
      <c r="E413" s="66"/>
    </row>
    <row r="414" spans="1:5">
      <c r="A414" t="s">
        <v>6102</v>
      </c>
      <c r="B414">
        <v>1E-3</v>
      </c>
      <c r="C414" t="s">
        <v>4524</v>
      </c>
      <c r="D414" t="str">
        <f>VLOOKUP(C414,'MASTER KEY'!$A$2:$B$2986,2,FALSE)</f>
        <v>Flagellate spp 0013</v>
      </c>
      <c r="E414" s="66"/>
    </row>
    <row r="415" spans="1:5">
      <c r="A415" t="s">
        <v>6103</v>
      </c>
      <c r="B415">
        <v>1E-3</v>
      </c>
      <c r="C415" t="s">
        <v>4525</v>
      </c>
      <c r="D415" t="str">
        <f>VLOOKUP(C415,'MASTER KEY'!$A$2:$B$2986,2,FALSE)</f>
        <v>Flagellate spp 0014</v>
      </c>
      <c r="E415" s="66"/>
    </row>
    <row r="416" spans="1:5">
      <c r="A416" t="s">
        <v>6104</v>
      </c>
      <c r="B416">
        <v>1E-3</v>
      </c>
      <c r="C416" t="s">
        <v>4526</v>
      </c>
      <c r="D416" t="str">
        <f>VLOOKUP(C416,'MASTER KEY'!$A$2:$B$2986,2,FALSE)</f>
        <v>Flagellate spp 0015</v>
      </c>
      <c r="E416" s="66"/>
    </row>
    <row r="417" spans="1:5">
      <c r="A417" t="s">
        <v>6105</v>
      </c>
      <c r="B417">
        <v>1E-3</v>
      </c>
      <c r="C417" t="s">
        <v>4527</v>
      </c>
      <c r="D417" t="str">
        <f>VLOOKUP(C417,'MASTER KEY'!$A$2:$B$2986,2,FALSE)</f>
        <v>Flagellate spp 0016</v>
      </c>
      <c r="E417" s="66"/>
    </row>
    <row r="418" spans="1:5">
      <c r="A418" t="s">
        <v>6106</v>
      </c>
      <c r="B418">
        <v>1E-3</v>
      </c>
      <c r="C418" t="s">
        <v>4528</v>
      </c>
      <c r="D418" t="str">
        <f>VLOOKUP(C418,'MASTER KEY'!$A$2:$B$2986,2,FALSE)</f>
        <v>Flagellate spp 0017</v>
      </c>
      <c r="E418" s="66"/>
    </row>
    <row r="419" spans="1:5">
      <c r="A419" t="s">
        <v>6107</v>
      </c>
      <c r="B419">
        <v>1E-3</v>
      </c>
      <c r="C419" t="s">
        <v>4529</v>
      </c>
      <c r="D419" t="str">
        <f>VLOOKUP(C419,'MASTER KEY'!$A$2:$B$2986,2,FALSE)</f>
        <v>Flagellate spp 0018</v>
      </c>
      <c r="E419" s="66"/>
    </row>
    <row r="420" spans="1:5">
      <c r="A420" t="s">
        <v>6108</v>
      </c>
      <c r="B420">
        <v>1E-3</v>
      </c>
      <c r="C420" t="s">
        <v>4530</v>
      </c>
      <c r="D420" t="str">
        <f>VLOOKUP(C420,'MASTER KEY'!$A$2:$B$2986,2,FALSE)</f>
        <v>Flagellate spp 0019</v>
      </c>
      <c r="E420" s="66"/>
    </row>
    <row r="421" spans="1:5">
      <c r="A421" t="s">
        <v>6109</v>
      </c>
      <c r="B421">
        <v>1E-3</v>
      </c>
      <c r="C421" t="s">
        <v>4531</v>
      </c>
      <c r="D421" t="str">
        <f>VLOOKUP(C421,'MASTER KEY'!$A$2:$B$2986,2,FALSE)</f>
        <v>Flagellate spp 0020</v>
      </c>
      <c r="E421" s="66"/>
    </row>
    <row r="422" spans="1:5">
      <c r="A422" t="s">
        <v>6110</v>
      </c>
      <c r="B422">
        <v>1E-3</v>
      </c>
      <c r="C422" t="s">
        <v>4532</v>
      </c>
      <c r="D422" t="str">
        <f>VLOOKUP(C422,'MASTER KEY'!$A$2:$B$2986,2,FALSE)</f>
        <v>Flagellate spp 0021</v>
      </c>
      <c r="E422" s="66"/>
    </row>
    <row r="423" spans="1:5">
      <c r="A423" t="s">
        <v>6111</v>
      </c>
      <c r="B423">
        <v>1E-3</v>
      </c>
      <c r="C423" t="s">
        <v>4533</v>
      </c>
      <c r="D423" t="str">
        <f>VLOOKUP(C423,'MASTER KEY'!$A$2:$B$2986,2,FALSE)</f>
        <v>Flagellate spp 0022</v>
      </c>
      <c r="E423" s="66"/>
    </row>
    <row r="424" spans="1:5">
      <c r="A424" t="s">
        <v>6112</v>
      </c>
      <c r="B424">
        <v>1E-3</v>
      </c>
      <c r="C424" t="s">
        <v>4534</v>
      </c>
      <c r="D424" t="str">
        <f>VLOOKUP(C424,'MASTER KEY'!$A$2:$B$2986,2,FALSE)</f>
        <v>Flagellate spp 0023</v>
      </c>
      <c r="E424" s="66"/>
    </row>
    <row r="425" spans="1:5">
      <c r="A425" t="s">
        <v>6113</v>
      </c>
      <c r="B425">
        <v>1E-3</v>
      </c>
      <c r="C425" t="s">
        <v>4536</v>
      </c>
      <c r="D425" t="str">
        <f>VLOOKUP(C425,'MASTER KEY'!$A$2:$B$2986,2,FALSE)</f>
        <v>Fragilaria spp 0001</v>
      </c>
      <c r="E425" s="66"/>
    </row>
    <row r="426" spans="1:5">
      <c r="A426" t="s">
        <v>6114</v>
      </c>
      <c r="B426">
        <v>1E-3</v>
      </c>
      <c r="C426" t="s">
        <v>4542</v>
      </c>
      <c r="D426" t="str">
        <f>VLOOKUP(C426,'MASTER KEY'!$A$2:$B$2986,2,FALSE)</f>
        <v>Fragilariopsis kerguelensis</v>
      </c>
      <c r="E426" s="66"/>
    </row>
    <row r="427" spans="1:5">
      <c r="A427" t="s">
        <v>6115</v>
      </c>
      <c r="B427">
        <v>1E-3</v>
      </c>
      <c r="C427" t="s">
        <v>4544</v>
      </c>
      <c r="D427" t="str">
        <f>VLOOKUP(C427,'MASTER KEY'!$A$2:$B$2986,2,FALSE)</f>
        <v>Fragilariopsis spp 0001</v>
      </c>
      <c r="E427" s="66"/>
    </row>
    <row r="428" spans="1:5">
      <c r="A428" t="s">
        <v>6116</v>
      </c>
      <c r="B428">
        <v>1E-3</v>
      </c>
      <c r="C428" t="s">
        <v>4547</v>
      </c>
      <c r="D428" t="str">
        <f>VLOOKUP(C428,'MASTER KEY'!$A$2:$B$2986,2,FALSE)</f>
        <v>Frustulia spp 0001</v>
      </c>
      <c r="E428" s="66"/>
    </row>
    <row r="429" spans="1:5">
      <c r="A429" t="s">
        <v>6117</v>
      </c>
      <c r="B429">
        <v>1E-3</v>
      </c>
      <c r="C429" t="s">
        <v>4549</v>
      </c>
      <c r="D429" t="str">
        <f>VLOOKUP(C429,'MASTER KEY'!$A$2:$B$2986,2,FALSE)</f>
        <v>Gephyria spp 0001</v>
      </c>
      <c r="E429" s="66"/>
    </row>
    <row r="430" spans="1:5">
      <c r="A430" t="s">
        <v>6118</v>
      </c>
      <c r="B430">
        <v>1E-3</v>
      </c>
      <c r="C430" t="s">
        <v>4568</v>
      </c>
      <c r="D430" t="str">
        <f>VLOOKUP(C430,'MASTER KEY'!$A$2:$B$2986,2,FALSE)</f>
        <v>Gossleriella spp 0001</v>
      </c>
      <c r="E430" s="66"/>
    </row>
    <row r="431" spans="1:5">
      <c r="A431" t="s">
        <v>2874</v>
      </c>
      <c r="B431">
        <v>1E-3</v>
      </c>
      <c r="C431" t="s">
        <v>4570</v>
      </c>
      <c r="D431" t="str">
        <f>VLOOKUP(C431,'MASTER KEY'!$A$2:$B$2986,2,FALSE)</f>
        <v>Gramatophora marina</v>
      </c>
      <c r="E431" s="66"/>
    </row>
    <row r="432" spans="1:5">
      <c r="A432" t="s">
        <v>2875</v>
      </c>
      <c r="B432">
        <v>1E-3</v>
      </c>
      <c r="C432" t="s">
        <v>4571</v>
      </c>
      <c r="D432" t="str">
        <f>VLOOKUP(C432,'MASTER KEY'!$A$2:$B$2986,2,FALSE)</f>
        <v>Gramatophora oceanica</v>
      </c>
      <c r="E432" s="66"/>
    </row>
    <row r="433" spans="1:5">
      <c r="A433" t="s">
        <v>2881</v>
      </c>
      <c r="B433">
        <v>1E-3</v>
      </c>
      <c r="C433" t="s">
        <v>4578</v>
      </c>
      <c r="D433" t="str">
        <f>VLOOKUP(C433,'MASTER KEY'!$A$2:$B$2986,2,FALSE)</f>
        <v>Guinardia flaccida</v>
      </c>
      <c r="E433" s="66"/>
    </row>
    <row r="434" spans="1:5">
      <c r="A434" t="s">
        <v>2884</v>
      </c>
      <c r="B434">
        <v>1E-3</v>
      </c>
      <c r="C434" t="s">
        <v>4582</v>
      </c>
      <c r="D434" t="str">
        <f>VLOOKUP(C434,'MASTER KEY'!$A$2:$B$2986,2,FALSE)</f>
        <v>Guinardia striata</v>
      </c>
      <c r="E434" s="66"/>
    </row>
    <row r="435" spans="1:5">
      <c r="A435" t="s">
        <v>6119</v>
      </c>
      <c r="B435">
        <v>1E-3</v>
      </c>
      <c r="C435" t="s">
        <v>4590</v>
      </c>
      <c r="D435" t="str">
        <f>VLOOKUP(C435,'MASTER KEY'!$A$2:$B$2986,2,FALSE)</f>
        <v>Gymnodinium breve</v>
      </c>
      <c r="E435" s="66"/>
    </row>
    <row r="436" spans="1:5">
      <c r="A436" t="s">
        <v>2891</v>
      </c>
      <c r="B436">
        <v>1E-3</v>
      </c>
      <c r="C436" t="s">
        <v>4591</v>
      </c>
      <c r="D436" t="str">
        <f>VLOOKUP(C436,'MASTER KEY'!$A$2:$B$2986,2,FALSE)</f>
        <v>Gymnodinium catenatum</v>
      </c>
      <c r="E436" s="66"/>
    </row>
    <row r="437" spans="1:5">
      <c r="A437" t="s">
        <v>6120</v>
      </c>
      <c r="B437">
        <v>1E-3</v>
      </c>
      <c r="C437" t="s">
        <v>4595</v>
      </c>
      <c r="D437" t="str">
        <f>VLOOKUP(C437,'MASTER KEY'!$A$2:$B$2986,2,FALSE)</f>
        <v>Gymnodinium spp 0004</v>
      </c>
      <c r="E437" s="66"/>
    </row>
    <row r="438" spans="1:5">
      <c r="A438" t="s">
        <v>6122</v>
      </c>
      <c r="B438">
        <v>1E-3</v>
      </c>
      <c r="C438" t="s">
        <v>4596</v>
      </c>
      <c r="D438" t="str">
        <f>VLOOKUP(C438,'MASTER KEY'!$A$2:$B$2986,2,FALSE)</f>
        <v>Gymnodinium spp 0005</v>
      </c>
      <c r="E438" s="66"/>
    </row>
    <row r="439" spans="1:5">
      <c r="A439" t="s">
        <v>6123</v>
      </c>
      <c r="B439">
        <v>1E-3</v>
      </c>
      <c r="C439" t="s">
        <v>4597</v>
      </c>
      <c r="D439" t="str">
        <f>VLOOKUP(C439,'MASTER KEY'!$A$2:$B$2986,2,FALSE)</f>
        <v>Gymnodinium spp 0006</v>
      </c>
      <c r="E439" s="66"/>
    </row>
    <row r="440" spans="1:5">
      <c r="A440" t="s">
        <v>6125</v>
      </c>
      <c r="B440">
        <v>1E-3</v>
      </c>
      <c r="C440" t="s">
        <v>4598</v>
      </c>
      <c r="D440" t="str">
        <f>VLOOKUP(C440,'MASTER KEY'!$A$2:$B$2986,2,FALSE)</f>
        <v>Gymnodinium spp 0007</v>
      </c>
      <c r="E440" s="66"/>
    </row>
    <row r="441" spans="1:5">
      <c r="A441" t="s">
        <v>6127</v>
      </c>
      <c r="B441">
        <v>1E-3</v>
      </c>
      <c r="C441" t="s">
        <v>4599</v>
      </c>
      <c r="D441" t="str">
        <f>VLOOKUP(C441,'MASTER KEY'!$A$2:$B$2986,2,FALSE)</f>
        <v>Gymnodinium spp 0008</v>
      </c>
      <c r="E441" s="66"/>
    </row>
    <row r="442" spans="1:5">
      <c r="A442" t="s">
        <v>6129</v>
      </c>
      <c r="B442">
        <v>1E-3</v>
      </c>
      <c r="C442" t="s">
        <v>4600</v>
      </c>
      <c r="D442" t="str">
        <f>VLOOKUP(C442,'MASTER KEY'!$A$2:$B$2986,2,FALSE)</f>
        <v>Gymnodinium spp 0009</v>
      </c>
      <c r="E442" s="66"/>
    </row>
    <row r="443" spans="1:5">
      <c r="A443" t="s">
        <v>6131</v>
      </c>
      <c r="B443">
        <v>1E-3</v>
      </c>
      <c r="C443" t="s">
        <v>4601</v>
      </c>
      <c r="D443" t="str">
        <f>VLOOKUP(C443,'MASTER KEY'!$A$2:$B$2986,2,FALSE)</f>
        <v>Gymnodinium spp 0010</v>
      </c>
      <c r="E443" s="66"/>
    </row>
    <row r="444" spans="1:5">
      <c r="A444" t="s">
        <v>6132</v>
      </c>
      <c r="B444">
        <v>1E-3</v>
      </c>
      <c r="C444" t="s">
        <v>4602</v>
      </c>
      <c r="D444" t="str">
        <f>VLOOKUP(C444,'MASTER KEY'!$A$2:$B$2986,2,FALSE)</f>
        <v>Gymnodinium spp 0011</v>
      </c>
      <c r="E444" s="66"/>
    </row>
    <row r="445" spans="1:5">
      <c r="A445" t="s">
        <v>6134</v>
      </c>
      <c r="B445">
        <v>1E-3</v>
      </c>
      <c r="C445" t="s">
        <v>4603</v>
      </c>
      <c r="D445" t="str">
        <f>VLOOKUP(C445,'MASTER KEY'!$A$2:$B$2986,2,FALSE)</f>
        <v>Gymnodinium spp 0012</v>
      </c>
      <c r="E445" s="66"/>
    </row>
    <row r="446" spans="1:5">
      <c r="A446" t="s">
        <v>6136</v>
      </c>
      <c r="B446">
        <v>1E-3</v>
      </c>
      <c r="C446" t="s">
        <v>4604</v>
      </c>
      <c r="D446" t="str">
        <f>VLOOKUP(C446,'MASTER KEY'!$A$2:$B$2986,2,FALSE)</f>
        <v>Gymnodinium spp 0013</v>
      </c>
      <c r="E446" s="66"/>
    </row>
    <row r="447" spans="1:5">
      <c r="A447" t="s">
        <v>6137</v>
      </c>
      <c r="B447">
        <v>1E-3</v>
      </c>
      <c r="C447" t="s">
        <v>4605</v>
      </c>
      <c r="D447" t="str">
        <f>VLOOKUP(C447,'MASTER KEY'!$A$2:$B$2986,2,FALSE)</f>
        <v>Gymnodinium spp 0014</v>
      </c>
      <c r="E447" s="66"/>
    </row>
    <row r="448" spans="1:5">
      <c r="A448" t="s">
        <v>6138</v>
      </c>
      <c r="B448">
        <v>1E-3</v>
      </c>
      <c r="C448" t="s">
        <v>4606</v>
      </c>
      <c r="D448" t="str">
        <f>VLOOKUP(C448,'MASTER KEY'!$A$2:$B$2986,2,FALSE)</f>
        <v>Gymnodinium spp 0015</v>
      </c>
      <c r="E448" s="66"/>
    </row>
    <row r="449" spans="1:5">
      <c r="A449" t="s">
        <v>6139</v>
      </c>
      <c r="B449">
        <v>1E-3</v>
      </c>
      <c r="C449" t="s">
        <v>4607</v>
      </c>
      <c r="D449" t="str">
        <f>VLOOKUP(C449,'MASTER KEY'!$A$2:$B$2986,2,FALSE)</f>
        <v>Gymnodinium spp 0016</v>
      </c>
      <c r="E449" s="66"/>
    </row>
    <row r="450" spans="1:5">
      <c r="A450" t="s">
        <v>6140</v>
      </c>
      <c r="B450">
        <v>1E-3</v>
      </c>
      <c r="C450" t="s">
        <v>4608</v>
      </c>
      <c r="D450" t="str">
        <f>VLOOKUP(C450,'MASTER KEY'!$A$2:$B$2986,2,FALSE)</f>
        <v>Gymnodinium spp 0017</v>
      </c>
      <c r="E450" s="66"/>
    </row>
    <row r="451" spans="1:5">
      <c r="A451" t="s">
        <v>6141</v>
      </c>
      <c r="B451">
        <v>1E-3</v>
      </c>
      <c r="C451" t="s">
        <v>4609</v>
      </c>
      <c r="D451" t="str">
        <f>VLOOKUP(C451,'MASTER KEY'!$A$2:$B$2986,2,FALSE)</f>
        <v>Gymnodinium spp 0018</v>
      </c>
      <c r="E451" s="66"/>
    </row>
    <row r="452" spans="1:5">
      <c r="A452" t="s">
        <v>6143</v>
      </c>
      <c r="B452">
        <v>1E-3</v>
      </c>
      <c r="C452" t="s">
        <v>4615</v>
      </c>
      <c r="D452" t="str">
        <f>VLOOKUP(C452,'MASTER KEY'!$A$2:$B$2986,2,FALSE)</f>
        <v>Gymnodinium spp 0024</v>
      </c>
      <c r="E452" s="66"/>
    </row>
    <row r="453" spans="1:5">
      <c r="A453" t="s">
        <v>6144</v>
      </c>
      <c r="B453">
        <v>1E-3</v>
      </c>
      <c r="C453" t="s">
        <v>4615</v>
      </c>
      <c r="D453" t="str">
        <f>VLOOKUP(C453,'MASTER KEY'!$A$2:$B$2986,2,FALSE)</f>
        <v>Gymnodinium spp 0024</v>
      </c>
      <c r="E453" s="66"/>
    </row>
    <row r="454" spans="1:5">
      <c r="A454" t="s">
        <v>6121</v>
      </c>
      <c r="B454">
        <v>1E-3</v>
      </c>
      <c r="C454" t="s">
        <v>4595</v>
      </c>
      <c r="D454" t="str">
        <f>VLOOKUP(C454,'MASTER KEY'!$A$2:$B$2986,2,FALSE)</f>
        <v>Gymnodinium spp 0004</v>
      </c>
      <c r="E454" s="66"/>
    </row>
    <row r="455" spans="1:5">
      <c r="A455" t="s">
        <v>6124</v>
      </c>
      <c r="B455">
        <v>1E-3</v>
      </c>
      <c r="C455" t="s">
        <v>4597</v>
      </c>
      <c r="D455" t="str">
        <f>VLOOKUP(C455,'MASTER KEY'!$A$2:$B$2986,2,FALSE)</f>
        <v>Gymnodinium spp 0006</v>
      </c>
      <c r="E455" s="66"/>
    </row>
    <row r="456" spans="1:5">
      <c r="A456" t="s">
        <v>6126</v>
      </c>
      <c r="B456">
        <v>1E-3</v>
      </c>
      <c r="C456" t="s">
        <v>4598</v>
      </c>
      <c r="D456" t="str">
        <f>VLOOKUP(C456,'MASTER KEY'!$A$2:$B$2986,2,FALSE)</f>
        <v>Gymnodinium spp 0007</v>
      </c>
      <c r="E456" s="66"/>
    </row>
    <row r="457" spans="1:5">
      <c r="A457" t="s">
        <v>6128</v>
      </c>
      <c r="B457">
        <v>1E-3</v>
      </c>
      <c r="C457" t="s">
        <v>4599</v>
      </c>
      <c r="D457" t="str">
        <f>VLOOKUP(C457,'MASTER KEY'!$A$2:$B$2986,2,FALSE)</f>
        <v>Gymnodinium spp 0008</v>
      </c>
      <c r="E457" s="66"/>
    </row>
    <row r="458" spans="1:5">
      <c r="A458" t="s">
        <v>6145</v>
      </c>
      <c r="B458">
        <v>1E-3</v>
      </c>
      <c r="C458" t="s">
        <v>4616</v>
      </c>
      <c r="D458" t="str">
        <f>VLOOKUP(C458,'MASTER KEY'!$A$2:$B$2986,2,FALSE)</f>
        <v>Gymnodinium spp 0025</v>
      </c>
      <c r="E458" s="66"/>
    </row>
    <row r="459" spans="1:5">
      <c r="A459" t="s">
        <v>6146</v>
      </c>
      <c r="B459">
        <v>1E-3</v>
      </c>
      <c r="C459" t="s">
        <v>4617</v>
      </c>
      <c r="D459" t="str">
        <f>VLOOKUP(C459,'MASTER KEY'!$A$2:$B$2986,2,FALSE)</f>
        <v>Gymnodinium spp 0026</v>
      </c>
      <c r="E459" s="66"/>
    </row>
    <row r="460" spans="1:5">
      <c r="A460" t="s">
        <v>6147</v>
      </c>
      <c r="B460">
        <v>1E-3</v>
      </c>
      <c r="C460" t="s">
        <v>4618</v>
      </c>
      <c r="D460" t="str">
        <f>VLOOKUP(C460,'MASTER KEY'!$A$2:$B$2986,2,FALSE)</f>
        <v>Gymnodinium spp 0027</v>
      </c>
      <c r="E460" s="66"/>
    </row>
    <row r="461" spans="1:5">
      <c r="A461" t="s">
        <v>6130</v>
      </c>
      <c r="B461">
        <v>1E-3</v>
      </c>
      <c r="C461" t="s">
        <v>4600</v>
      </c>
      <c r="D461" t="str">
        <f>VLOOKUP(C461,'MASTER KEY'!$A$2:$B$2986,2,FALSE)</f>
        <v>Gymnodinium spp 0009</v>
      </c>
      <c r="E461" s="66"/>
    </row>
    <row r="462" spans="1:5">
      <c r="A462" t="s">
        <v>6133</v>
      </c>
      <c r="B462">
        <v>1E-3</v>
      </c>
      <c r="C462" t="s">
        <v>4602</v>
      </c>
      <c r="D462" t="str">
        <f>VLOOKUP(C462,'MASTER KEY'!$A$2:$B$2986,2,FALSE)</f>
        <v>Gymnodinium spp 0011</v>
      </c>
      <c r="E462" s="66"/>
    </row>
    <row r="463" spans="1:5">
      <c r="A463" t="s">
        <v>6135</v>
      </c>
      <c r="B463">
        <v>1E-3</v>
      </c>
      <c r="C463" t="s">
        <v>4603</v>
      </c>
      <c r="D463" t="str">
        <f>VLOOKUP(C463,'MASTER KEY'!$A$2:$B$2986,2,FALSE)</f>
        <v>Gymnodinium spp 0012</v>
      </c>
      <c r="E463" s="66"/>
    </row>
    <row r="464" spans="1:5">
      <c r="A464" t="s">
        <v>6148</v>
      </c>
      <c r="B464">
        <v>1E-3</v>
      </c>
      <c r="C464" t="s">
        <v>4619</v>
      </c>
      <c r="D464" t="str">
        <f>VLOOKUP(C464,'MASTER KEY'!$A$2:$B$2986,2,FALSE)</f>
        <v>Gymnodinium spp 0028</v>
      </c>
      <c r="E464" s="66"/>
    </row>
    <row r="465" spans="1:5">
      <c r="A465" t="s">
        <v>6149</v>
      </c>
      <c r="B465">
        <v>1E-3</v>
      </c>
      <c r="C465" t="s">
        <v>4620</v>
      </c>
      <c r="D465" t="str">
        <f>VLOOKUP(C465,'MASTER KEY'!$A$2:$B$2986,2,FALSE)</f>
        <v>Gymnodinium spp 0029</v>
      </c>
      <c r="E465" s="66"/>
    </row>
    <row r="466" spans="1:5">
      <c r="A466" t="s">
        <v>6150</v>
      </c>
      <c r="B466">
        <v>1E-3</v>
      </c>
      <c r="C466" t="s">
        <v>4621</v>
      </c>
      <c r="D466" t="str">
        <f>VLOOKUP(C466,'MASTER KEY'!$A$2:$B$2986,2,FALSE)</f>
        <v>Gymnodinium spp 0030</v>
      </c>
      <c r="E466" s="66"/>
    </row>
    <row r="467" spans="1:5">
      <c r="A467" t="s">
        <v>6142</v>
      </c>
      <c r="B467">
        <v>1E-3</v>
      </c>
      <c r="C467" t="s">
        <v>4609</v>
      </c>
      <c r="D467" t="str">
        <f>VLOOKUP(C467,'MASTER KEY'!$A$2:$B$2986,2,FALSE)</f>
        <v>Gymnodinium spp 0018</v>
      </c>
      <c r="E467" s="66"/>
    </row>
    <row r="468" spans="1:5">
      <c r="A468" t="s">
        <v>6151</v>
      </c>
      <c r="B468">
        <v>1E-3</v>
      </c>
      <c r="C468" t="s">
        <v>4622</v>
      </c>
      <c r="D468" t="str">
        <f>VLOOKUP(C468,'MASTER KEY'!$A$2:$B$2986,2,FALSE)</f>
        <v>Gymnodinium spp 0031</v>
      </c>
      <c r="E468" s="66"/>
    </row>
    <row r="469" spans="1:5">
      <c r="A469" t="s">
        <v>6152</v>
      </c>
      <c r="B469">
        <v>1E-3</v>
      </c>
      <c r="C469" t="s">
        <v>4623</v>
      </c>
      <c r="D469" t="str">
        <f>VLOOKUP(C469,'MASTER KEY'!$A$2:$B$2986,2,FALSE)</f>
        <v>Gymnodinium spp 0032</v>
      </c>
      <c r="E469" s="66"/>
    </row>
    <row r="470" spans="1:5">
      <c r="A470" t="s">
        <v>6153</v>
      </c>
      <c r="B470">
        <v>1E-3</v>
      </c>
      <c r="C470" t="s">
        <v>4624</v>
      </c>
      <c r="D470" t="str">
        <f>VLOOKUP(C470,'MASTER KEY'!$A$2:$B$2986,2,FALSE)</f>
        <v>Gymnodinium spp 0033</v>
      </c>
      <c r="E470" s="66"/>
    </row>
    <row r="471" spans="1:5">
      <c r="A471" t="s">
        <v>6154</v>
      </c>
      <c r="B471">
        <v>1E-3</v>
      </c>
      <c r="C471" t="s">
        <v>4625</v>
      </c>
      <c r="D471" t="str">
        <f>VLOOKUP(C471,'MASTER KEY'!$A$2:$B$2986,2,FALSE)</f>
        <v>Gymnodinium spp 0034</v>
      </c>
      <c r="E471" s="66"/>
    </row>
    <row r="472" spans="1:5">
      <c r="A472" t="s">
        <v>6155</v>
      </c>
      <c r="B472">
        <v>1E-3</v>
      </c>
      <c r="C472" t="s">
        <v>4626</v>
      </c>
      <c r="D472" t="str">
        <f>VLOOKUP(C472,'MASTER KEY'!$A$2:$B$2986,2,FALSE)</f>
        <v>Gymnodinium spp 0035</v>
      </c>
      <c r="E472" s="66"/>
    </row>
    <row r="473" spans="1:5">
      <c r="A473" t="s">
        <v>6156</v>
      </c>
      <c r="B473">
        <v>1E-3</v>
      </c>
      <c r="C473" t="s">
        <v>4627</v>
      </c>
      <c r="D473" t="str">
        <f>VLOOKUP(C473,'MASTER KEY'!$A$2:$B$2986,2,FALSE)</f>
        <v>Gymnodinium spp 0036</v>
      </c>
      <c r="E473" s="66"/>
    </row>
    <row r="474" spans="1:5">
      <c r="A474" t="s">
        <v>6157</v>
      </c>
      <c r="B474">
        <v>1E-3</v>
      </c>
      <c r="C474" t="s">
        <v>4628</v>
      </c>
      <c r="D474" t="str">
        <f>VLOOKUP(C474,'MASTER KEY'!$A$2:$B$2986,2,FALSE)</f>
        <v>Gymnodinium spp 0037</v>
      </c>
      <c r="E474" s="66"/>
    </row>
    <row r="475" spans="1:5">
      <c r="A475" t="s">
        <v>6158</v>
      </c>
      <c r="B475">
        <v>1E-3</v>
      </c>
      <c r="C475" t="s">
        <v>4629</v>
      </c>
      <c r="D475" t="str">
        <f>VLOOKUP(C475,'MASTER KEY'!$A$2:$B$2986,2,FALSE)</f>
        <v>Gymnodinium spp 0038</v>
      </c>
      <c r="E475" s="66"/>
    </row>
    <row r="476" spans="1:5">
      <c r="A476" t="s">
        <v>6159</v>
      </c>
      <c r="B476">
        <v>1E-3</v>
      </c>
      <c r="C476" t="s">
        <v>4630</v>
      </c>
      <c r="D476" t="str">
        <f>VLOOKUP(C476,'MASTER KEY'!$A$2:$B$2986,2,FALSE)</f>
        <v>Gymnodinium spp 0039</v>
      </c>
      <c r="E476" s="66"/>
    </row>
    <row r="477" spans="1:5">
      <c r="A477" t="s">
        <v>6160</v>
      </c>
      <c r="B477">
        <v>1E-3</v>
      </c>
      <c r="C477" t="s">
        <v>4631</v>
      </c>
      <c r="D477" t="str">
        <f>VLOOKUP(C477,'MASTER KEY'!$A$2:$B$2986,2,FALSE)</f>
        <v>Gymnodinium spp 0040</v>
      </c>
      <c r="E477" s="66"/>
    </row>
    <row r="478" spans="1:5">
      <c r="A478" t="s">
        <v>2943</v>
      </c>
      <c r="B478">
        <v>1E-3</v>
      </c>
      <c r="C478" t="s">
        <v>4654</v>
      </c>
      <c r="D478" t="str">
        <f>VLOOKUP(C478,'MASTER KEY'!$A$2:$B$2986,2,FALSE)</f>
        <v>Hantzschia amphioxys</v>
      </c>
      <c r="E478" s="66"/>
    </row>
    <row r="479" spans="1:5">
      <c r="A479" t="s">
        <v>6161</v>
      </c>
      <c r="B479">
        <v>1E-3</v>
      </c>
      <c r="C479" t="s">
        <v>4655</v>
      </c>
      <c r="D479" t="str">
        <f>VLOOKUP(C479,'MASTER KEY'!$A$2:$B$2986,2,FALSE)</f>
        <v>Hantzschia spp 0001</v>
      </c>
      <c r="E479" s="66"/>
    </row>
    <row r="480" spans="1:5">
      <c r="A480" t="s">
        <v>6162</v>
      </c>
      <c r="B480">
        <v>1E-3</v>
      </c>
      <c r="C480" t="s">
        <v>4656</v>
      </c>
      <c r="D480" t="str">
        <f>VLOOKUP(C480,'MASTER KEY'!$A$2:$B$2986,2,FALSE)</f>
        <v>Hantzschia spp 0002</v>
      </c>
      <c r="E480" s="66"/>
    </row>
    <row r="481" spans="1:5">
      <c r="A481" t="s">
        <v>2950</v>
      </c>
      <c r="B481">
        <v>1E-3</v>
      </c>
      <c r="C481" t="s">
        <v>4663</v>
      </c>
      <c r="D481" t="str">
        <f>VLOOKUP(C481,'MASTER KEY'!$A$2:$B$2986,2,FALSE)</f>
        <v>Haslea warwikae</v>
      </c>
      <c r="E481" s="66"/>
    </row>
    <row r="482" spans="1:5">
      <c r="A482" t="s">
        <v>2955</v>
      </c>
      <c r="B482">
        <v>1E-3</v>
      </c>
      <c r="C482" t="s">
        <v>4668</v>
      </c>
      <c r="D482" t="str">
        <f>VLOOKUP(C482,'MASTER KEY'!$A$2:$B$2986,2,FALSE)</f>
        <v>Hemialus sinensis</v>
      </c>
      <c r="E482" s="66"/>
    </row>
    <row r="483" spans="1:5">
      <c r="A483" t="s">
        <v>6163</v>
      </c>
      <c r="B483">
        <v>1E-3</v>
      </c>
      <c r="C483" t="s">
        <v>4687</v>
      </c>
      <c r="D483" t="str">
        <f>VLOOKUP(C483,'MASTER KEY'!$A$2:$B$2986,2,FALSE)</f>
        <v>Heterocapsa spp 0001</v>
      </c>
      <c r="E483" s="66"/>
    </row>
    <row r="484" spans="1:5">
      <c r="A484" t="s">
        <v>6164</v>
      </c>
      <c r="B484">
        <v>1E-3</v>
      </c>
      <c r="C484" t="s">
        <v>4699</v>
      </c>
      <c r="D484" t="str">
        <f>VLOOKUP(C484,'MASTER KEY'!$A$2:$B$2986,2,FALSE)</f>
        <v>Hillea spp 0001</v>
      </c>
      <c r="E484" s="66"/>
    </row>
    <row r="485" spans="1:5">
      <c r="A485" t="s">
        <v>6165</v>
      </c>
      <c r="B485">
        <v>1E-3</v>
      </c>
      <c r="C485" t="s">
        <v>4700</v>
      </c>
      <c r="D485" t="str">
        <f>VLOOKUP(C485,'MASTER KEY'!$A$2:$B$2986,2,FALSE)</f>
        <v>Hillea spp 0002</v>
      </c>
      <c r="E485" s="66"/>
    </row>
    <row r="486" spans="1:5">
      <c r="A486" t="s">
        <v>2984</v>
      </c>
      <c r="B486">
        <v>1E-3</v>
      </c>
      <c r="C486" t="s">
        <v>4712</v>
      </c>
      <c r="D486" t="str">
        <f>VLOOKUP(C486,'MASTER KEY'!$A$2:$B$2986,2,FALSE)</f>
        <v>Karenia papilionacea</v>
      </c>
      <c r="E486" s="66"/>
    </row>
    <row r="487" spans="1:5">
      <c r="A487" t="s">
        <v>2990</v>
      </c>
      <c r="B487">
        <v>1E-3</v>
      </c>
      <c r="C487" t="s">
        <v>4724</v>
      </c>
      <c r="D487" t="str">
        <f>VLOOKUP(C487,'MASTER KEY'!$A$2:$B$2986,2,FALSE)</f>
        <v>Katodinium rotundatum</v>
      </c>
      <c r="E487" s="66"/>
    </row>
    <row r="488" spans="1:5">
      <c r="A488" t="s">
        <v>6166</v>
      </c>
      <c r="B488">
        <v>1E-3</v>
      </c>
      <c r="C488" t="s">
        <v>4725</v>
      </c>
      <c r="D488" t="str">
        <f>VLOOKUP(C488,'MASTER KEY'!$A$2:$B$2986,2,FALSE)</f>
        <v>Katodinium spp 0001</v>
      </c>
      <c r="E488" s="66"/>
    </row>
    <row r="489" spans="1:5">
      <c r="A489" t="s">
        <v>3001</v>
      </c>
      <c r="B489">
        <v>1E-3</v>
      </c>
      <c r="C489" t="s">
        <v>4745</v>
      </c>
      <c r="D489" t="str">
        <f>VLOOKUP(C489,'MASTER KEY'!$A$2:$B$2986,2,FALSE)</f>
        <v>Leptocylindrus danicus</v>
      </c>
      <c r="E489" s="66"/>
    </row>
    <row r="490" spans="1:5">
      <c r="A490" t="s">
        <v>3002</v>
      </c>
      <c r="B490">
        <v>1E-3</v>
      </c>
      <c r="C490" t="s">
        <v>4746</v>
      </c>
      <c r="D490" t="str">
        <f>VLOOKUP(C490,'MASTER KEY'!$A$2:$B$2986,2,FALSE)</f>
        <v>Leptocylindrus mediterraneus</v>
      </c>
      <c r="E490" s="66"/>
    </row>
    <row r="491" spans="1:5">
      <c r="A491" t="s">
        <v>3003</v>
      </c>
      <c r="B491">
        <v>1E-3</v>
      </c>
      <c r="C491" t="s">
        <v>4747</v>
      </c>
      <c r="D491" t="str">
        <f>VLOOKUP(C491,'MASTER KEY'!$A$2:$B$2986,2,FALSE)</f>
        <v>Leptocylindrus minimus</v>
      </c>
      <c r="E491" s="66"/>
    </row>
    <row r="492" spans="1:5">
      <c r="A492" t="s">
        <v>6167</v>
      </c>
      <c r="B492">
        <v>1E-3</v>
      </c>
      <c r="C492" t="s">
        <v>4748</v>
      </c>
      <c r="D492" t="str">
        <f>VLOOKUP(C492,'MASTER KEY'!$A$2:$B$2986,2,FALSE)</f>
        <v>Leptocylindrus spp 0001</v>
      </c>
      <c r="E492" s="66"/>
    </row>
    <row r="493" spans="1:5">
      <c r="A493" t="s">
        <v>3009</v>
      </c>
      <c r="B493">
        <v>1E-3</v>
      </c>
      <c r="C493" t="s">
        <v>4757</v>
      </c>
      <c r="D493" t="str">
        <f>VLOOKUP(C493,'MASTER KEY'!$A$2:$B$2986,2,FALSE)</f>
        <v>Licmophora flabellata</v>
      </c>
      <c r="E493" s="66"/>
    </row>
    <row r="494" spans="1:5">
      <c r="A494" t="s">
        <v>3010</v>
      </c>
      <c r="B494">
        <v>1E-3</v>
      </c>
      <c r="C494" t="s">
        <v>4758</v>
      </c>
      <c r="D494" t="str">
        <f>VLOOKUP(C494,'MASTER KEY'!$A$2:$B$2986,2,FALSE)</f>
        <v>Licmophora lyngbei</v>
      </c>
      <c r="E494" s="66"/>
    </row>
    <row r="495" spans="1:5">
      <c r="A495" t="s">
        <v>6168</v>
      </c>
      <c r="B495">
        <v>1E-3</v>
      </c>
      <c r="C495" t="s">
        <v>4760</v>
      </c>
      <c r="D495" t="str">
        <f>VLOOKUP(C495,'MASTER KEY'!$A$2:$B$2986,2,FALSE)</f>
        <v>Licmophora spp 0001</v>
      </c>
      <c r="E495" s="66"/>
    </row>
    <row r="496" spans="1:5">
      <c r="A496" t="s">
        <v>3019</v>
      </c>
      <c r="B496">
        <v>1E-3</v>
      </c>
      <c r="C496" t="s">
        <v>4769</v>
      </c>
      <c r="D496" t="str">
        <f>VLOOKUP(C496,'MASTER KEY'!$A$2:$B$2986,2,FALSE)</f>
        <v>Lioloma pacificum</v>
      </c>
      <c r="E496" s="66"/>
    </row>
    <row r="497" spans="1:5">
      <c r="A497" t="s">
        <v>6169</v>
      </c>
      <c r="B497">
        <v>1E-3</v>
      </c>
      <c r="C497" t="s">
        <v>4772</v>
      </c>
      <c r="D497" t="str">
        <f>VLOOKUP(C497,'MASTER KEY'!$A$2:$B$2986,2,FALSE)</f>
        <v>Lithodesmium spp 0001</v>
      </c>
      <c r="E497" s="66"/>
    </row>
    <row r="498" spans="1:5">
      <c r="A498" t="s">
        <v>6170</v>
      </c>
      <c r="B498">
        <v>1E-3</v>
      </c>
      <c r="C498" t="s">
        <v>4773</v>
      </c>
      <c r="D498" t="str">
        <f>VLOOKUP(C498,'MASTER KEY'!$A$2:$B$2986,2,FALSE)</f>
        <v>Lithodesmium spp 0002</v>
      </c>
      <c r="E498" s="66"/>
    </row>
    <row r="499" spans="1:5">
      <c r="A499" t="s">
        <v>3027</v>
      </c>
      <c r="B499">
        <v>1E-3</v>
      </c>
      <c r="C499" t="s">
        <v>4786</v>
      </c>
      <c r="D499" t="str">
        <f>VLOOKUP(C499,'MASTER KEY'!$A$2:$B$2986,2,FALSE)</f>
        <v>Mastogloia cocconeiformis</v>
      </c>
      <c r="E499" s="66"/>
    </row>
    <row r="500" spans="1:5">
      <c r="A500" t="s">
        <v>3028</v>
      </c>
      <c r="B500">
        <v>1E-3</v>
      </c>
      <c r="C500" t="s">
        <v>4787</v>
      </c>
      <c r="D500" t="str">
        <f>VLOOKUP(C500,'MASTER KEY'!$A$2:$B$2986,2,FALSE)</f>
        <v>Mastogloia elliptica</v>
      </c>
      <c r="E500" s="66"/>
    </row>
    <row r="501" spans="1:5">
      <c r="A501" t="s">
        <v>6171</v>
      </c>
      <c r="B501">
        <v>1E-3</v>
      </c>
      <c r="C501" t="s">
        <v>4790</v>
      </c>
      <c r="D501" t="str">
        <f>VLOOKUP(C501,'MASTER KEY'!$A$2:$B$2986,2,FALSE)</f>
        <v>Mastogloia spp 0001</v>
      </c>
      <c r="E501" s="66"/>
    </row>
    <row r="502" spans="1:5">
      <c r="A502" t="s">
        <v>6172</v>
      </c>
      <c r="B502">
        <v>1E-3</v>
      </c>
      <c r="C502" t="s">
        <v>4791</v>
      </c>
      <c r="D502" t="str">
        <f>VLOOKUP(C502,'MASTER KEY'!$A$2:$B$2986,2,FALSE)</f>
        <v>Mastogloia spp 0002</v>
      </c>
      <c r="E502" s="66"/>
    </row>
    <row r="503" spans="1:5">
      <c r="A503" t="s">
        <v>6173</v>
      </c>
      <c r="B503">
        <v>1E-3</v>
      </c>
      <c r="C503" t="s">
        <v>4792</v>
      </c>
      <c r="D503" t="str">
        <f>VLOOKUP(C503,'MASTER KEY'!$A$2:$B$2986,2,FALSE)</f>
        <v>Mastogloia spp 0003</v>
      </c>
      <c r="E503" s="66"/>
    </row>
    <row r="504" spans="1:5">
      <c r="A504" t="s">
        <v>6174</v>
      </c>
      <c r="B504">
        <v>1E-3</v>
      </c>
      <c r="C504" t="s">
        <v>4793</v>
      </c>
      <c r="D504" t="str">
        <f>VLOOKUP(C504,'MASTER KEY'!$A$2:$B$2986,2,FALSE)</f>
        <v>Mastogloia spp 0004</v>
      </c>
      <c r="E504" s="66"/>
    </row>
    <row r="505" spans="1:5">
      <c r="A505" t="s">
        <v>6175</v>
      </c>
      <c r="B505">
        <v>1E-3</v>
      </c>
      <c r="C505" t="s">
        <v>4794</v>
      </c>
      <c r="D505" t="str">
        <f>VLOOKUP(C505,'MASTER KEY'!$A$2:$B$2986,2,FALSE)</f>
        <v>Mastogloia spp 0005</v>
      </c>
      <c r="E505" s="66"/>
    </row>
    <row r="506" spans="1:5">
      <c r="A506" t="s">
        <v>6176</v>
      </c>
      <c r="B506">
        <v>1E-3</v>
      </c>
      <c r="C506" t="s">
        <v>4795</v>
      </c>
      <c r="D506" t="str">
        <f>VLOOKUP(C506,'MASTER KEY'!$A$2:$B$2986,2,FALSE)</f>
        <v>Mastogloia spp 0006</v>
      </c>
      <c r="E506" s="66"/>
    </row>
    <row r="507" spans="1:5">
      <c r="A507" t="s">
        <v>6177</v>
      </c>
      <c r="B507">
        <v>1E-3</v>
      </c>
      <c r="C507" t="s">
        <v>4796</v>
      </c>
      <c r="D507" t="str">
        <f>VLOOKUP(C507,'MASTER KEY'!$A$2:$B$2986,2,FALSE)</f>
        <v>Mastogloia spp 0007</v>
      </c>
      <c r="E507" s="66"/>
    </row>
    <row r="508" spans="1:5">
      <c r="A508" t="s">
        <v>6178</v>
      </c>
      <c r="B508">
        <v>1E-3</v>
      </c>
      <c r="C508" t="s">
        <v>4812</v>
      </c>
      <c r="D508" t="str">
        <f>VLOOKUP(C508,'MASTER KEY'!$A$2:$B$2986,2,FALSE)</f>
        <v>Meringosphaera spp 0001</v>
      </c>
      <c r="E508" s="66"/>
    </row>
    <row r="509" spans="1:5">
      <c r="A509" t="s">
        <v>3050</v>
      </c>
      <c r="B509">
        <v>1E-3</v>
      </c>
      <c r="C509" t="s">
        <v>4819</v>
      </c>
      <c r="D509" t="str">
        <f>VLOOKUP(C509,'MASTER KEY'!$A$2:$B$2986,2,FALSE)</f>
        <v>Mesoporos perforatus</v>
      </c>
      <c r="E509" s="66"/>
    </row>
    <row r="510" spans="1:5">
      <c r="A510" t="s">
        <v>6179</v>
      </c>
      <c r="B510">
        <v>1E-3</v>
      </c>
      <c r="C510" t="s">
        <v>4830</v>
      </c>
      <c r="D510" t="str">
        <f>VLOOKUP(C510,'MASTER KEY'!$A$2:$B$2986,2,FALSE)</f>
        <v>Microtabella spp 001</v>
      </c>
      <c r="E510" s="66"/>
    </row>
    <row r="511" spans="1:5">
      <c r="A511" t="s">
        <v>3061</v>
      </c>
      <c r="B511">
        <v>1E-3</v>
      </c>
      <c r="C511" t="s">
        <v>4841</v>
      </c>
      <c r="D511" t="str">
        <f>VLOOKUP(C511,'MASTER KEY'!$A$2:$B$2986,2,FALSE)</f>
        <v>Navicula cincta</v>
      </c>
      <c r="E511" s="66"/>
    </row>
    <row r="512" spans="1:5">
      <c r="A512" t="s">
        <v>3065</v>
      </c>
      <c r="B512">
        <v>1E-3</v>
      </c>
      <c r="C512" t="s">
        <v>4845</v>
      </c>
      <c r="D512" t="str">
        <f>VLOOKUP(C512,'MASTER KEY'!$A$2:$B$2986,2,FALSE)</f>
        <v>Navicula robertsiana</v>
      </c>
      <c r="E512" s="66"/>
    </row>
    <row r="513" spans="1:5">
      <c r="A513" t="s">
        <v>6180</v>
      </c>
      <c r="B513">
        <v>1E-3</v>
      </c>
      <c r="C513" t="s">
        <v>4855</v>
      </c>
      <c r="D513" t="str">
        <f>VLOOKUP(C513,'MASTER KEY'!$A$2:$B$2986,2,FALSE)</f>
        <v>Navicula spp 0009</v>
      </c>
      <c r="E513" s="66"/>
    </row>
    <row r="514" spans="1:5">
      <c r="A514" t="s">
        <v>6181</v>
      </c>
      <c r="B514">
        <v>1E-3</v>
      </c>
      <c r="C514" t="s">
        <v>4857</v>
      </c>
      <c r="D514" t="str">
        <f>VLOOKUP(C514,'MASTER KEY'!$A$2:$B$2986,2,FALSE)</f>
        <v>Navicula spp 0011</v>
      </c>
      <c r="E514" s="66"/>
    </row>
    <row r="515" spans="1:5">
      <c r="A515" t="s">
        <v>6182</v>
      </c>
      <c r="B515">
        <v>1E-3</v>
      </c>
      <c r="C515" t="s">
        <v>4859</v>
      </c>
      <c r="D515" t="str">
        <f>VLOOKUP(C515,'MASTER KEY'!$A$2:$B$2986,2,FALSE)</f>
        <v>Navicula spp 0013</v>
      </c>
      <c r="E515" s="66"/>
    </row>
    <row r="516" spans="1:5">
      <c r="A516" t="s">
        <v>6183</v>
      </c>
      <c r="B516">
        <v>1E-3</v>
      </c>
      <c r="C516" t="s">
        <v>4861</v>
      </c>
      <c r="D516" t="str">
        <f>VLOOKUP(C516,'MASTER KEY'!$A$2:$B$2986,2,FALSE)</f>
        <v>Navicula spp 0015</v>
      </c>
      <c r="E516" s="66"/>
    </row>
    <row r="517" spans="1:5">
      <c r="A517" t="s">
        <v>6184</v>
      </c>
      <c r="B517">
        <v>1E-3</v>
      </c>
      <c r="C517" t="s">
        <v>4863</v>
      </c>
      <c r="D517" t="str">
        <f>VLOOKUP(C517,'MASTER KEY'!$A$2:$B$2986,2,FALSE)</f>
        <v>Navicula spp 0017</v>
      </c>
      <c r="E517" s="66"/>
    </row>
    <row r="518" spans="1:5">
      <c r="A518" t="s">
        <v>6185</v>
      </c>
      <c r="B518">
        <v>1E-3</v>
      </c>
      <c r="C518" t="s">
        <v>4865</v>
      </c>
      <c r="D518" t="str">
        <f>VLOOKUP(C518,'MASTER KEY'!$A$2:$B$2986,2,FALSE)</f>
        <v>Navicula spp 0019</v>
      </c>
      <c r="E518" s="66"/>
    </row>
    <row r="519" spans="1:5">
      <c r="A519" t="s">
        <v>6186</v>
      </c>
      <c r="B519">
        <v>1E-3</v>
      </c>
      <c r="C519" t="s">
        <v>4867</v>
      </c>
      <c r="D519" t="str">
        <f>VLOOKUP(C519,'MASTER KEY'!$A$2:$B$2986,2,FALSE)</f>
        <v>Navicula spp 0021</v>
      </c>
      <c r="E519" s="66"/>
    </row>
    <row r="520" spans="1:5">
      <c r="A520" t="s">
        <v>6187</v>
      </c>
      <c r="B520">
        <v>1E-3</v>
      </c>
      <c r="C520" t="s">
        <v>4869</v>
      </c>
      <c r="D520" t="str">
        <f>VLOOKUP(C520,'MASTER KEY'!$A$2:$B$2986,2,FALSE)</f>
        <v>Navicula spp 0023</v>
      </c>
      <c r="E520" s="66"/>
    </row>
    <row r="521" spans="1:5">
      <c r="A521" t="s">
        <v>6188</v>
      </c>
      <c r="B521">
        <v>1E-3</v>
      </c>
      <c r="C521" t="s">
        <v>4870</v>
      </c>
      <c r="D521" t="str">
        <f>VLOOKUP(C521,'MASTER KEY'!$A$2:$B$2986,2,FALSE)</f>
        <v>Navicula spp 0024</v>
      </c>
      <c r="E521" s="66"/>
    </row>
    <row r="522" spans="1:5">
      <c r="A522" t="s">
        <v>6189</v>
      </c>
      <c r="B522">
        <v>1E-3</v>
      </c>
      <c r="C522" t="s">
        <v>4871</v>
      </c>
      <c r="D522" t="str">
        <f>VLOOKUP(C522,'MASTER KEY'!$A$2:$B$2986,2,FALSE)</f>
        <v>Navicula spp 0025</v>
      </c>
      <c r="E522" s="66"/>
    </row>
    <row r="523" spans="1:5">
      <c r="A523" t="s">
        <v>6190</v>
      </c>
      <c r="B523">
        <v>1E-3</v>
      </c>
      <c r="C523" t="s">
        <v>4872</v>
      </c>
      <c r="D523" t="str">
        <f>VLOOKUP(C523,'MASTER KEY'!$A$2:$B$2986,2,FALSE)</f>
        <v>Navicula spp 0026</v>
      </c>
      <c r="E523" s="66"/>
    </row>
    <row r="524" spans="1:5">
      <c r="A524" t="s">
        <v>6191</v>
      </c>
      <c r="B524">
        <v>1E-3</v>
      </c>
      <c r="C524" t="s">
        <v>4873</v>
      </c>
      <c r="D524" t="str">
        <f>VLOOKUP(C524,'MASTER KEY'!$A$2:$B$2986,2,FALSE)</f>
        <v>Navicula spp 0027</v>
      </c>
      <c r="E524" s="66"/>
    </row>
    <row r="525" spans="1:5">
      <c r="A525" t="s">
        <v>6192</v>
      </c>
      <c r="B525">
        <v>1E-3</v>
      </c>
      <c r="C525" t="s">
        <v>4874</v>
      </c>
      <c r="D525" t="str">
        <f>VLOOKUP(C525,'MASTER KEY'!$A$2:$B$2986,2,FALSE)</f>
        <v>Navicula spp 0028</v>
      </c>
      <c r="E525" s="66"/>
    </row>
    <row r="526" spans="1:5">
      <c r="A526" t="s">
        <v>6193</v>
      </c>
      <c r="B526">
        <v>1E-3</v>
      </c>
      <c r="C526" t="s">
        <v>4875</v>
      </c>
      <c r="D526" t="str">
        <f>VLOOKUP(C526,'MASTER KEY'!$A$2:$B$2986,2,FALSE)</f>
        <v>Navicula spp 0029</v>
      </c>
      <c r="E526" s="66"/>
    </row>
    <row r="527" spans="1:5">
      <c r="A527" t="s">
        <v>6194</v>
      </c>
      <c r="B527">
        <v>1E-3</v>
      </c>
      <c r="C527" t="s">
        <v>4876</v>
      </c>
      <c r="D527" t="str">
        <f>VLOOKUP(C527,'MASTER KEY'!$A$2:$B$2986,2,FALSE)</f>
        <v>Navicula spp 0030</v>
      </c>
      <c r="E527" s="66"/>
    </row>
    <row r="528" spans="1:5">
      <c r="A528" t="s">
        <v>6195</v>
      </c>
      <c r="B528">
        <v>1E-3</v>
      </c>
      <c r="C528" t="s">
        <v>4877</v>
      </c>
      <c r="D528" t="str">
        <f>VLOOKUP(C528,'MASTER KEY'!$A$2:$B$2986,2,FALSE)</f>
        <v>Navicula spp 0031</v>
      </c>
      <c r="E528" s="66"/>
    </row>
    <row r="529" spans="1:5">
      <c r="A529" t="s">
        <v>6196</v>
      </c>
      <c r="B529">
        <v>1E-3</v>
      </c>
      <c r="C529" t="s">
        <v>4878</v>
      </c>
      <c r="D529" t="str">
        <f>VLOOKUP(C529,'MASTER KEY'!$A$2:$B$2986,2,FALSE)</f>
        <v>Navicula spp 0032</v>
      </c>
      <c r="E529" s="66"/>
    </row>
    <row r="530" spans="1:5">
      <c r="A530" t="s">
        <v>6197</v>
      </c>
      <c r="B530">
        <v>1E-3</v>
      </c>
      <c r="C530" t="s">
        <v>4879</v>
      </c>
      <c r="D530" t="str">
        <f>VLOOKUP(C530,'MASTER KEY'!$A$2:$B$2986,2,FALSE)</f>
        <v>Navicula spp 0033</v>
      </c>
      <c r="E530" s="66"/>
    </row>
    <row r="531" spans="1:5">
      <c r="A531" t="s">
        <v>6198</v>
      </c>
      <c r="B531">
        <v>1E-3</v>
      </c>
      <c r="C531" t="s">
        <v>4880</v>
      </c>
      <c r="D531" t="str">
        <f>VLOOKUP(C531,'MASTER KEY'!$A$2:$B$2986,2,FALSE)</f>
        <v>Navicula spp 0034</v>
      </c>
      <c r="E531" s="66"/>
    </row>
    <row r="532" spans="1:5">
      <c r="A532" t="s">
        <v>6199</v>
      </c>
      <c r="B532">
        <v>1E-3</v>
      </c>
      <c r="C532" t="s">
        <v>4881</v>
      </c>
      <c r="D532" t="str">
        <f>VLOOKUP(C532,'MASTER KEY'!$A$2:$B$2986,2,FALSE)</f>
        <v>Navicula spp 0035</v>
      </c>
      <c r="E532" s="66"/>
    </row>
    <row r="533" spans="1:5">
      <c r="A533" t="s">
        <v>6200</v>
      </c>
      <c r="B533">
        <v>1E-3</v>
      </c>
      <c r="C533" t="s">
        <v>4882</v>
      </c>
      <c r="D533" t="str">
        <f>VLOOKUP(C533,'MASTER KEY'!$A$2:$B$2986,2,FALSE)</f>
        <v>Navicula spp 0036</v>
      </c>
      <c r="E533" s="66"/>
    </row>
    <row r="534" spans="1:5">
      <c r="A534" t="s">
        <v>6201</v>
      </c>
      <c r="B534">
        <v>1E-3</v>
      </c>
      <c r="C534" t="s">
        <v>4883</v>
      </c>
      <c r="D534" t="str">
        <f>VLOOKUP(C534,'MASTER KEY'!$A$2:$B$2986,2,FALSE)</f>
        <v>Navicula spp 0037</v>
      </c>
      <c r="E534" s="66"/>
    </row>
    <row r="535" spans="1:5">
      <c r="A535" t="s">
        <v>6202</v>
      </c>
      <c r="B535">
        <v>1E-3</v>
      </c>
      <c r="C535" t="s">
        <v>4891</v>
      </c>
      <c r="D535" t="str">
        <f>VLOOKUP(C535,'MASTER KEY'!$A$2:$B$2986,2,FALSE)</f>
        <v>Navicula transitans</v>
      </c>
      <c r="E535" s="66"/>
    </row>
    <row r="536" spans="1:5">
      <c r="A536" t="s">
        <v>6203</v>
      </c>
      <c r="B536">
        <v>1E-3</v>
      </c>
      <c r="C536" t="s">
        <v>4891</v>
      </c>
      <c r="D536" t="str">
        <f>VLOOKUP(C536,'MASTER KEY'!$A$2:$B$2986,2,FALSE)</f>
        <v>Navicula transitans</v>
      </c>
      <c r="E536" s="66"/>
    </row>
    <row r="537" spans="1:5">
      <c r="A537" t="s">
        <v>3108</v>
      </c>
      <c r="B537">
        <v>1E-3</v>
      </c>
      <c r="C537" t="s">
        <v>4895</v>
      </c>
      <c r="D537" t="str">
        <f>VLOOKUP(C537,'MASTER KEY'!$A$2:$B$2986,2,FALSE)</f>
        <v>Neodenticula seminae</v>
      </c>
      <c r="E537" s="66"/>
    </row>
    <row r="538" spans="1:5">
      <c r="A538" t="s">
        <v>3115</v>
      </c>
      <c r="B538">
        <v>1E-3</v>
      </c>
      <c r="C538" t="s">
        <v>4905</v>
      </c>
      <c r="D538" t="str">
        <f>VLOOKUP(C538,'MASTER KEY'!$A$2:$B$2986,2,FALSE)</f>
        <v>Nitzschia hungarica</v>
      </c>
      <c r="E538" s="66"/>
    </row>
    <row r="539" spans="1:5">
      <c r="A539" t="s">
        <v>3116</v>
      </c>
      <c r="B539">
        <v>1E-3</v>
      </c>
      <c r="C539" t="s">
        <v>4906</v>
      </c>
      <c r="D539" t="str">
        <f>VLOOKUP(C539,'MASTER KEY'!$A$2:$B$2986,2,FALSE)</f>
        <v>Nitzschia levidensis</v>
      </c>
      <c r="E539" s="66"/>
    </row>
    <row r="540" spans="1:5">
      <c r="A540" t="s">
        <v>3118</v>
      </c>
      <c r="B540">
        <v>1E-3</v>
      </c>
      <c r="C540" t="s">
        <v>4909</v>
      </c>
      <c r="D540" t="str">
        <f>VLOOKUP(C540,'MASTER KEY'!$A$2:$B$2986,2,FALSE)</f>
        <v>Nitzschia longissima</v>
      </c>
      <c r="E540" s="66"/>
    </row>
    <row r="541" spans="1:5">
      <c r="A541" t="s">
        <v>3119</v>
      </c>
      <c r="B541">
        <v>1E-3</v>
      </c>
      <c r="C541" t="s">
        <v>4911</v>
      </c>
      <c r="D541" t="str">
        <f>VLOOKUP(C541,'MASTER KEY'!$A$2:$B$2986,2,FALSE)</f>
        <v>Nitzschia palea</v>
      </c>
      <c r="E541" s="66"/>
    </row>
    <row r="542" spans="1:5">
      <c r="A542" t="s">
        <v>3120</v>
      </c>
      <c r="B542">
        <v>1E-3</v>
      </c>
      <c r="C542" t="s">
        <v>4912</v>
      </c>
      <c r="D542" t="str">
        <f>VLOOKUP(C542,'MASTER KEY'!$A$2:$B$2986,2,FALSE)</f>
        <v>Nitzschia punctata</v>
      </c>
      <c r="E542" s="66"/>
    </row>
    <row r="543" spans="1:5">
      <c r="A543" t="s">
        <v>3122</v>
      </c>
      <c r="B543">
        <v>1E-3</v>
      </c>
      <c r="C543" t="s">
        <v>4915</v>
      </c>
      <c r="D543" t="str">
        <f>VLOOKUP(C543,'MASTER KEY'!$A$2:$B$2986,2,FALSE)</f>
        <v>Nitzschia scalaris</v>
      </c>
      <c r="E543" s="66"/>
    </row>
    <row r="544" spans="1:5">
      <c r="A544" t="s">
        <v>6204</v>
      </c>
      <c r="B544">
        <v>1E-3</v>
      </c>
      <c r="C544" t="s">
        <v>4922</v>
      </c>
      <c r="D544" t="str">
        <f>VLOOKUP(C544,'MASTER KEY'!$A$2:$B$2986,2,FALSE)</f>
        <v>Nitzschia spp 0006</v>
      </c>
      <c r="E544" s="66"/>
    </row>
    <row r="545" spans="1:5">
      <c r="A545" t="s">
        <v>6205</v>
      </c>
      <c r="B545">
        <v>1E-3</v>
      </c>
      <c r="C545" t="s">
        <v>4923</v>
      </c>
      <c r="D545" t="str">
        <f>VLOOKUP(C545,'MASTER KEY'!$A$2:$B$2986,2,FALSE)</f>
        <v>Nitzschia spp 0007</v>
      </c>
      <c r="E545" s="66"/>
    </row>
    <row r="546" spans="1:5">
      <c r="A546" t="s">
        <v>6206</v>
      </c>
      <c r="B546">
        <v>1E-3</v>
      </c>
      <c r="C546" t="s">
        <v>4924</v>
      </c>
      <c r="D546" t="str">
        <f>VLOOKUP(C546,'MASTER KEY'!$A$2:$B$2986,2,FALSE)</f>
        <v>Nitzschia spp 0008</v>
      </c>
      <c r="E546" s="66"/>
    </row>
    <row r="547" spans="1:5">
      <c r="A547" t="s">
        <v>6207</v>
      </c>
      <c r="B547">
        <v>1E-3</v>
      </c>
      <c r="C547" t="s">
        <v>4925</v>
      </c>
      <c r="D547" t="str">
        <f>VLOOKUP(C547,'MASTER KEY'!$A$2:$B$2986,2,FALSE)</f>
        <v>Nitzschia spp 0009</v>
      </c>
      <c r="E547" s="66"/>
    </row>
    <row r="548" spans="1:5">
      <c r="A548" t="s">
        <v>6208</v>
      </c>
      <c r="B548">
        <v>1E-3</v>
      </c>
      <c r="C548" t="s">
        <v>4926</v>
      </c>
      <c r="D548" t="str">
        <f>VLOOKUP(C548,'MASTER KEY'!$A$2:$B$2986,2,FALSE)</f>
        <v>Nitzschia spp 0010</v>
      </c>
      <c r="E548" s="66"/>
    </row>
    <row r="549" spans="1:5">
      <c r="A549" t="s">
        <v>6209</v>
      </c>
      <c r="B549">
        <v>1E-3</v>
      </c>
      <c r="C549" t="s">
        <v>4927</v>
      </c>
      <c r="D549" t="str">
        <f>VLOOKUP(C549,'MASTER KEY'!$A$2:$B$2986,2,FALSE)</f>
        <v>Nitzschia spp 0011</v>
      </c>
      <c r="E549" s="66"/>
    </row>
    <row r="550" spans="1:5">
      <c r="A550" t="s">
        <v>6210</v>
      </c>
      <c r="B550">
        <v>1E-3</v>
      </c>
      <c r="C550" t="s">
        <v>4928</v>
      </c>
      <c r="D550" t="str">
        <f>VLOOKUP(C550,'MASTER KEY'!$A$2:$B$2986,2,FALSE)</f>
        <v>Nitzschia spp 0012</v>
      </c>
      <c r="E550" s="66"/>
    </row>
    <row r="551" spans="1:5">
      <c r="A551" t="s">
        <v>6211</v>
      </c>
      <c r="B551">
        <v>1E-3</v>
      </c>
      <c r="C551" t="s">
        <v>4929</v>
      </c>
      <c r="D551" t="str">
        <f>VLOOKUP(C551,'MASTER KEY'!$A$2:$B$2986,2,FALSE)</f>
        <v>Nitzschia spp 0013</v>
      </c>
      <c r="E551" s="66"/>
    </row>
    <row r="552" spans="1:5">
      <c r="A552" t="s">
        <v>6212</v>
      </c>
      <c r="B552">
        <v>1E-3</v>
      </c>
      <c r="C552" t="s">
        <v>4930</v>
      </c>
      <c r="D552" t="str">
        <f>VLOOKUP(C552,'MASTER KEY'!$A$2:$B$2986,2,FALSE)</f>
        <v>Nitzschia spp 0014</v>
      </c>
      <c r="E552" s="66"/>
    </row>
    <row r="553" spans="1:5">
      <c r="A553" t="s">
        <v>6213</v>
      </c>
      <c r="B553">
        <v>1E-3</v>
      </c>
      <c r="C553" t="s">
        <v>4931</v>
      </c>
      <c r="D553" t="str">
        <f>VLOOKUP(C553,'MASTER KEY'!$A$2:$B$2986,2,FALSE)</f>
        <v>Nitzschia spp 0015</v>
      </c>
      <c r="E553" s="66"/>
    </row>
    <row r="554" spans="1:5">
      <c r="A554" t="s">
        <v>6214</v>
      </c>
      <c r="B554">
        <v>1E-3</v>
      </c>
      <c r="C554" t="s">
        <v>4932</v>
      </c>
      <c r="D554" t="str">
        <f>VLOOKUP(C554,'MASTER KEY'!$A$2:$B$2986,2,FALSE)</f>
        <v>Nitzschia spp 0016</v>
      </c>
      <c r="E554" s="66"/>
    </row>
    <row r="555" spans="1:5">
      <c r="A555" t="s">
        <v>6215</v>
      </c>
      <c r="B555">
        <v>1E-3</v>
      </c>
      <c r="C555" t="s">
        <v>4933</v>
      </c>
      <c r="D555" t="str">
        <f>VLOOKUP(C555,'MASTER KEY'!$A$2:$B$2986,2,FALSE)</f>
        <v>Nitzschia spp 0017</v>
      </c>
      <c r="E555" s="66"/>
    </row>
    <row r="556" spans="1:5">
      <c r="A556" t="s">
        <v>6216</v>
      </c>
      <c r="B556">
        <v>1E-3</v>
      </c>
      <c r="C556" t="s">
        <v>4934</v>
      </c>
      <c r="D556" t="str">
        <f>VLOOKUP(C556,'MASTER KEY'!$A$2:$B$2986,2,FALSE)</f>
        <v>Nitzschia spp 0018</v>
      </c>
      <c r="E556" s="66"/>
    </row>
    <row r="557" spans="1:5">
      <c r="A557" t="s">
        <v>6217</v>
      </c>
      <c r="B557">
        <v>1E-3</v>
      </c>
      <c r="C557" t="s">
        <v>4935</v>
      </c>
      <c r="D557" t="str">
        <f>VLOOKUP(C557,'MASTER KEY'!$A$2:$B$2986,2,FALSE)</f>
        <v>Nitzschia spp 0019</v>
      </c>
      <c r="E557" s="66"/>
    </row>
    <row r="558" spans="1:5">
      <c r="A558" t="s">
        <v>6218</v>
      </c>
      <c r="B558">
        <v>1E-3</v>
      </c>
      <c r="C558" t="s">
        <v>4936</v>
      </c>
      <c r="D558" t="str">
        <f>VLOOKUP(C558,'MASTER KEY'!$A$2:$B$2986,2,FALSE)</f>
        <v>Nitzschia spp 0020</v>
      </c>
      <c r="E558" s="66"/>
    </row>
    <row r="559" spans="1:5">
      <c r="A559" t="s">
        <v>6219</v>
      </c>
      <c r="B559">
        <v>1E-3</v>
      </c>
      <c r="C559" t="s">
        <v>4937</v>
      </c>
      <c r="D559" t="str">
        <f>VLOOKUP(C559,'MASTER KEY'!$A$2:$B$2986,2,FALSE)</f>
        <v>Nitzschia spp 0021</v>
      </c>
      <c r="E559" s="66"/>
    </row>
    <row r="560" spans="1:5">
      <c r="A560" t="s">
        <v>6220</v>
      </c>
      <c r="B560">
        <v>1E-3</v>
      </c>
      <c r="C560" t="s">
        <v>4938</v>
      </c>
      <c r="D560" t="str">
        <f>VLOOKUP(C560,'MASTER KEY'!$A$2:$B$2986,2,FALSE)</f>
        <v>Nitzschia spp 0022</v>
      </c>
      <c r="E560" s="66"/>
    </row>
    <row r="561" spans="1:5">
      <c r="A561" t="s">
        <v>6221</v>
      </c>
      <c r="B561">
        <v>1E-3</v>
      </c>
      <c r="C561" t="s">
        <v>4939</v>
      </c>
      <c r="D561" t="str">
        <f>VLOOKUP(C561,'MASTER KEY'!$A$2:$B$2986,2,FALSE)</f>
        <v>Nitzschia spp 0023</v>
      </c>
      <c r="E561" s="66"/>
    </row>
    <row r="562" spans="1:5">
      <c r="A562" t="s">
        <v>6222</v>
      </c>
      <c r="B562">
        <v>1E-3</v>
      </c>
      <c r="C562" t="s">
        <v>4940</v>
      </c>
      <c r="D562" t="str">
        <f>VLOOKUP(C562,'MASTER KEY'!$A$2:$B$2986,2,FALSE)</f>
        <v>Nitzschia spp 0024</v>
      </c>
      <c r="E562" s="66"/>
    </row>
    <row r="563" spans="1:5">
      <c r="A563" t="s">
        <v>6223</v>
      </c>
      <c r="B563">
        <v>1E-3</v>
      </c>
      <c r="C563" t="s">
        <v>4941</v>
      </c>
      <c r="D563" t="str">
        <f>VLOOKUP(C563,'MASTER KEY'!$A$2:$B$2986,2,FALSE)</f>
        <v>Nitzschia spp 0025</v>
      </c>
      <c r="E563" s="66"/>
    </row>
    <row r="564" spans="1:5">
      <c r="A564" t="s">
        <v>6224</v>
      </c>
      <c r="B564">
        <v>1E-3</v>
      </c>
      <c r="C564" t="s">
        <v>4942</v>
      </c>
      <c r="D564" t="str">
        <f>VLOOKUP(C564,'MASTER KEY'!$A$2:$B$2986,2,FALSE)</f>
        <v>Nitzschia spp 0026</v>
      </c>
      <c r="E564" s="66"/>
    </row>
    <row r="565" spans="1:5">
      <c r="A565" t="s">
        <v>6225</v>
      </c>
      <c r="B565">
        <v>1E-3</v>
      </c>
      <c r="C565" t="s">
        <v>4943</v>
      </c>
      <c r="D565" t="str">
        <f>VLOOKUP(C565,'MASTER KEY'!$A$2:$B$2986,2,FALSE)</f>
        <v>Nitzschia spp 0027</v>
      </c>
      <c r="E565" s="66"/>
    </row>
    <row r="566" spans="1:5">
      <c r="A566" t="s">
        <v>6226</v>
      </c>
      <c r="B566">
        <v>1E-3</v>
      </c>
      <c r="C566" t="s">
        <v>4944</v>
      </c>
      <c r="D566" t="str">
        <f>VLOOKUP(C566,'MASTER KEY'!$A$2:$B$2986,2,FALSE)</f>
        <v>Nitzschia spp 0028</v>
      </c>
      <c r="E566" s="66"/>
    </row>
    <row r="567" spans="1:5">
      <c r="A567" t="s">
        <v>6227</v>
      </c>
      <c r="B567">
        <v>1E-3</v>
      </c>
      <c r="C567" t="s">
        <v>4945</v>
      </c>
      <c r="D567" t="str">
        <f>VLOOKUP(C567,'MASTER KEY'!$A$2:$B$2986,2,FALSE)</f>
        <v>Nitzschia spp 0029</v>
      </c>
      <c r="E567" s="66"/>
    </row>
    <row r="568" spans="1:5">
      <c r="A568" t="s">
        <v>6228</v>
      </c>
      <c r="B568">
        <v>1E-3</v>
      </c>
      <c r="C568" t="s">
        <v>4946</v>
      </c>
      <c r="D568" t="str">
        <f>VLOOKUP(C568,'MASTER KEY'!$A$2:$B$2986,2,FALSE)</f>
        <v>Nitzschia spp 0030</v>
      </c>
      <c r="E568" s="66"/>
    </row>
    <row r="569" spans="1:5">
      <c r="A569" t="s">
        <v>6229</v>
      </c>
      <c r="B569">
        <v>1E-3</v>
      </c>
      <c r="C569" t="s">
        <v>4947</v>
      </c>
      <c r="D569" t="str">
        <f>VLOOKUP(C569,'MASTER KEY'!$A$2:$B$2986,2,FALSE)</f>
        <v>Nitzschia spp 0031</v>
      </c>
      <c r="E569" s="66"/>
    </row>
    <row r="570" spans="1:5">
      <c r="A570" t="s">
        <v>6230</v>
      </c>
      <c r="B570">
        <v>1E-3</v>
      </c>
      <c r="C570" t="s">
        <v>4948</v>
      </c>
      <c r="D570" t="str">
        <f>VLOOKUP(C570,'MASTER KEY'!$A$2:$B$2986,2,FALSE)</f>
        <v>Nitzschia spp 0032</v>
      </c>
      <c r="E570" s="66"/>
    </row>
    <row r="571" spans="1:5">
      <c r="A571" t="s">
        <v>6231</v>
      </c>
      <c r="B571">
        <v>1E-3</v>
      </c>
      <c r="C571" t="s">
        <v>4949</v>
      </c>
      <c r="D571" t="str">
        <f>VLOOKUP(C571,'MASTER KEY'!$A$2:$B$2986,2,FALSE)</f>
        <v>Nitzschia spp 0033</v>
      </c>
      <c r="E571" s="66"/>
    </row>
    <row r="572" spans="1:5">
      <c r="A572" t="s">
        <v>6232</v>
      </c>
      <c r="B572">
        <v>1E-3</v>
      </c>
      <c r="C572" t="s">
        <v>4950</v>
      </c>
      <c r="D572" t="str">
        <f>VLOOKUP(C572,'MASTER KEY'!$A$2:$B$2986,2,FALSE)</f>
        <v>Nitzschia spp 0034</v>
      </c>
      <c r="E572" s="66"/>
    </row>
    <row r="573" spans="1:5">
      <c r="A573" t="s">
        <v>6233</v>
      </c>
      <c r="B573">
        <v>1E-3</v>
      </c>
      <c r="C573" t="s">
        <v>4951</v>
      </c>
      <c r="D573" t="str">
        <f>VLOOKUP(C573,'MASTER KEY'!$A$2:$B$2986,2,FALSE)</f>
        <v>Nitzschia spp 0035</v>
      </c>
      <c r="E573" s="66"/>
    </row>
    <row r="574" spans="1:5">
      <c r="A574" t="s">
        <v>6234</v>
      </c>
      <c r="B574">
        <v>1E-3</v>
      </c>
      <c r="C574" t="s">
        <v>4952</v>
      </c>
      <c r="D574" t="str">
        <f>VLOOKUP(C574,'MASTER KEY'!$A$2:$B$2986,2,FALSE)</f>
        <v>Nitzschia spp 0036</v>
      </c>
      <c r="E574" s="66"/>
    </row>
    <row r="575" spans="1:5">
      <c r="A575" t="s">
        <v>6235</v>
      </c>
      <c r="B575">
        <v>1E-3</v>
      </c>
      <c r="C575" t="s">
        <v>4953</v>
      </c>
      <c r="D575" t="str">
        <f>VLOOKUP(C575,'MASTER KEY'!$A$2:$B$2986,2,FALSE)</f>
        <v>Nitzschia spp 0037</v>
      </c>
      <c r="E575" s="66"/>
    </row>
    <row r="576" spans="1:5">
      <c r="A576" t="s">
        <v>6236</v>
      </c>
      <c r="B576">
        <v>1E-3</v>
      </c>
      <c r="C576" t="s">
        <v>4954</v>
      </c>
      <c r="D576" t="str">
        <f>VLOOKUP(C576,'MASTER KEY'!$A$2:$B$2986,2,FALSE)</f>
        <v>Nitzschia spp 0038</v>
      </c>
      <c r="E576" s="66"/>
    </row>
    <row r="577" spans="1:5">
      <c r="A577" t="s">
        <v>6237</v>
      </c>
      <c r="B577">
        <v>1E-3</v>
      </c>
      <c r="C577" t="s">
        <v>4955</v>
      </c>
      <c r="D577" t="str">
        <f>VLOOKUP(C577,'MASTER KEY'!$A$2:$B$2986,2,FALSE)</f>
        <v>Nitzschia spp 0039</v>
      </c>
      <c r="E577" s="66"/>
    </row>
    <row r="578" spans="1:5">
      <c r="A578" t="s">
        <v>6238</v>
      </c>
      <c r="B578">
        <v>1E-3</v>
      </c>
      <c r="C578" t="s">
        <v>4956</v>
      </c>
      <c r="D578" t="str">
        <f>VLOOKUP(C578,'MASTER KEY'!$A$2:$B$2986,2,FALSE)</f>
        <v>Nitzschia spp 0040</v>
      </c>
      <c r="E578" s="66"/>
    </row>
    <row r="579" spans="1:5">
      <c r="A579" t="s">
        <v>6239</v>
      </c>
      <c r="B579">
        <v>1E-3</v>
      </c>
      <c r="C579" t="s">
        <v>4957</v>
      </c>
      <c r="D579" t="str">
        <f>VLOOKUP(C579,'MASTER KEY'!$A$2:$B$2986,2,FALSE)</f>
        <v>Nitzschia spp 0041</v>
      </c>
      <c r="E579" s="66"/>
    </row>
    <row r="580" spans="1:5">
      <c r="A580" t="s">
        <v>6240</v>
      </c>
      <c r="B580">
        <v>1E-3</v>
      </c>
      <c r="C580" t="s">
        <v>4958</v>
      </c>
      <c r="D580" t="str">
        <f>VLOOKUP(C580,'MASTER KEY'!$A$2:$B$2986,2,FALSE)</f>
        <v>Nitzschia spp 0042</v>
      </c>
      <c r="E580" s="66"/>
    </row>
    <row r="581" spans="1:5">
      <c r="A581" t="s">
        <v>6241</v>
      </c>
      <c r="B581">
        <v>1E-3</v>
      </c>
      <c r="C581" t="s">
        <v>4959</v>
      </c>
      <c r="D581" t="str">
        <f>VLOOKUP(C581,'MASTER KEY'!$A$2:$B$2986,2,FALSE)</f>
        <v>Nitzschia spp 0043</v>
      </c>
      <c r="E581" s="66"/>
    </row>
    <row r="582" spans="1:5">
      <c r="A582" t="s">
        <v>6242</v>
      </c>
      <c r="B582">
        <v>1E-3</v>
      </c>
      <c r="C582" t="s">
        <v>4960</v>
      </c>
      <c r="D582" t="str">
        <f>VLOOKUP(C582,'MASTER KEY'!$A$2:$B$2986,2,FALSE)</f>
        <v>Nitzschia spp 0044</v>
      </c>
      <c r="E582" s="66"/>
    </row>
    <row r="583" spans="1:5">
      <c r="A583" t="s">
        <v>3178</v>
      </c>
      <c r="B583">
        <v>1E-3</v>
      </c>
      <c r="C583" t="s">
        <v>4972</v>
      </c>
      <c r="D583" t="str">
        <f>VLOOKUP(C583,'MASTER KEY'!$A$2:$B$2986,2,FALSE)</f>
        <v>Nitzschia tryblionella</v>
      </c>
      <c r="E583" s="66"/>
    </row>
    <row r="584" spans="1:5">
      <c r="A584" t="s">
        <v>3183</v>
      </c>
      <c r="B584">
        <v>1E-3</v>
      </c>
      <c r="C584" t="s">
        <v>4979</v>
      </c>
      <c r="D584" t="str">
        <f>VLOOKUP(C584,'MASTER KEY'!$A$2:$B$2986,2,FALSE)</f>
        <v>Odontella aurita</v>
      </c>
      <c r="E584" s="66"/>
    </row>
    <row r="585" spans="1:5">
      <c r="A585" t="s">
        <v>3185</v>
      </c>
      <c r="B585">
        <v>1E-3</v>
      </c>
      <c r="C585" t="s">
        <v>4981</v>
      </c>
      <c r="D585" t="str">
        <f>VLOOKUP(C585,'MASTER KEY'!$A$2:$B$2986,2,FALSE)</f>
        <v>Odontella pulchella</v>
      </c>
      <c r="E585" s="66"/>
    </row>
    <row r="586" spans="1:5">
      <c r="A586" t="s">
        <v>3186</v>
      </c>
      <c r="B586">
        <v>1E-3</v>
      </c>
      <c r="C586" t="s">
        <v>4982</v>
      </c>
      <c r="D586" t="str">
        <f>VLOOKUP(C586,'MASTER KEY'!$A$2:$B$2986,2,FALSE)</f>
        <v>Odontella sinensis</v>
      </c>
      <c r="E586" s="66"/>
    </row>
    <row r="587" spans="1:5">
      <c r="A587" t="s">
        <v>6243</v>
      </c>
      <c r="B587">
        <v>1E-3</v>
      </c>
      <c r="C587" t="s">
        <v>4983</v>
      </c>
      <c r="D587" t="str">
        <f>VLOOKUP(C587,'MASTER KEY'!$A$2:$B$2986,2,FALSE)</f>
        <v>Odontella spp 0001</v>
      </c>
      <c r="E587" s="66"/>
    </row>
    <row r="588" spans="1:5">
      <c r="A588" t="s">
        <v>3199</v>
      </c>
      <c r="B588">
        <v>1E-3</v>
      </c>
      <c r="C588" t="s">
        <v>4999</v>
      </c>
      <c r="D588" t="str">
        <f>VLOOKUP(C588,'MASTER KEY'!$A$2:$B$2986,2,FALSE)</f>
        <v>Oscillatoria erythraea</v>
      </c>
      <c r="E588" s="66"/>
    </row>
    <row r="589" spans="1:5">
      <c r="A589" t="s">
        <v>3203</v>
      </c>
      <c r="B589">
        <v>1E-3</v>
      </c>
      <c r="C589" t="s">
        <v>5004</v>
      </c>
      <c r="D589" t="str">
        <f>VLOOKUP(C589,'MASTER KEY'!$A$2:$B$2986,2,FALSE)</f>
        <v>Oxyphysis oxytoxoides</v>
      </c>
      <c r="E589" s="66"/>
    </row>
    <row r="590" spans="1:5">
      <c r="A590" t="s">
        <v>6244</v>
      </c>
      <c r="B590">
        <v>1E-3</v>
      </c>
      <c r="C590" t="s">
        <v>5013</v>
      </c>
      <c r="D590" t="str">
        <f>VLOOKUP(C590,'MASTER KEY'!$A$2:$B$2986,2,FALSE)</f>
        <v>Oxytoxum spp 0001</v>
      </c>
      <c r="E590" s="66"/>
    </row>
    <row r="591" spans="1:5">
      <c r="A591" t="s">
        <v>6245</v>
      </c>
      <c r="B591">
        <v>1E-3</v>
      </c>
      <c r="C591" t="s">
        <v>5021</v>
      </c>
      <c r="D591" t="str">
        <f>VLOOKUP(C591,'MASTER KEY'!$A$2:$B$2986,2,FALSE)</f>
        <v>Pachysphaera spp 0001</v>
      </c>
      <c r="E591" s="66"/>
    </row>
    <row r="592" spans="1:5">
      <c r="A592" t="s">
        <v>3222</v>
      </c>
      <c r="B592">
        <v>1E-3</v>
      </c>
      <c r="C592" t="s">
        <v>5028</v>
      </c>
      <c r="D592" t="str">
        <f>VLOOKUP(C592,'MASTER KEY'!$A$2:$B$2986,2,FALSE)</f>
        <v>Paralia marina</v>
      </c>
      <c r="E592" s="66"/>
    </row>
    <row r="593" spans="1:5">
      <c r="A593" t="s">
        <v>6246</v>
      </c>
      <c r="B593">
        <v>1E-3</v>
      </c>
      <c r="C593" t="s">
        <v>5032</v>
      </c>
      <c r="D593" t="str">
        <f>VLOOKUP(C593,'MASTER KEY'!$A$2:$B$2986,2,FALSE)</f>
        <v>Parapedinella spp 0001</v>
      </c>
      <c r="E593" s="66"/>
    </row>
    <row r="594" spans="1:5">
      <c r="A594" t="s">
        <v>6247</v>
      </c>
      <c r="B594">
        <v>1E-3</v>
      </c>
      <c r="C594" t="s">
        <v>5033</v>
      </c>
      <c r="D594" t="str">
        <f>VLOOKUP(C594,'MASTER KEY'!$A$2:$B$2986,2,FALSE)</f>
        <v>Parapedinella spp 0002</v>
      </c>
      <c r="E594" s="66"/>
    </row>
    <row r="595" spans="1:5">
      <c r="A595" t="s">
        <v>6248</v>
      </c>
      <c r="B595">
        <v>1E-3</v>
      </c>
      <c r="C595" t="s">
        <v>5034</v>
      </c>
      <c r="D595" t="str">
        <f>VLOOKUP(C595,'MASTER KEY'!$A$2:$B$2986,2,FALSE)</f>
        <v>Parapedinella spp 0003</v>
      </c>
      <c r="E595" s="66"/>
    </row>
    <row r="596" spans="1:5">
      <c r="A596" t="s">
        <v>6249</v>
      </c>
      <c r="B596">
        <v>1E-3</v>
      </c>
      <c r="C596" t="s">
        <v>5068</v>
      </c>
      <c r="D596" t="str">
        <f>VLOOKUP(C596,'MASTER KEY'!$A$2:$B$2986,2,FALSE)</f>
        <v>Phaeocystis spp 0004</v>
      </c>
      <c r="E596" s="66"/>
    </row>
    <row r="597" spans="1:5">
      <c r="A597" t="s">
        <v>3251</v>
      </c>
      <c r="B597">
        <v>1E-3</v>
      </c>
      <c r="C597" t="s">
        <v>5073</v>
      </c>
      <c r="D597" t="str">
        <f>VLOOKUP(C597,'MASTER KEY'!$A$2:$B$2986,2,FALSE)</f>
        <v>Phalacroma rotundatum</v>
      </c>
      <c r="E597" s="66"/>
    </row>
    <row r="598" spans="1:5">
      <c r="A598" t="s">
        <v>6258</v>
      </c>
      <c r="B598">
        <v>1E-3</v>
      </c>
      <c r="C598" t="s">
        <v>5094</v>
      </c>
      <c r="D598" t="str">
        <f>VLOOKUP(C598,'MASTER KEY'!$A$2:$B$2986,2,FALSE)</f>
        <v>Pinnularia spp 0002</v>
      </c>
      <c r="E598" s="66"/>
    </row>
    <row r="599" spans="1:5">
      <c r="A599" t="s">
        <v>6259</v>
      </c>
      <c r="B599">
        <v>1E-3</v>
      </c>
      <c r="C599" t="s">
        <v>5097</v>
      </c>
      <c r="D599" t="str">
        <f>VLOOKUP(C599,'MASTER KEY'!$A$2:$B$2986,2,FALSE)</f>
        <v>Plagiogramma spp 0001</v>
      </c>
      <c r="E599" s="66"/>
    </row>
    <row r="600" spans="1:5">
      <c r="A600" t="s">
        <v>6260</v>
      </c>
      <c r="B600">
        <v>1E-3</v>
      </c>
      <c r="C600" t="s">
        <v>5099</v>
      </c>
      <c r="D600" t="str">
        <f>VLOOKUP(C600,'MASTER KEY'!$A$2:$B$2986,2,FALSE)</f>
        <v>Plagiogrammopsis spp 0001</v>
      </c>
      <c r="E600" s="66"/>
    </row>
    <row r="601" spans="1:5">
      <c r="A601" t="s">
        <v>6261</v>
      </c>
      <c r="B601">
        <v>1E-3</v>
      </c>
      <c r="C601" t="s">
        <v>5100</v>
      </c>
      <c r="D601" t="str">
        <f>VLOOKUP(C601,'MASTER KEY'!$A$2:$B$2986,2,FALSE)</f>
        <v>Plagiogrammopsis spp 0002</v>
      </c>
      <c r="E601" s="66"/>
    </row>
    <row r="602" spans="1:5">
      <c r="A602" t="s">
        <v>3275</v>
      </c>
      <c r="B602">
        <v>1E-3</v>
      </c>
      <c r="C602" t="s">
        <v>5104</v>
      </c>
      <c r="D602" t="str">
        <f>VLOOKUP(C602,'MASTER KEY'!$A$2:$B$2986,2,FALSE)</f>
        <v>Plagiotropis lepidoptera</v>
      </c>
      <c r="E602" s="66"/>
    </row>
    <row r="603" spans="1:5">
      <c r="A603" t="s">
        <v>3280</v>
      </c>
      <c r="B603">
        <v>1E-3</v>
      </c>
      <c r="C603" t="s">
        <v>5119</v>
      </c>
      <c r="D603" t="str">
        <f>VLOOKUP(C603,'MASTER KEY'!$A$2:$B$2986,2,FALSE)</f>
        <v>Pleurosigma salinarum</v>
      </c>
      <c r="E603" s="66"/>
    </row>
    <row r="604" spans="1:5">
      <c r="A604" t="s">
        <v>6262</v>
      </c>
      <c r="B604">
        <v>1E-3</v>
      </c>
      <c r="C604" t="s">
        <v>5122</v>
      </c>
      <c r="D604" t="str">
        <f>VLOOKUP(C604,'MASTER KEY'!$A$2:$B$2986,2,FALSE)</f>
        <v>Pleurosigma spp 0003</v>
      </c>
      <c r="E604" s="66"/>
    </row>
    <row r="605" spans="1:5">
      <c r="A605" t="s">
        <v>6263</v>
      </c>
      <c r="B605">
        <v>1E-3</v>
      </c>
      <c r="C605" t="s">
        <v>5123</v>
      </c>
      <c r="D605" t="str">
        <f>VLOOKUP(C605,'MASTER KEY'!$A$2:$B$2986,2,FALSE)</f>
        <v>Pleurosigma spp 0004</v>
      </c>
      <c r="E605" s="66"/>
    </row>
    <row r="606" spans="1:5">
      <c r="A606" t="s">
        <v>6264</v>
      </c>
      <c r="B606">
        <v>1E-3</v>
      </c>
      <c r="C606" t="s">
        <v>5124</v>
      </c>
      <c r="D606" t="str">
        <f>VLOOKUP(C606,'MASTER KEY'!$A$2:$B$2986,2,FALSE)</f>
        <v>Pleurosigma spp 0005</v>
      </c>
      <c r="E606" s="66"/>
    </row>
    <row r="607" spans="1:5">
      <c r="A607" t="s">
        <v>6265</v>
      </c>
      <c r="B607">
        <v>1E-3</v>
      </c>
      <c r="C607" t="s">
        <v>5125</v>
      </c>
      <c r="D607" t="str">
        <f>VLOOKUP(C607,'MASTER KEY'!$A$2:$B$2986,2,FALSE)</f>
        <v>Pleurosigma spp 0006</v>
      </c>
      <c r="E607" s="66"/>
    </row>
    <row r="608" spans="1:5">
      <c r="A608" t="s">
        <v>6266</v>
      </c>
      <c r="B608">
        <v>1E-3</v>
      </c>
      <c r="C608" t="s">
        <v>5126</v>
      </c>
      <c r="D608" t="str">
        <f>VLOOKUP(C608,'MASTER KEY'!$A$2:$B$2986,2,FALSE)</f>
        <v>Pleurosigma spp 0007</v>
      </c>
      <c r="E608" s="66"/>
    </row>
    <row r="609" spans="1:5">
      <c r="A609" t="s">
        <v>6267</v>
      </c>
      <c r="B609">
        <v>1E-3</v>
      </c>
      <c r="C609" t="s">
        <v>5127</v>
      </c>
      <c r="D609" t="str">
        <f>VLOOKUP(C609,'MASTER KEY'!$A$2:$B$2986,2,FALSE)</f>
        <v>Pleurosigma spp 0008</v>
      </c>
      <c r="E609" s="66"/>
    </row>
    <row r="610" spans="1:5">
      <c r="A610" t="s">
        <v>6268</v>
      </c>
      <c r="B610">
        <v>1E-3</v>
      </c>
      <c r="C610" t="s">
        <v>5128</v>
      </c>
      <c r="D610" t="str">
        <f>VLOOKUP(C610,'MASTER KEY'!$A$2:$B$2986,2,FALSE)</f>
        <v>Pleurosigma spp 0009</v>
      </c>
      <c r="E610" s="66"/>
    </row>
    <row r="611" spans="1:5">
      <c r="A611" t="s">
        <v>6269</v>
      </c>
      <c r="B611">
        <v>1E-3</v>
      </c>
      <c r="C611" t="s">
        <v>5129</v>
      </c>
      <c r="D611" t="str">
        <f>VLOOKUP(C611,'MASTER KEY'!$A$2:$B$2986,2,FALSE)</f>
        <v>Pleurosigma spp 0010</v>
      </c>
      <c r="E611" s="66"/>
    </row>
    <row r="612" spans="1:5">
      <c r="A612" t="s">
        <v>6270</v>
      </c>
      <c r="B612">
        <v>1E-3</v>
      </c>
      <c r="C612" t="s">
        <v>5130</v>
      </c>
      <c r="D612" t="str">
        <f>VLOOKUP(C612,'MASTER KEY'!$A$2:$B$2986,2,FALSE)</f>
        <v>Pleurosigma spp 0011</v>
      </c>
      <c r="E612" s="66"/>
    </row>
    <row r="613" spans="1:5">
      <c r="A613" t="s">
        <v>6271</v>
      </c>
      <c r="B613">
        <v>1E-3</v>
      </c>
      <c r="C613" t="s">
        <v>5131</v>
      </c>
      <c r="D613" t="str">
        <f>VLOOKUP(C613,'MASTER KEY'!$A$2:$B$2986,2,FALSE)</f>
        <v>Pleurosigma spp 0012</v>
      </c>
      <c r="E613" s="66"/>
    </row>
    <row r="614" spans="1:5">
      <c r="A614" t="s">
        <v>6272</v>
      </c>
      <c r="B614">
        <v>1E-3</v>
      </c>
      <c r="C614" t="s">
        <v>5139</v>
      </c>
      <c r="D614" t="str">
        <f>VLOOKUP(C614,'MASTER KEY'!$A$2:$B$2986,2,FALSE)</f>
        <v>Podocystis spp 0001</v>
      </c>
      <c r="E614" s="66"/>
    </row>
    <row r="615" spans="1:5">
      <c r="A615" t="s">
        <v>6273</v>
      </c>
      <c r="B615">
        <v>1E-3</v>
      </c>
      <c r="C615" t="s">
        <v>5148</v>
      </c>
      <c r="D615" t="str">
        <f>VLOOKUP(C615,'MASTER KEY'!$A$2:$B$2986,2,FALSE)</f>
        <v>Polykrikos spp 0001</v>
      </c>
      <c r="E615" s="66"/>
    </row>
    <row r="616" spans="1:5">
      <c r="A616" t="s">
        <v>6274</v>
      </c>
      <c r="B616">
        <v>1E-3</v>
      </c>
      <c r="C616" t="s">
        <v>5149</v>
      </c>
      <c r="D616" t="str">
        <f>VLOOKUP(C616,'MASTER KEY'!$A$2:$B$2986,2,FALSE)</f>
        <v>Polykrikos spp 0002</v>
      </c>
      <c r="E616" s="66"/>
    </row>
    <row r="617" spans="1:5">
      <c r="A617" t="s">
        <v>6275</v>
      </c>
      <c r="B617">
        <v>1E-3</v>
      </c>
      <c r="C617" t="s">
        <v>5152</v>
      </c>
      <c r="D617" t="str">
        <f>VLOOKUP(C617,'MASTER KEY'!$A$2:$B$2986,2,FALSE)</f>
        <v>Prasinophyte spp 0001</v>
      </c>
      <c r="E617" s="66"/>
    </row>
    <row r="618" spans="1:5">
      <c r="A618" t="s">
        <v>6276</v>
      </c>
      <c r="B618">
        <v>1E-3</v>
      </c>
      <c r="C618" t="s">
        <v>5153</v>
      </c>
      <c r="D618" t="str">
        <f>VLOOKUP(C618,'MASTER KEY'!$A$2:$B$2986,2,FALSE)</f>
        <v>Prasinophyte spp 0002</v>
      </c>
      <c r="E618" s="66"/>
    </row>
    <row r="619" spans="1:5">
      <c r="A619" t="s">
        <v>6277</v>
      </c>
      <c r="B619">
        <v>1E-3</v>
      </c>
      <c r="C619" t="s">
        <v>5154</v>
      </c>
      <c r="D619" t="str">
        <f>VLOOKUP(C619,'MASTER KEY'!$A$2:$B$2986,2,FALSE)</f>
        <v>Prasinophyte spp 0003</v>
      </c>
      <c r="E619" s="66"/>
    </row>
    <row r="620" spans="1:5">
      <c r="A620" t="s">
        <v>6278</v>
      </c>
      <c r="B620">
        <v>1E-3</v>
      </c>
      <c r="C620" t="s">
        <v>5155</v>
      </c>
      <c r="D620" t="str">
        <f>VLOOKUP(C620,'MASTER KEY'!$A$2:$B$2986,2,FALSE)</f>
        <v>Prasinophyte spp 0004</v>
      </c>
      <c r="E620" s="66"/>
    </row>
    <row r="621" spans="1:5">
      <c r="A621" t="s">
        <v>6279</v>
      </c>
      <c r="B621">
        <v>1E-3</v>
      </c>
      <c r="C621" t="s">
        <v>5156</v>
      </c>
      <c r="D621" t="str">
        <f>VLOOKUP(C621,'MASTER KEY'!$A$2:$B$2986,2,FALSE)</f>
        <v>Prasinophyte spp 0005</v>
      </c>
      <c r="E621" s="66"/>
    </row>
    <row r="622" spans="1:5">
      <c r="A622" t="s">
        <v>6280</v>
      </c>
      <c r="B622">
        <v>1E-3</v>
      </c>
      <c r="C622" t="s">
        <v>5157</v>
      </c>
      <c r="D622" t="str">
        <f>VLOOKUP(C622,'MASTER KEY'!$A$2:$B$2986,2,FALSE)</f>
        <v>Prasinophyte spp 0006</v>
      </c>
      <c r="E622" s="66"/>
    </row>
    <row r="623" spans="1:5">
      <c r="A623" t="s">
        <v>6281</v>
      </c>
      <c r="B623">
        <v>1E-3</v>
      </c>
      <c r="C623" t="s">
        <v>5158</v>
      </c>
      <c r="D623" t="str">
        <f>VLOOKUP(C623,'MASTER KEY'!$A$2:$B$2986,2,FALSE)</f>
        <v>Prasinophyte spp 0007</v>
      </c>
      <c r="E623" s="66"/>
    </row>
    <row r="624" spans="1:5">
      <c r="A624" t="s">
        <v>6282</v>
      </c>
      <c r="B624">
        <v>1E-3</v>
      </c>
      <c r="C624" t="s">
        <v>5159</v>
      </c>
      <c r="D624" t="str">
        <f>VLOOKUP(C624,'MASTER KEY'!$A$2:$B$2986,2,FALSE)</f>
        <v>Prasinophyte spp 0008</v>
      </c>
      <c r="E624" s="66"/>
    </row>
    <row r="625" spans="1:5">
      <c r="A625" t="s">
        <v>6283</v>
      </c>
      <c r="B625">
        <v>1E-3</v>
      </c>
      <c r="C625" t="s">
        <v>5160</v>
      </c>
      <c r="D625" t="str">
        <f>VLOOKUP(C625,'MASTER KEY'!$A$2:$B$2986,2,FALSE)</f>
        <v>Prasinophyte spp 0009</v>
      </c>
      <c r="E625" s="66"/>
    </row>
    <row r="626" spans="1:5">
      <c r="A626" t="s">
        <v>6284</v>
      </c>
      <c r="B626">
        <v>1E-3</v>
      </c>
      <c r="C626" t="s">
        <v>5161</v>
      </c>
      <c r="D626" t="str">
        <f>VLOOKUP(C626,'MASTER KEY'!$A$2:$B$2986,2,FALSE)</f>
        <v>Prasinophyte spp 0010</v>
      </c>
      <c r="E626" s="66"/>
    </row>
    <row r="627" spans="1:5">
      <c r="A627" t="s">
        <v>6285</v>
      </c>
      <c r="B627">
        <v>1E-3</v>
      </c>
      <c r="C627" t="s">
        <v>5162</v>
      </c>
      <c r="D627" t="str">
        <f>VLOOKUP(C627,'MASTER KEY'!$A$2:$B$2986,2,FALSE)</f>
        <v>Prasinophyte spp 0011</v>
      </c>
      <c r="E627" s="66"/>
    </row>
    <row r="628" spans="1:5">
      <c r="A628" t="s">
        <v>6286</v>
      </c>
      <c r="B628">
        <v>1E-3</v>
      </c>
      <c r="C628" t="s">
        <v>5163</v>
      </c>
      <c r="D628" t="str">
        <f>VLOOKUP(C628,'MASTER KEY'!$A$2:$B$2986,2,FALSE)</f>
        <v>Prasinophyte spp 0012</v>
      </c>
      <c r="E628" s="66"/>
    </row>
    <row r="629" spans="1:5">
      <c r="A629" t="s">
        <v>6287</v>
      </c>
      <c r="B629">
        <v>1E-3</v>
      </c>
      <c r="C629" t="s">
        <v>5164</v>
      </c>
      <c r="D629" t="str">
        <f>VLOOKUP(C629,'MASTER KEY'!$A$2:$B$2986,2,FALSE)</f>
        <v>Prasinophyte spp 0013</v>
      </c>
      <c r="E629" s="66"/>
    </row>
    <row r="630" spans="1:5">
      <c r="A630" t="s">
        <v>6288</v>
      </c>
      <c r="B630">
        <v>1E-3</v>
      </c>
      <c r="C630" t="s">
        <v>5165</v>
      </c>
      <c r="D630" t="str">
        <f>VLOOKUP(C630,'MASTER KEY'!$A$2:$B$2986,2,FALSE)</f>
        <v>Prasinophyte spp 0014</v>
      </c>
      <c r="E630" s="66"/>
    </row>
    <row r="631" spans="1:5">
      <c r="A631" t="s">
        <v>6289</v>
      </c>
      <c r="B631">
        <v>1E-3</v>
      </c>
      <c r="C631" t="s">
        <v>5166</v>
      </c>
      <c r="D631" t="str">
        <f>VLOOKUP(C631,'MASTER KEY'!$A$2:$B$2986,2,FALSE)</f>
        <v>Prasinophyte spp 0015</v>
      </c>
      <c r="E631" s="66"/>
    </row>
    <row r="632" spans="1:5">
      <c r="A632" t="s">
        <v>6290</v>
      </c>
      <c r="B632">
        <v>1E-3</v>
      </c>
      <c r="C632" t="s">
        <v>5167</v>
      </c>
      <c r="D632" t="str">
        <f>VLOOKUP(C632,'MASTER KEY'!$A$2:$B$2986,2,FALSE)</f>
        <v>Prasinophyte spp 0016</v>
      </c>
      <c r="E632" s="66"/>
    </row>
    <row r="633" spans="1:5">
      <c r="A633" t="s">
        <v>6291</v>
      </c>
      <c r="B633">
        <v>1E-3</v>
      </c>
      <c r="C633" t="s">
        <v>5168</v>
      </c>
      <c r="D633" t="str">
        <f>VLOOKUP(C633,'MASTER KEY'!$A$2:$B$2986,2,FALSE)</f>
        <v>Prasinophyte spp 0017</v>
      </c>
      <c r="E633" s="66"/>
    </row>
    <row r="634" spans="1:5">
      <c r="A634" t="s">
        <v>6292</v>
      </c>
      <c r="B634">
        <v>1E-3</v>
      </c>
      <c r="C634" t="s">
        <v>5169</v>
      </c>
      <c r="D634" t="str">
        <f>VLOOKUP(C634,'MASTER KEY'!$A$2:$B$2986,2,FALSE)</f>
        <v>Prasinophyte spp 0018</v>
      </c>
      <c r="E634" s="66"/>
    </row>
    <row r="635" spans="1:5">
      <c r="A635" t="s">
        <v>6293</v>
      </c>
      <c r="B635">
        <v>1E-3</v>
      </c>
      <c r="C635" t="s">
        <v>5170</v>
      </c>
      <c r="D635" t="str">
        <f>VLOOKUP(C635,'MASTER KEY'!$A$2:$B$2986,2,FALSE)</f>
        <v>Prasinophyte spp 0019</v>
      </c>
      <c r="E635" s="66"/>
    </row>
    <row r="636" spans="1:5">
      <c r="A636" t="s">
        <v>6294</v>
      </c>
      <c r="B636">
        <v>1E-3</v>
      </c>
      <c r="C636" t="s">
        <v>5171</v>
      </c>
      <c r="D636" t="str">
        <f>VLOOKUP(C636,'MASTER KEY'!$A$2:$B$2986,2,FALSE)</f>
        <v>Prasinophyte spp 0020</v>
      </c>
      <c r="E636" s="66"/>
    </row>
    <row r="637" spans="1:5">
      <c r="A637" t="s">
        <v>6295</v>
      </c>
      <c r="B637">
        <v>1E-3</v>
      </c>
      <c r="C637" t="s">
        <v>5172</v>
      </c>
      <c r="D637" t="str">
        <f>VLOOKUP(C637,'MASTER KEY'!$A$2:$B$2986,2,FALSE)</f>
        <v>Prasinophyte spp 0021</v>
      </c>
      <c r="E637" s="66"/>
    </row>
    <row r="638" spans="1:5">
      <c r="A638" t="s">
        <v>6296</v>
      </c>
      <c r="B638">
        <v>1E-3</v>
      </c>
      <c r="C638" t="s">
        <v>5173</v>
      </c>
      <c r="D638" t="str">
        <f>VLOOKUP(C638,'MASTER KEY'!$A$2:$B$2986,2,FALSE)</f>
        <v>Prasinophyte spp 0022</v>
      </c>
      <c r="E638" s="66"/>
    </row>
    <row r="639" spans="1:5">
      <c r="A639" t="s">
        <v>6297</v>
      </c>
      <c r="B639">
        <v>1E-3</v>
      </c>
      <c r="C639" t="s">
        <v>5174</v>
      </c>
      <c r="D639" t="str">
        <f>VLOOKUP(C639,'MASTER KEY'!$A$2:$B$2986,2,FALSE)</f>
        <v>Prasinophyte spp 0023</v>
      </c>
      <c r="E639" s="66"/>
    </row>
    <row r="640" spans="1:5">
      <c r="A640" t="s">
        <v>6298</v>
      </c>
      <c r="B640">
        <v>1E-3</v>
      </c>
      <c r="C640" t="s">
        <v>5175</v>
      </c>
      <c r="D640" t="str">
        <f>VLOOKUP(C640,'MASTER KEY'!$A$2:$B$2986,2,FALSE)</f>
        <v>Prasinophyte spp 0024</v>
      </c>
      <c r="E640" s="66"/>
    </row>
    <row r="641" spans="1:5">
      <c r="A641" t="s">
        <v>6299</v>
      </c>
      <c r="B641">
        <v>1E-3</v>
      </c>
      <c r="C641" t="s">
        <v>5176</v>
      </c>
      <c r="D641" t="str">
        <f>VLOOKUP(C641,'MASTER KEY'!$A$2:$B$2986,2,FALSE)</f>
        <v>Prasinophyte spp 0025</v>
      </c>
      <c r="E641" s="66"/>
    </row>
    <row r="642" spans="1:5">
      <c r="A642" t="s">
        <v>6300</v>
      </c>
      <c r="B642">
        <v>1E-3</v>
      </c>
      <c r="C642" t="s">
        <v>5177</v>
      </c>
      <c r="D642" t="str">
        <f>VLOOKUP(C642,'MASTER KEY'!$A$2:$B$2986,2,FALSE)</f>
        <v>Prasinophyte spp 0026</v>
      </c>
      <c r="E642" s="66"/>
    </row>
    <row r="643" spans="1:5">
      <c r="A643" t="s">
        <v>6301</v>
      </c>
      <c r="B643">
        <v>1E-3</v>
      </c>
      <c r="C643" t="s">
        <v>5178</v>
      </c>
      <c r="D643" t="str">
        <f>VLOOKUP(C643,'MASTER KEY'!$A$2:$B$2986,2,FALSE)</f>
        <v>Prasinophyte spp 0027</v>
      </c>
      <c r="E643" s="66"/>
    </row>
    <row r="644" spans="1:5">
      <c r="A644" t="s">
        <v>3337</v>
      </c>
      <c r="B644">
        <v>1E-3</v>
      </c>
      <c r="C644" t="s">
        <v>5185</v>
      </c>
      <c r="D644" t="str">
        <f>VLOOKUP(C644,'MASTER KEY'!$A$2:$B$2986,2,FALSE)</f>
        <v>Proboscia alata</v>
      </c>
      <c r="E644" s="66"/>
    </row>
    <row r="645" spans="1:5">
      <c r="A645" t="s">
        <v>5560</v>
      </c>
      <c r="B645">
        <v>1E-3</v>
      </c>
      <c r="C645" t="s">
        <v>5196</v>
      </c>
      <c r="D645" t="str">
        <f>VLOOKUP(C645,'MASTER KEY'!$A$2:$B$2986,2,FALSE)</f>
        <v>Prorocentrum cordatum</v>
      </c>
      <c r="E645" s="66"/>
    </row>
    <row r="646" spans="1:5">
      <c r="A646" t="s">
        <v>3346</v>
      </c>
      <c r="B646">
        <v>1E-3</v>
      </c>
      <c r="C646" t="s">
        <v>5197</v>
      </c>
      <c r="D646" t="str">
        <f>VLOOKUP(C646,'MASTER KEY'!$A$2:$B$2986,2,FALSE)</f>
        <v>Prorocentrum dentatum</v>
      </c>
      <c r="E646" s="66"/>
    </row>
    <row r="647" spans="1:5">
      <c r="A647" t="s">
        <v>3349</v>
      </c>
      <c r="B647">
        <v>1E-3</v>
      </c>
      <c r="C647" t="s">
        <v>5200</v>
      </c>
      <c r="D647" t="str">
        <f>VLOOKUP(C647,'MASTER KEY'!$A$2:$B$2986,2,FALSE)</f>
        <v>Prorocentrum lima</v>
      </c>
      <c r="E647" s="66"/>
    </row>
    <row r="648" spans="1:5">
      <c r="A648" t="s">
        <v>3350</v>
      </c>
      <c r="B648">
        <v>1E-3</v>
      </c>
      <c r="C648" t="s">
        <v>5201</v>
      </c>
      <c r="D648" t="str">
        <f>VLOOKUP(C648,'MASTER KEY'!$A$2:$B$2986,2,FALSE)</f>
        <v>Prorocentrum mexicanum</v>
      </c>
      <c r="E648" s="66"/>
    </row>
    <row r="649" spans="1:5">
      <c r="A649" t="s">
        <v>3351</v>
      </c>
      <c r="B649">
        <v>1E-3</v>
      </c>
      <c r="C649" t="s">
        <v>5202</v>
      </c>
      <c r="D649" t="str">
        <f>VLOOKUP(C649,'MASTER KEY'!$A$2:$B$2986,2,FALSE)</f>
        <v>Prorocentrum micans</v>
      </c>
      <c r="E649" s="66"/>
    </row>
    <row r="650" spans="1:5">
      <c r="A650" t="s">
        <v>6302</v>
      </c>
      <c r="B650">
        <v>1E-3</v>
      </c>
      <c r="C650" t="s">
        <v>5659</v>
      </c>
      <c r="D650" t="str">
        <f>VLOOKUP(C650,'MASTER KEY'!$A$2:$B$2986,2,FALSE)</f>
        <v>Prorocentrum spp 0001</v>
      </c>
      <c r="E650" s="66"/>
    </row>
    <row r="651" spans="1:5">
      <c r="A651" t="s">
        <v>6303</v>
      </c>
      <c r="B651">
        <v>1E-3</v>
      </c>
      <c r="C651" t="s">
        <v>5660</v>
      </c>
      <c r="D651" t="str">
        <f>VLOOKUP(C651,'MASTER KEY'!$A$2:$B$2986,2,FALSE)</f>
        <v>Prorocentrum spp 0002</v>
      </c>
      <c r="E651" s="66"/>
    </row>
    <row r="652" spans="1:5">
      <c r="A652" t="s">
        <v>3364</v>
      </c>
      <c r="B652">
        <v>1E-3</v>
      </c>
      <c r="C652" t="s">
        <v>6791</v>
      </c>
      <c r="D652" t="str">
        <f>VLOOKUP(C652,'MASTER KEY'!$A$2:$B$2986,2,FALSE)</f>
        <v>Protoperidinium bipes</v>
      </c>
      <c r="E652" s="66"/>
    </row>
    <row r="653" spans="1:5">
      <c r="A653" t="s">
        <v>3367</v>
      </c>
      <c r="B653">
        <v>1E-3</v>
      </c>
      <c r="C653" t="s">
        <v>6796</v>
      </c>
      <c r="D653" t="str">
        <f>VLOOKUP(C653,'MASTER KEY'!$A$2:$B$2986,2,FALSE)</f>
        <v>Protoperidinium crassipes</v>
      </c>
      <c r="E653" s="66"/>
    </row>
    <row r="654" spans="1:5">
      <c r="A654" t="s">
        <v>3369</v>
      </c>
      <c r="B654">
        <v>1E-3</v>
      </c>
      <c r="C654" t="s">
        <v>6800</v>
      </c>
      <c r="D654" t="str">
        <f>VLOOKUP(C654,'MASTER KEY'!$A$2:$B$2986,2,FALSE)</f>
        <v>Protoperidinium grande</v>
      </c>
      <c r="E654" s="66"/>
    </row>
    <row r="655" spans="1:5">
      <c r="A655" t="s">
        <v>3374</v>
      </c>
      <c r="B655">
        <v>1E-3</v>
      </c>
      <c r="C655" t="s">
        <v>6807</v>
      </c>
      <c r="D655" t="str">
        <f>VLOOKUP(C655,'MASTER KEY'!$A$2:$B$2986,2,FALSE)</f>
        <v>Protoperidinium roseum</v>
      </c>
      <c r="E655" s="66"/>
    </row>
    <row r="656" spans="1:5">
      <c r="A656" t="s">
        <v>6304</v>
      </c>
      <c r="B656">
        <v>1E-3</v>
      </c>
      <c r="C656" t="s">
        <v>6808</v>
      </c>
      <c r="D656" t="str">
        <f>VLOOKUP(C656,'MASTER KEY'!$A$2:$B$2986,2,FALSE)</f>
        <v>Protoperidinium spp 0001</v>
      </c>
      <c r="E656" s="66"/>
    </row>
    <row r="657" spans="1:5">
      <c r="A657" t="s">
        <v>6305</v>
      </c>
      <c r="B657">
        <v>1E-3</v>
      </c>
      <c r="C657" t="s">
        <v>6809</v>
      </c>
      <c r="D657" t="str">
        <f>VLOOKUP(C657,'MASTER KEY'!$A$2:$B$2986,2,FALSE)</f>
        <v>Protoperidinium spp 0002</v>
      </c>
      <c r="E657" s="66"/>
    </row>
    <row r="658" spans="1:5">
      <c r="A658" t="s">
        <v>6306</v>
      </c>
      <c r="B658">
        <v>1E-3</v>
      </c>
      <c r="C658" t="s">
        <v>6810</v>
      </c>
      <c r="D658" t="str">
        <f>VLOOKUP(C658,'MASTER KEY'!$A$2:$B$2986,2,FALSE)</f>
        <v>Protoperidinium spp 0003</v>
      </c>
      <c r="E658" s="66"/>
    </row>
    <row r="659" spans="1:5">
      <c r="A659" t="s">
        <v>6307</v>
      </c>
      <c r="B659">
        <v>1E-3</v>
      </c>
      <c r="C659" t="s">
        <v>6811</v>
      </c>
      <c r="D659" t="str">
        <f>VLOOKUP(C659,'MASTER KEY'!$A$2:$B$2986,2,FALSE)</f>
        <v>Protoperidinium spp 0004</v>
      </c>
      <c r="E659" s="66"/>
    </row>
    <row r="660" spans="1:5">
      <c r="A660" t="s">
        <v>6308</v>
      </c>
      <c r="B660">
        <v>1E-3</v>
      </c>
      <c r="C660" t="s">
        <v>6812</v>
      </c>
      <c r="D660" t="str">
        <f>VLOOKUP(C660,'MASTER KEY'!$A$2:$B$2986,2,FALSE)</f>
        <v>Protoperidinium spp 0005</v>
      </c>
      <c r="E660" s="66"/>
    </row>
    <row r="661" spans="1:5">
      <c r="A661" t="s">
        <v>6309</v>
      </c>
      <c r="B661">
        <v>1E-3</v>
      </c>
      <c r="C661" t="s">
        <v>6813</v>
      </c>
      <c r="D661" t="str">
        <f>VLOOKUP(C661,'MASTER KEY'!$A$2:$B$2986,2,FALSE)</f>
        <v>Protoperidinium spp 0006</v>
      </c>
      <c r="E661" s="66"/>
    </row>
    <row r="662" spans="1:5">
      <c r="A662" t="s">
        <v>6310</v>
      </c>
      <c r="B662">
        <v>1E-3</v>
      </c>
      <c r="C662" t="s">
        <v>6814</v>
      </c>
      <c r="D662" t="str">
        <f>VLOOKUP(C662,'MASTER KEY'!$A$2:$B$2986,2,FALSE)</f>
        <v>Protoperidinium spp 0007</v>
      </c>
      <c r="E662" s="66"/>
    </row>
    <row r="663" spans="1:5">
      <c r="A663" t="s">
        <v>6311</v>
      </c>
      <c r="B663">
        <v>1E-3</v>
      </c>
      <c r="C663" t="s">
        <v>6815</v>
      </c>
      <c r="D663" t="str">
        <f>VLOOKUP(C663,'MASTER KEY'!$A$2:$B$2986,2,FALSE)</f>
        <v>Protoperidinium spp 0008</v>
      </c>
      <c r="E663" s="66"/>
    </row>
    <row r="664" spans="1:5">
      <c r="A664" t="s">
        <v>6312</v>
      </c>
      <c r="B664">
        <v>1E-3</v>
      </c>
      <c r="C664" t="s">
        <v>6816</v>
      </c>
      <c r="D664" t="str">
        <f>VLOOKUP(C664,'MASTER KEY'!$A$2:$B$2986,2,FALSE)</f>
        <v>Protoperidinium spp 0009</v>
      </c>
      <c r="E664" s="66"/>
    </row>
    <row r="665" spans="1:5">
      <c r="A665" t="s">
        <v>6313</v>
      </c>
      <c r="B665">
        <v>1E-3</v>
      </c>
      <c r="C665" t="s">
        <v>6817</v>
      </c>
      <c r="D665" t="str">
        <f>VLOOKUP(C665,'MASTER KEY'!$A$2:$B$2986,2,FALSE)</f>
        <v>Protoperidinium spp 0010</v>
      </c>
      <c r="E665" s="66"/>
    </row>
    <row r="666" spans="1:5">
      <c r="A666" t="s">
        <v>6314</v>
      </c>
      <c r="B666">
        <v>1E-3</v>
      </c>
      <c r="C666" t="s">
        <v>6818</v>
      </c>
      <c r="D666" t="str">
        <f>VLOOKUP(C666,'MASTER KEY'!$A$2:$B$2986,2,FALSE)</f>
        <v>Protoperidinium spp 0011</v>
      </c>
      <c r="E666" s="66"/>
    </row>
    <row r="667" spans="1:5">
      <c r="A667" t="s">
        <v>6315</v>
      </c>
      <c r="B667">
        <v>1E-3</v>
      </c>
      <c r="C667" t="s">
        <v>6819</v>
      </c>
      <c r="D667" t="str">
        <f>VLOOKUP(C667,'MASTER KEY'!$A$2:$B$2986,2,FALSE)</f>
        <v>Protoperidinium spp 0012</v>
      </c>
      <c r="E667" s="66"/>
    </row>
    <row r="668" spans="1:5">
      <c r="A668" t="s">
        <v>3394</v>
      </c>
      <c r="B668">
        <v>1E-3</v>
      </c>
      <c r="C668" t="s">
        <v>6828</v>
      </c>
      <c r="D668" t="str">
        <f>VLOOKUP(C668,'MASTER KEY'!$A$2:$B$2986,2,FALSE)</f>
        <v>Protoperidinium steinii</v>
      </c>
      <c r="E668" s="66"/>
    </row>
    <row r="669" spans="1:5">
      <c r="A669" t="s">
        <v>6316</v>
      </c>
      <c r="B669">
        <v>1E-3</v>
      </c>
      <c r="C669" t="s">
        <v>6834</v>
      </c>
      <c r="D669" t="str">
        <f>VLOOKUP(C669,'MASTER KEY'!$A$2:$B$2986,2,FALSE)</f>
        <v>Pseliodinium spp 0001</v>
      </c>
      <c r="E669" s="66"/>
    </row>
    <row r="670" spans="1:5">
      <c r="A670" t="s">
        <v>6317</v>
      </c>
      <c r="B670">
        <v>1E-3</v>
      </c>
      <c r="C670" t="s">
        <v>6835</v>
      </c>
      <c r="D670" t="str">
        <f>VLOOKUP(C670,'MASTER KEY'!$A$2:$B$2986,2,FALSE)</f>
        <v>Pseliodinium spp 0002</v>
      </c>
      <c r="E670" s="66"/>
    </row>
    <row r="671" spans="1:5">
      <c r="A671" t="s">
        <v>6318</v>
      </c>
      <c r="B671">
        <v>1E-3</v>
      </c>
      <c r="C671" t="s">
        <v>6840</v>
      </c>
      <c r="D671" t="str">
        <f>VLOOKUP(C671,'MASTER KEY'!$A$2:$B$2986,2,FALSE)</f>
        <v>Pseudo-nitzschia delicatissima</v>
      </c>
      <c r="E671" s="66"/>
    </row>
    <row r="672" spans="1:5">
      <c r="A672" t="s">
        <v>3403</v>
      </c>
      <c r="B672">
        <v>1E-3</v>
      </c>
      <c r="C672" t="s">
        <v>6841</v>
      </c>
      <c r="D672" t="str">
        <f>VLOOKUP(C672,'MASTER KEY'!$A$2:$B$2986,2,FALSE)</f>
        <v>Pseudo-nitzschia seriata</v>
      </c>
      <c r="E672" s="66"/>
    </row>
    <row r="673" spans="1:5">
      <c r="A673" t="s">
        <v>6319</v>
      </c>
      <c r="B673">
        <v>1E-3</v>
      </c>
      <c r="C673" t="s">
        <v>6842</v>
      </c>
      <c r="D673" t="str">
        <f>VLOOKUP(C673,'MASTER KEY'!$A$2:$B$2986,2,FALSE)</f>
        <v>Pseudo-nitzschia spp 0001</v>
      </c>
      <c r="E673" s="66"/>
    </row>
    <row r="674" spans="1:5">
      <c r="A674" t="s">
        <v>6320</v>
      </c>
      <c r="B674">
        <v>1E-3</v>
      </c>
      <c r="C674" t="s">
        <v>6843</v>
      </c>
      <c r="D674" t="str">
        <f>VLOOKUP(C674,'MASTER KEY'!$A$2:$B$2986,2,FALSE)</f>
        <v>Pseudo-nitzschia spp 0002</v>
      </c>
      <c r="E674" s="66"/>
    </row>
    <row r="675" spans="1:5">
      <c r="A675" t="s">
        <v>3407</v>
      </c>
      <c r="B675">
        <v>1E-3</v>
      </c>
      <c r="C675" t="s">
        <v>6847</v>
      </c>
      <c r="D675" t="str">
        <f>VLOOKUP(C675,'MASTER KEY'!$A$2:$B$2986,2,FALSE)</f>
        <v>Pseudo-nitzschia turgidula</v>
      </c>
      <c r="E675" s="66"/>
    </row>
    <row r="676" spans="1:5">
      <c r="A676" t="s">
        <v>6321</v>
      </c>
      <c r="B676">
        <v>1E-3</v>
      </c>
      <c r="C676" t="s">
        <v>6863</v>
      </c>
      <c r="D676" t="str">
        <f>VLOOKUP(C676,'MASTER KEY'!$A$2:$B$2986,2,FALSE)</f>
        <v>Pyramimonas spp 0001</v>
      </c>
      <c r="E676" s="66"/>
    </row>
    <row r="677" spans="1:5">
      <c r="A677" t="s">
        <v>6322</v>
      </c>
      <c r="B677">
        <v>1E-3</v>
      </c>
      <c r="C677" t="s">
        <v>6864</v>
      </c>
      <c r="D677" t="str">
        <f>VLOOKUP(C677,'MASTER KEY'!$A$2:$B$2986,2,FALSE)</f>
        <v>Pyramimonas spp 0002</v>
      </c>
      <c r="E677" s="66"/>
    </row>
    <row r="678" spans="1:5">
      <c r="A678" t="s">
        <v>6323</v>
      </c>
      <c r="B678">
        <v>1E-3</v>
      </c>
      <c r="C678" t="s">
        <v>6865</v>
      </c>
      <c r="D678" t="str">
        <f>VLOOKUP(C678,'MASTER KEY'!$A$2:$B$2986,2,FALSE)</f>
        <v>Pyramimonas spp 0003</v>
      </c>
      <c r="E678" s="66"/>
    </row>
    <row r="679" spans="1:5">
      <c r="A679" t="s">
        <v>6324</v>
      </c>
      <c r="B679">
        <v>1E-3</v>
      </c>
      <c r="C679" t="s">
        <v>6866</v>
      </c>
      <c r="D679" t="str">
        <f>VLOOKUP(C679,'MASTER KEY'!$A$2:$B$2986,2,FALSE)</f>
        <v>Pyramimonas spp 0004</v>
      </c>
      <c r="E679" s="66"/>
    </row>
    <row r="680" spans="1:5">
      <c r="A680" t="s">
        <v>6325</v>
      </c>
      <c r="B680">
        <v>1E-3</v>
      </c>
      <c r="C680" t="s">
        <v>6867</v>
      </c>
      <c r="D680" t="str">
        <f>VLOOKUP(C680,'MASTER KEY'!$A$2:$B$2986,2,FALSE)</f>
        <v>Pyramimonas spp 0005</v>
      </c>
      <c r="E680" s="66"/>
    </row>
    <row r="681" spans="1:5">
      <c r="A681" t="s">
        <v>6326</v>
      </c>
      <c r="B681">
        <v>1E-3</v>
      </c>
      <c r="C681" t="s">
        <v>6868</v>
      </c>
      <c r="D681" t="str">
        <f>VLOOKUP(C681,'MASTER KEY'!$A$2:$B$2986,2,FALSE)</f>
        <v>Pyramimonas spp 0006</v>
      </c>
      <c r="E681" s="66"/>
    </row>
    <row r="682" spans="1:5">
      <c r="A682" t="s">
        <v>3428</v>
      </c>
      <c r="B682">
        <v>1E-3</v>
      </c>
      <c r="C682" t="s">
        <v>6876</v>
      </c>
      <c r="D682" t="str">
        <f>VLOOKUP(C682,'MASTER KEY'!$A$2:$B$2986,2,FALSE)</f>
        <v>Pyrocystis lunula</v>
      </c>
      <c r="E682" s="66"/>
    </row>
    <row r="683" spans="1:5">
      <c r="A683" t="s">
        <v>6327</v>
      </c>
      <c r="B683">
        <v>1E-3</v>
      </c>
      <c r="C683" t="s">
        <v>6879</v>
      </c>
      <c r="D683" t="str">
        <f>VLOOKUP(C683,'MASTER KEY'!$A$2:$B$2986,2,FALSE)</f>
        <v>Pyrocystis spp 0001</v>
      </c>
      <c r="E683" s="66"/>
    </row>
    <row r="684" spans="1:5">
      <c r="A684" t="s">
        <v>3449</v>
      </c>
      <c r="B684">
        <v>1E-3</v>
      </c>
      <c r="C684" t="s">
        <v>6902</v>
      </c>
      <c r="D684" t="str">
        <f>VLOOKUP(C684,'MASTER KEY'!$A$2:$B$2986,2,FALSE)</f>
        <v>Rhizomonas setigera</v>
      </c>
      <c r="E684" s="66"/>
    </row>
    <row r="685" spans="1:5">
      <c r="A685" t="s">
        <v>3454</v>
      </c>
      <c r="B685">
        <v>1E-3</v>
      </c>
      <c r="C685" t="s">
        <v>6908</v>
      </c>
      <c r="D685" t="str">
        <f>VLOOKUP(C685,'MASTER KEY'!$A$2:$B$2986,2,FALSE)</f>
        <v>Rhizosolenia clevei</v>
      </c>
      <c r="E685" s="66"/>
    </row>
    <row r="686" spans="1:5">
      <c r="A686" t="s">
        <v>3461</v>
      </c>
      <c r="B686">
        <v>1E-3</v>
      </c>
      <c r="C686" t="s">
        <v>6915</v>
      </c>
      <c r="D686" t="str">
        <f>VLOOKUP(C686,'MASTER KEY'!$A$2:$B$2986,2,FALSE)</f>
        <v>Rhizosolenia robusta</v>
      </c>
      <c r="E686" s="66"/>
    </row>
    <row r="687" spans="1:5">
      <c r="A687" t="s">
        <v>3462</v>
      </c>
      <c r="B687">
        <v>1E-3</v>
      </c>
      <c r="C687" t="s">
        <v>6916</v>
      </c>
      <c r="D687" t="str">
        <f>VLOOKUP(C687,'MASTER KEY'!$A$2:$B$2986,2,FALSE)</f>
        <v>Rhizosolenia setigera</v>
      </c>
      <c r="E687" s="66"/>
    </row>
    <row r="688" spans="1:5">
      <c r="A688" t="s">
        <v>3463</v>
      </c>
      <c r="B688">
        <v>1E-3</v>
      </c>
      <c r="C688" t="s">
        <v>6917</v>
      </c>
      <c r="D688" t="str">
        <f>VLOOKUP(C688,'MASTER KEY'!$A$2:$B$2986,2,FALSE)</f>
        <v>Rhizosolenia shrubsolei</v>
      </c>
      <c r="E688" s="66"/>
    </row>
    <row r="689" spans="1:5">
      <c r="A689" t="s">
        <v>6328</v>
      </c>
      <c r="B689">
        <v>1E-3</v>
      </c>
      <c r="C689" t="s">
        <v>6920</v>
      </c>
      <c r="D689" t="str">
        <f>VLOOKUP(C689,'MASTER KEY'!$A$2:$B$2986,2,FALSE)</f>
        <v>Rhizosolenia spp 0002</v>
      </c>
      <c r="E689" s="66"/>
    </row>
    <row r="690" spans="1:5">
      <c r="A690" t="s">
        <v>6329</v>
      </c>
      <c r="B690">
        <v>1E-3</v>
      </c>
      <c r="C690" t="s">
        <v>6921</v>
      </c>
      <c r="D690" t="str">
        <f>VLOOKUP(C690,'MASTER KEY'!$A$2:$B$2986,2,FALSE)</f>
        <v>Rhizosolenia spp 0003</v>
      </c>
      <c r="E690" s="66"/>
    </row>
    <row r="691" spans="1:5">
      <c r="A691" t="s">
        <v>6330</v>
      </c>
      <c r="B691">
        <v>1E-3</v>
      </c>
      <c r="C691" t="s">
        <v>6922</v>
      </c>
      <c r="D691" t="str">
        <f>VLOOKUP(C691,'MASTER KEY'!$A$2:$B$2986,2,FALSE)</f>
        <v>Rhizosolenia spp 0004</v>
      </c>
      <c r="E691" s="66"/>
    </row>
    <row r="692" spans="1:5">
      <c r="A692" t="s">
        <v>6331</v>
      </c>
      <c r="B692">
        <v>1E-3</v>
      </c>
      <c r="C692" t="s">
        <v>6923</v>
      </c>
      <c r="D692" t="str">
        <f>VLOOKUP(C692,'MASTER KEY'!$A$2:$B$2986,2,FALSE)</f>
        <v>Rhizosolenia spp 0005</v>
      </c>
      <c r="E692" s="66"/>
    </row>
    <row r="693" spans="1:5">
      <c r="A693" t="s">
        <v>6332</v>
      </c>
      <c r="B693">
        <v>1E-3</v>
      </c>
      <c r="C693" t="s">
        <v>6924</v>
      </c>
      <c r="D693" t="str">
        <f>VLOOKUP(C693,'MASTER KEY'!$A$2:$B$2986,2,FALSE)</f>
        <v>Rhizosolenia spp 0006</v>
      </c>
      <c r="E693" s="66"/>
    </row>
    <row r="694" spans="1:5">
      <c r="A694" t="s">
        <v>6333</v>
      </c>
      <c r="B694">
        <v>1E-3</v>
      </c>
      <c r="C694" t="s">
        <v>6925</v>
      </c>
      <c r="D694" t="str">
        <f>VLOOKUP(C694,'MASTER KEY'!$A$2:$B$2986,2,FALSE)</f>
        <v>Rhizosolenia spp 0007</v>
      </c>
      <c r="E694" s="66"/>
    </row>
    <row r="695" spans="1:5">
      <c r="A695" t="s">
        <v>6334</v>
      </c>
      <c r="B695">
        <v>1E-3</v>
      </c>
      <c r="C695" t="s">
        <v>6926</v>
      </c>
      <c r="D695" t="str">
        <f>VLOOKUP(C695,'MASTER KEY'!$A$2:$B$2986,2,FALSE)</f>
        <v>Rhizosolenia spp 0008</v>
      </c>
      <c r="E695" s="66"/>
    </row>
    <row r="696" spans="1:5">
      <c r="A696" t="s">
        <v>6335</v>
      </c>
      <c r="B696">
        <v>1E-3</v>
      </c>
      <c r="C696" t="s">
        <v>6927</v>
      </c>
      <c r="D696" t="str">
        <f>VLOOKUP(C696,'MASTER KEY'!$A$2:$B$2986,2,FALSE)</f>
        <v>Rhizosolenia spp 0009</v>
      </c>
      <c r="E696" s="66"/>
    </row>
    <row r="697" spans="1:5">
      <c r="A697" t="s">
        <v>6336</v>
      </c>
      <c r="B697">
        <v>1E-3</v>
      </c>
      <c r="C697" t="s">
        <v>6928</v>
      </c>
      <c r="D697" t="str">
        <f>VLOOKUP(C697,'MASTER KEY'!$A$2:$B$2986,2,FALSE)</f>
        <v>Rhizosolenia spp 0010</v>
      </c>
      <c r="E697" s="66"/>
    </row>
    <row r="698" spans="1:5">
      <c r="A698" t="s">
        <v>3480</v>
      </c>
      <c r="B698">
        <v>1E-3</v>
      </c>
      <c r="C698" t="s">
        <v>6935</v>
      </c>
      <c r="D698" t="str">
        <f>VLOOKUP(C698,'MASTER KEY'!$A$2:$B$2986,2,FALSE)</f>
        <v>Rhizosolenia stolterfothii</v>
      </c>
      <c r="E698" s="66"/>
    </row>
    <row r="699" spans="1:5">
      <c r="A699" t="s">
        <v>3481</v>
      </c>
      <c r="B699">
        <v>1E-3</v>
      </c>
      <c r="C699" t="s">
        <v>6936</v>
      </c>
      <c r="D699" t="str">
        <f>VLOOKUP(C699,'MASTER KEY'!$A$2:$B$2986,2,FALSE)</f>
        <v>Rhizosolenia striata</v>
      </c>
      <c r="E699" s="66"/>
    </row>
    <row r="700" spans="1:5">
      <c r="A700" t="s">
        <v>3482</v>
      </c>
      <c r="B700">
        <v>1E-3</v>
      </c>
      <c r="C700" t="s">
        <v>6937</v>
      </c>
      <c r="D700" t="str">
        <f>VLOOKUP(C700,'MASTER KEY'!$A$2:$B$2986,2,FALSE)</f>
        <v>Rhizosolenia styliformis</v>
      </c>
      <c r="E700" s="66"/>
    </row>
    <row r="701" spans="1:5">
      <c r="A701" t="s">
        <v>3485</v>
      </c>
      <c r="B701">
        <v>1E-3</v>
      </c>
      <c r="C701" t="s">
        <v>6944</v>
      </c>
      <c r="D701" t="str">
        <f>VLOOKUP(C701,'MASTER KEY'!$A$2:$B$2986,2,FALSE)</f>
        <v>Richelia intracellularis</v>
      </c>
      <c r="E701" s="66"/>
    </row>
    <row r="702" spans="1:5">
      <c r="A702" t="s">
        <v>3495</v>
      </c>
      <c r="B702">
        <v>1E-3</v>
      </c>
      <c r="C702" t="s">
        <v>6965</v>
      </c>
      <c r="D702" t="str">
        <f>VLOOKUP(C702,'MASTER KEY'!$A$2:$B$2986,2,FALSE)</f>
        <v>Scrippsiella trochoidea</v>
      </c>
      <c r="E702" s="66"/>
    </row>
    <row r="703" spans="1:5">
      <c r="A703" t="s">
        <v>3498</v>
      </c>
      <c r="B703">
        <v>1E-3</v>
      </c>
      <c r="C703" t="s">
        <v>6970</v>
      </c>
      <c r="D703" t="str">
        <f>VLOOKUP(C703,'MASTER KEY'!$A$2:$B$2986,2,FALSE)</f>
        <v>Skeletonema costatum</v>
      </c>
      <c r="E703" s="66"/>
    </row>
    <row r="704" spans="1:5">
      <c r="A704" t="s">
        <v>6337</v>
      </c>
      <c r="B704">
        <v>1E-3</v>
      </c>
      <c r="C704" t="s">
        <v>6988</v>
      </c>
      <c r="D704" t="str">
        <f>VLOOKUP(C704,'MASTER KEY'!$A$2:$B$2986,2,FALSE)</f>
        <v>Stauroneis spp 0001</v>
      </c>
      <c r="E704" s="66"/>
    </row>
    <row r="705" spans="1:5">
      <c r="A705" t="s">
        <v>6338</v>
      </c>
      <c r="B705">
        <v>1E-3</v>
      </c>
      <c r="C705" t="s">
        <v>6989</v>
      </c>
      <c r="D705" t="str">
        <f>VLOOKUP(C705,'MASTER KEY'!$A$2:$B$2986,2,FALSE)</f>
        <v>Stauroneis spp 0002</v>
      </c>
      <c r="E705" s="66"/>
    </row>
    <row r="706" spans="1:5">
      <c r="A706" t="s">
        <v>6339</v>
      </c>
      <c r="B706">
        <v>1E-3</v>
      </c>
      <c r="C706" t="s">
        <v>6993</v>
      </c>
      <c r="D706" t="str">
        <f>VLOOKUP(C706,'MASTER KEY'!$A$2:$B$2986,2,FALSE)</f>
        <v>Stephanodiscus spp 0001</v>
      </c>
      <c r="E706" s="66"/>
    </row>
    <row r="707" spans="1:5">
      <c r="A707" t="s">
        <v>6340</v>
      </c>
      <c r="B707">
        <v>1E-3</v>
      </c>
      <c r="C707" t="s">
        <v>6998</v>
      </c>
      <c r="D707" t="str">
        <f>VLOOKUP(C707,'MASTER KEY'!$A$2:$B$2986,2,FALSE)</f>
        <v>Streptotheca spp 0001</v>
      </c>
      <c r="E707" s="66"/>
    </row>
    <row r="708" spans="1:5">
      <c r="A708" t="s">
        <v>3519</v>
      </c>
      <c r="B708">
        <v>1E-3</v>
      </c>
      <c r="C708" t="s">
        <v>7003</v>
      </c>
      <c r="D708" t="str">
        <f>VLOOKUP(C708,'MASTER KEY'!$A$2:$B$2986,2,FALSE)</f>
        <v>Striatella unipunctata</v>
      </c>
      <c r="E708" s="66"/>
    </row>
    <row r="709" spans="1:5">
      <c r="A709" t="s">
        <v>6341</v>
      </c>
      <c r="B709">
        <v>1E-3</v>
      </c>
      <c r="C709" t="s">
        <v>7005</v>
      </c>
      <c r="D709" t="str">
        <f>VLOOKUP(C709,'MASTER KEY'!$A$2:$B$2986,2,FALSE)</f>
        <v>Surirella fastuosa</v>
      </c>
      <c r="E709" s="66"/>
    </row>
    <row r="710" spans="1:5">
      <c r="A710" t="s">
        <v>6342</v>
      </c>
      <c r="B710">
        <v>1E-3</v>
      </c>
      <c r="C710" t="s">
        <v>7008</v>
      </c>
      <c r="D710" t="str">
        <f>VLOOKUP(C710,'MASTER KEY'!$A$2:$B$2986,2,FALSE)</f>
        <v>Surirella spp 0002</v>
      </c>
      <c r="E710" s="66"/>
    </row>
    <row r="711" spans="1:5">
      <c r="A711" t="s">
        <v>6343</v>
      </c>
      <c r="B711">
        <v>1E-3</v>
      </c>
      <c r="C711" t="s">
        <v>7009</v>
      </c>
      <c r="D711" t="str">
        <f>VLOOKUP(C711,'MASTER KEY'!$A$2:$B$2986,2,FALSE)</f>
        <v>Surirella spp 0003</v>
      </c>
      <c r="E711" s="66"/>
    </row>
    <row r="712" spans="1:5">
      <c r="A712" t="s">
        <v>6344</v>
      </c>
      <c r="B712">
        <v>1E-3</v>
      </c>
      <c r="C712" t="s">
        <v>7043</v>
      </c>
      <c r="D712" t="str">
        <f>VLOOKUP(C712,'MASTER KEY'!$A$2:$B$2986,2,FALSE)</f>
        <v>Tetraselmis spp 0003</v>
      </c>
      <c r="E712" s="66"/>
    </row>
    <row r="713" spans="1:5">
      <c r="A713" t="s">
        <v>6345</v>
      </c>
      <c r="B713">
        <v>1E-3</v>
      </c>
      <c r="C713" t="s">
        <v>7044</v>
      </c>
      <c r="D713" t="str">
        <f>VLOOKUP(C713,'MASTER KEY'!$A$2:$B$2986,2,FALSE)</f>
        <v>Tetraselmis spp 0004</v>
      </c>
      <c r="E713" s="66"/>
    </row>
    <row r="714" spans="1:5">
      <c r="A714" t="s">
        <v>3544</v>
      </c>
      <c r="B714">
        <v>1E-3</v>
      </c>
      <c r="C714" t="s">
        <v>7053</v>
      </c>
      <c r="D714" t="str">
        <f>VLOOKUP(C714,'MASTER KEY'!$A$2:$B$2986,2,FALSE)</f>
        <v>Thalassionema frauenfeldii</v>
      </c>
      <c r="E714" s="66"/>
    </row>
    <row r="715" spans="1:5">
      <c r="A715" t="s">
        <v>6346</v>
      </c>
      <c r="B715">
        <v>1E-3</v>
      </c>
      <c r="C715" t="s">
        <v>7055</v>
      </c>
      <c r="D715" t="str">
        <f>VLOOKUP(C715,'MASTER KEY'!$A$2:$B$2986,2,FALSE)</f>
        <v>Thalassionema nitzschiodes</v>
      </c>
      <c r="E715" s="66"/>
    </row>
    <row r="716" spans="1:5">
      <c r="A716" t="s">
        <v>6347</v>
      </c>
      <c r="B716">
        <v>1E-3</v>
      </c>
      <c r="C716" t="s">
        <v>7063</v>
      </c>
      <c r="D716" t="str">
        <f>VLOOKUP(C716,'MASTER KEY'!$A$2:$B$2986,2,FALSE)</f>
        <v>Thalassiophysa spp 0 001</v>
      </c>
      <c r="E716" s="66"/>
    </row>
    <row r="717" spans="1:5">
      <c r="A717" t="s">
        <v>3556</v>
      </c>
      <c r="B717">
        <v>1E-3</v>
      </c>
      <c r="C717" t="s">
        <v>7069</v>
      </c>
      <c r="D717" t="str">
        <f>VLOOKUP(C717,'MASTER KEY'!$A$2:$B$2986,2,FALSE)</f>
        <v>Thalassiosira pseudonana</v>
      </c>
      <c r="E717" s="66"/>
    </row>
    <row r="718" spans="1:5">
      <c r="A718" t="s">
        <v>6348</v>
      </c>
      <c r="B718">
        <v>1E-3</v>
      </c>
      <c r="C718" t="s">
        <v>7070</v>
      </c>
      <c r="D718" t="str">
        <f>VLOOKUP(C718,'MASTER KEY'!$A$2:$B$2986,2,FALSE)</f>
        <v>Thalassiosira spp 0001</v>
      </c>
      <c r="E718" s="66"/>
    </row>
    <row r="719" spans="1:5">
      <c r="A719" t="s">
        <v>6349</v>
      </c>
      <c r="B719">
        <v>1E-3</v>
      </c>
      <c r="C719" t="s">
        <v>7083</v>
      </c>
      <c r="D719" t="str">
        <f>VLOOKUP(C719,'MASTER KEY'!$A$2:$B$2986,2,FALSE)</f>
        <v>Thalassiothrix spp 0002</v>
      </c>
      <c r="E719" s="66"/>
    </row>
    <row r="720" spans="1:5">
      <c r="A720" t="s">
        <v>6350</v>
      </c>
      <c r="B720">
        <v>1E-3</v>
      </c>
      <c r="C720" t="s">
        <v>7088</v>
      </c>
      <c r="D720" t="str">
        <f>VLOOKUP(C720,'MASTER KEY'!$A$2:$B$2986,2,FALSE)</f>
        <v>Torodinium spp 0001</v>
      </c>
      <c r="E720" s="66"/>
    </row>
    <row r="721" spans="1:5">
      <c r="A721" t="s">
        <v>6351</v>
      </c>
      <c r="B721">
        <v>1E-3</v>
      </c>
      <c r="C721" t="s">
        <v>7089</v>
      </c>
      <c r="D721" t="str">
        <f>VLOOKUP(C721,'MASTER KEY'!$A$2:$B$2986,2,FALSE)</f>
        <v>Torodinium spp 0002</v>
      </c>
      <c r="E721" s="66"/>
    </row>
    <row r="722" spans="1:5">
      <c r="A722" t="s">
        <v>6352</v>
      </c>
      <c r="B722">
        <v>1E-3</v>
      </c>
      <c r="C722" t="s">
        <v>7092</v>
      </c>
      <c r="D722" t="str">
        <f>VLOOKUP(C722,'MASTER KEY'!$A$2:$B$2986,2,FALSE)</f>
        <v>Toxarium spp 0001</v>
      </c>
      <c r="E722" s="66"/>
    </row>
    <row r="723" spans="1:5">
      <c r="A723" t="s">
        <v>6353</v>
      </c>
      <c r="B723">
        <v>1E-3</v>
      </c>
      <c r="C723" t="s">
        <v>7093</v>
      </c>
      <c r="D723" t="str">
        <f>VLOOKUP(C723,'MASTER KEY'!$A$2:$B$2986,2,FALSE)</f>
        <v>Toxarium spp 0002</v>
      </c>
      <c r="E723" s="66"/>
    </row>
    <row r="724" spans="1:5">
      <c r="A724" t="s">
        <v>3579</v>
      </c>
      <c r="B724">
        <v>1E-3</v>
      </c>
      <c r="C724" t="s">
        <v>7096</v>
      </c>
      <c r="D724" t="str">
        <f>VLOOKUP(C724,'MASTER KEY'!$A$2:$B$2986,2,FALSE)</f>
        <v>Toxarium undulatum</v>
      </c>
      <c r="E724" s="66"/>
    </row>
    <row r="725" spans="1:5">
      <c r="A725" t="s">
        <v>3580</v>
      </c>
      <c r="B725">
        <v>1E-3</v>
      </c>
      <c r="C725" t="s">
        <v>7101</v>
      </c>
      <c r="D725" t="str">
        <f>VLOOKUP(C725,'MASTER KEY'!$A$2:$B$2986,2,FALSE)</f>
        <v>Trachyneis aspera</v>
      </c>
      <c r="E725" s="66"/>
    </row>
    <row r="726" spans="1:5">
      <c r="A726" t="s">
        <v>6354</v>
      </c>
      <c r="B726">
        <v>1E-3</v>
      </c>
      <c r="C726" t="s">
        <v>7102</v>
      </c>
      <c r="D726" t="str">
        <f>VLOOKUP(C726,'MASTER KEY'!$A$2:$B$2986,2,FALSE)</f>
        <v>Trachyneis spp 0001</v>
      </c>
      <c r="E726" s="66"/>
    </row>
    <row r="727" spans="1:5">
      <c r="A727" t="s">
        <v>6355</v>
      </c>
      <c r="B727">
        <v>1E-3</v>
      </c>
      <c r="C727" t="s">
        <v>7103</v>
      </c>
      <c r="D727" t="str">
        <f>VLOOKUP(C727,'MASTER KEY'!$A$2:$B$2986,2,FALSE)</f>
        <v>Trachyneis spp 0002</v>
      </c>
      <c r="E727" s="66"/>
    </row>
    <row r="728" spans="1:5">
      <c r="A728" t="s">
        <v>3593</v>
      </c>
      <c r="B728">
        <v>1E-3</v>
      </c>
      <c r="C728" t="s">
        <v>7118</v>
      </c>
      <c r="D728" t="str">
        <f>VLOOKUP(C728,'MASTER KEY'!$A$2:$B$2986,2,FALSE)</f>
        <v>Trigonium reticulum</v>
      </c>
      <c r="E728" s="66"/>
    </row>
    <row r="729" spans="1:5">
      <c r="A729" t="s">
        <v>6356</v>
      </c>
      <c r="B729">
        <v>1E-3</v>
      </c>
      <c r="C729" t="s">
        <v>7169</v>
      </c>
      <c r="D729" t="str">
        <f>VLOOKUP(C729,'MASTER KEY'!$A$2:$B$2986,2,FALSE)</f>
        <v>Undatella spp 0001</v>
      </c>
      <c r="E729" s="66"/>
    </row>
    <row r="730" spans="1:5">
      <c r="A730" t="s">
        <v>6250</v>
      </c>
      <c r="B730">
        <v>1E-3</v>
      </c>
      <c r="C730" t="s">
        <v>5082</v>
      </c>
      <c r="D730" t="str">
        <f>VLOOKUP(C730,'MASTER KEY'!$A$2:$B$2986,2,FALSE)</f>
        <v>Phytoplankton spp 0005</v>
      </c>
      <c r="E730" s="66"/>
    </row>
    <row r="731" spans="1:5">
      <c r="A731" t="s">
        <v>6251</v>
      </c>
      <c r="B731">
        <v>1E-3</v>
      </c>
      <c r="C731" t="s">
        <v>5083</v>
      </c>
      <c r="D731" t="str">
        <f>VLOOKUP(C731,'MASTER KEY'!$A$2:$B$2986,2,FALSE)</f>
        <v>Phytoplankton spp 0006</v>
      </c>
      <c r="E731" s="66"/>
    </row>
    <row r="732" spans="1:5">
      <c r="A732" t="s">
        <v>6252</v>
      </c>
      <c r="B732">
        <v>1E-3</v>
      </c>
      <c r="C732" t="s">
        <v>5084</v>
      </c>
      <c r="D732" t="str">
        <f>VLOOKUP(C732,'MASTER KEY'!$A$2:$B$2986,2,FALSE)</f>
        <v>Phytoplankton spp 0007</v>
      </c>
      <c r="E732" s="66"/>
    </row>
    <row r="733" spans="1:5">
      <c r="A733" t="s">
        <v>6253</v>
      </c>
      <c r="B733">
        <v>1E-3</v>
      </c>
      <c r="C733" t="s">
        <v>5085</v>
      </c>
      <c r="D733" t="str">
        <f>VLOOKUP(C733,'MASTER KEY'!$A$2:$B$2986,2,FALSE)</f>
        <v>Phytoplankton spp 0008</v>
      </c>
      <c r="E733" s="66"/>
    </row>
    <row r="734" spans="1:5">
      <c r="A734" t="s">
        <v>6254</v>
      </c>
      <c r="B734">
        <v>1E-3</v>
      </c>
      <c r="C734" t="s">
        <v>5086</v>
      </c>
      <c r="D734" t="str">
        <f>VLOOKUP(C734,'MASTER KEY'!$A$2:$B$2986,2,FALSE)</f>
        <v>Phytoplankton spp 0009</v>
      </c>
      <c r="E734" s="66"/>
    </row>
    <row r="735" spans="1:5">
      <c r="A735" t="s">
        <v>6255</v>
      </c>
      <c r="B735">
        <v>1E-3</v>
      </c>
      <c r="C735" t="s">
        <v>5087</v>
      </c>
      <c r="D735" t="str">
        <f>VLOOKUP(C735,'MASTER KEY'!$A$2:$B$2986,2,FALSE)</f>
        <v>Phytoplankton spp 0010</v>
      </c>
      <c r="E735" s="66"/>
    </row>
    <row r="736" spans="1:5">
      <c r="A736" t="s">
        <v>6256</v>
      </c>
      <c r="B736">
        <v>1E-3</v>
      </c>
      <c r="C736" t="s">
        <v>5088</v>
      </c>
      <c r="D736" t="str">
        <f>VLOOKUP(C736,'MASTER KEY'!$A$2:$B$2986,2,FALSE)</f>
        <v>Phytoplankton spp 0011</v>
      </c>
      <c r="E736" s="66"/>
    </row>
    <row r="737" spans="1:11">
      <c r="A737" t="s">
        <v>6257</v>
      </c>
      <c r="B737">
        <v>1E-3</v>
      </c>
      <c r="C737" t="s">
        <v>5089</v>
      </c>
      <c r="D737" t="str">
        <f>VLOOKUP(C737,'MASTER KEY'!$A$2:$B$2986,2,FALSE)</f>
        <v>Phytoplankton spp 0012</v>
      </c>
      <c r="E737" s="66"/>
    </row>
    <row r="738" spans="1:11">
      <c r="K738" s="66"/>
    </row>
    <row r="739" spans="1:11">
      <c r="K739" s="66"/>
    </row>
    <row r="740" spans="1:11">
      <c r="K740" s="66"/>
    </row>
    <row r="741" spans="1:11">
      <c r="K741" s="66"/>
    </row>
    <row r="742" spans="1:11">
      <c r="K742" s="66"/>
    </row>
    <row r="743" spans="1:11">
      <c r="K743" s="66"/>
    </row>
    <row r="744" spans="1:11">
      <c r="K744" s="66"/>
    </row>
    <row r="745" spans="1:11">
      <c r="K745" s="66"/>
    </row>
    <row r="746" spans="1:11">
      <c r="K746" s="66"/>
    </row>
    <row r="747" spans="1:11">
      <c r="K747" s="66"/>
    </row>
    <row r="748" spans="1:11">
      <c r="K748" s="66"/>
    </row>
    <row r="749" spans="1:11">
      <c r="K749" s="66"/>
    </row>
    <row r="750" spans="1:11">
      <c r="K750" s="66"/>
    </row>
    <row r="751" spans="1:11">
      <c r="K751" s="66"/>
    </row>
    <row r="752" spans="1:11">
      <c r="K752" s="66"/>
    </row>
    <row r="753" spans="11:11">
      <c r="K753" s="66"/>
    </row>
    <row r="754" spans="11:11">
      <c r="K754" s="66"/>
    </row>
    <row r="755" spans="11:11">
      <c r="K755" s="66"/>
    </row>
    <row r="756" spans="11:11">
      <c r="K756" s="66"/>
    </row>
    <row r="757" spans="11:11">
      <c r="K757" s="66"/>
    </row>
    <row r="758" spans="11:11">
      <c r="K758" s="66"/>
    </row>
    <row r="759" spans="11:11">
      <c r="K759" s="66"/>
    </row>
    <row r="760" spans="11:11">
      <c r="K760" s="66"/>
    </row>
    <row r="761" spans="11:11">
      <c r="K761" s="66"/>
    </row>
    <row r="762" spans="11:11">
      <c r="K762" s="66"/>
    </row>
    <row r="763" spans="11:11">
      <c r="K763" s="66"/>
    </row>
    <row r="764" spans="11:11">
      <c r="K764" s="66"/>
    </row>
    <row r="765" spans="11:11">
      <c r="K765" s="66"/>
    </row>
    <row r="766" spans="11:11">
      <c r="K766" s="66"/>
    </row>
    <row r="767" spans="11:11">
      <c r="K767" s="66"/>
    </row>
    <row r="768" spans="11:11">
      <c r="K768" s="66"/>
    </row>
    <row r="769" spans="11:11">
      <c r="K769" s="66"/>
    </row>
    <row r="770" spans="11:11">
      <c r="K770" s="66"/>
    </row>
    <row r="771" spans="11:11">
      <c r="K771" s="66"/>
    </row>
    <row r="772" spans="11:11">
      <c r="K772" s="66"/>
    </row>
    <row r="773" spans="11:11">
      <c r="K773" s="66"/>
    </row>
    <row r="774" spans="11:11">
      <c r="K774" s="66"/>
    </row>
    <row r="775" spans="11:11">
      <c r="K775" s="66"/>
    </row>
    <row r="776" spans="11:11">
      <c r="K776" s="66"/>
    </row>
    <row r="777" spans="11:11">
      <c r="K777" s="66"/>
    </row>
    <row r="778" spans="11:11">
      <c r="K778" s="66"/>
    </row>
    <row r="779" spans="11:11">
      <c r="K779" s="66"/>
    </row>
    <row r="780" spans="11:11">
      <c r="K780" s="66"/>
    </row>
    <row r="781" spans="11:11">
      <c r="K781" s="66"/>
    </row>
    <row r="782" spans="11:11">
      <c r="K782" s="66"/>
    </row>
    <row r="783" spans="11:11">
      <c r="K783" s="66"/>
    </row>
    <row r="784" spans="11:11">
      <c r="K784" s="66"/>
    </row>
    <row r="785" spans="11:11">
      <c r="K785" s="66"/>
    </row>
    <row r="786" spans="11:11">
      <c r="K786" s="66"/>
    </row>
    <row r="787" spans="11:11">
      <c r="K787" s="66"/>
    </row>
    <row r="788" spans="11:11">
      <c r="K788" s="66"/>
    </row>
    <row r="789" spans="11:11">
      <c r="K789" s="66"/>
    </row>
    <row r="790" spans="11:11">
      <c r="K790" s="66"/>
    </row>
    <row r="791" spans="11:11">
      <c r="K791" s="66"/>
    </row>
    <row r="792" spans="11:11">
      <c r="K792" s="66"/>
    </row>
    <row r="793" spans="11:11">
      <c r="K793" s="66"/>
    </row>
    <row r="794" spans="11:11">
      <c r="K794" s="66"/>
    </row>
    <row r="795" spans="11:11">
      <c r="K795" s="66"/>
    </row>
    <row r="796" spans="11:11">
      <c r="K796" s="66"/>
    </row>
    <row r="797" spans="11:11">
      <c r="K797" s="66"/>
    </row>
    <row r="798" spans="11:11">
      <c r="K798" s="66"/>
    </row>
    <row r="799" spans="11:11">
      <c r="K799" s="66"/>
    </row>
    <row r="800" spans="11:11">
      <c r="K800" s="66"/>
    </row>
    <row r="801" spans="11:11">
      <c r="K801" s="66"/>
    </row>
    <row r="802" spans="11:11">
      <c r="K802" s="66"/>
    </row>
    <row r="803" spans="11:11">
      <c r="K803" s="66"/>
    </row>
    <row r="804" spans="11:11">
      <c r="K804" s="66"/>
    </row>
    <row r="805" spans="11:11">
      <c r="K805" s="66"/>
    </row>
    <row r="806" spans="11:11">
      <c r="K806" s="66"/>
    </row>
    <row r="807" spans="11:11">
      <c r="K807" s="66"/>
    </row>
    <row r="808" spans="11:11">
      <c r="K808" s="66"/>
    </row>
    <row r="809" spans="11:11">
      <c r="K809" s="66"/>
    </row>
    <row r="810" spans="11:11">
      <c r="K810" s="66"/>
    </row>
    <row r="811" spans="11:11">
      <c r="K811" s="66"/>
    </row>
    <row r="812" spans="11:11">
      <c r="K812" s="66"/>
    </row>
    <row r="813" spans="11:11">
      <c r="K813" s="66"/>
    </row>
    <row r="814" spans="11:11">
      <c r="K814" s="66"/>
    </row>
    <row r="815" spans="11:11">
      <c r="K815" s="66"/>
    </row>
    <row r="816" spans="11:11">
      <c r="K816" s="66"/>
    </row>
    <row r="817" spans="11:11">
      <c r="K817" s="66"/>
    </row>
    <row r="818" spans="11:11">
      <c r="K818" s="66"/>
    </row>
    <row r="819" spans="11:11">
      <c r="K819" s="66"/>
    </row>
    <row r="820" spans="11:11">
      <c r="K820" s="66"/>
    </row>
    <row r="821" spans="11:11">
      <c r="K821" s="66"/>
    </row>
    <row r="822" spans="11:11">
      <c r="K822" s="66"/>
    </row>
    <row r="823" spans="11:11">
      <c r="K823" s="66"/>
    </row>
    <row r="824" spans="11:11">
      <c r="K824" s="66"/>
    </row>
    <row r="825" spans="11:11">
      <c r="K825" s="66"/>
    </row>
    <row r="826" spans="11:11">
      <c r="K826" s="66"/>
    </row>
    <row r="827" spans="11:11">
      <c r="K827" s="66"/>
    </row>
    <row r="828" spans="11:11">
      <c r="K828" s="66"/>
    </row>
    <row r="829" spans="11:11">
      <c r="K829" s="66"/>
    </row>
    <row r="830" spans="11:11">
      <c r="K830" s="66"/>
    </row>
    <row r="831" spans="11:11">
      <c r="K831" s="66"/>
    </row>
    <row r="832" spans="11:11">
      <c r="K832" s="66"/>
    </row>
    <row r="833" spans="11:11">
      <c r="K833" s="66"/>
    </row>
    <row r="834" spans="11:11">
      <c r="K834" s="66"/>
    </row>
    <row r="835" spans="11:11">
      <c r="K835" s="66"/>
    </row>
    <row r="836" spans="11:11">
      <c r="K836" s="66"/>
    </row>
    <row r="837" spans="11:11">
      <c r="K837" s="66"/>
    </row>
    <row r="838" spans="11:11">
      <c r="K838" s="66"/>
    </row>
    <row r="839" spans="11:11">
      <c r="K839" s="66"/>
    </row>
    <row r="840" spans="11:11">
      <c r="K840" s="66"/>
    </row>
    <row r="841" spans="11:11">
      <c r="K841" s="66"/>
    </row>
    <row r="842" spans="11:11">
      <c r="K842" s="66"/>
    </row>
    <row r="843" spans="11:11">
      <c r="K843" s="66"/>
    </row>
    <row r="844" spans="11:11">
      <c r="K844" s="66"/>
    </row>
    <row r="845" spans="11:11">
      <c r="K845" s="66"/>
    </row>
    <row r="846" spans="11:11">
      <c r="K846" s="66"/>
    </row>
    <row r="847" spans="11:11">
      <c r="K847" s="66"/>
    </row>
    <row r="848" spans="11:11">
      <c r="K848" s="66"/>
    </row>
    <row r="849" spans="11:11">
      <c r="K849" s="66"/>
    </row>
    <row r="850" spans="11:11">
      <c r="K850" s="66"/>
    </row>
    <row r="851" spans="11:11">
      <c r="K851" s="66"/>
    </row>
    <row r="852" spans="11:11">
      <c r="K852" s="66"/>
    </row>
    <row r="853" spans="11:11">
      <c r="K853" s="66"/>
    </row>
    <row r="854" spans="11:11">
      <c r="K854" s="66"/>
    </row>
    <row r="855" spans="11:11">
      <c r="K855" s="66"/>
    </row>
    <row r="856" spans="11:11">
      <c r="K856" s="66"/>
    </row>
    <row r="857" spans="11:11">
      <c r="K857" s="66"/>
    </row>
    <row r="858" spans="11:11">
      <c r="K858" s="66"/>
    </row>
    <row r="859" spans="11:11">
      <c r="K859" s="66"/>
    </row>
    <row r="860" spans="11:11">
      <c r="K860" s="66"/>
    </row>
    <row r="861" spans="11:11">
      <c r="K861" s="66"/>
    </row>
    <row r="862" spans="11:11">
      <c r="K862" s="66"/>
    </row>
    <row r="863" spans="11:11">
      <c r="K863" s="66"/>
    </row>
    <row r="864" spans="11:11">
      <c r="K864" s="66"/>
    </row>
    <row r="865" spans="11:11">
      <c r="K865" s="66"/>
    </row>
    <row r="866" spans="11:11">
      <c r="K866" s="66"/>
    </row>
    <row r="867" spans="11:11">
      <c r="K867" s="66"/>
    </row>
    <row r="868" spans="11:11">
      <c r="K868" s="66"/>
    </row>
    <row r="869" spans="11:11">
      <c r="K869" s="66"/>
    </row>
    <row r="870" spans="11:11">
      <c r="K870" s="66"/>
    </row>
    <row r="871" spans="11:11">
      <c r="K871" s="66"/>
    </row>
    <row r="872" spans="11:11">
      <c r="K872" s="66"/>
    </row>
    <row r="873" spans="11:11">
      <c r="K873" s="66"/>
    </row>
    <row r="874" spans="11:11">
      <c r="K874" s="66"/>
    </row>
    <row r="875" spans="11:11">
      <c r="K875" s="66"/>
    </row>
    <row r="876" spans="11:11">
      <c r="K876" s="66"/>
    </row>
    <row r="877" spans="11:11">
      <c r="K877" s="66"/>
    </row>
    <row r="878" spans="11:11">
      <c r="K878" s="66"/>
    </row>
    <row r="879" spans="11:11">
      <c r="K879" s="66"/>
    </row>
    <row r="880" spans="11:11">
      <c r="K880" s="66"/>
    </row>
    <row r="881" spans="11:11">
      <c r="K881" s="66"/>
    </row>
    <row r="882" spans="11:11">
      <c r="K882" s="66"/>
    </row>
    <row r="883" spans="11:11">
      <c r="K883" s="66"/>
    </row>
    <row r="884" spans="11:11">
      <c r="K884" s="66"/>
    </row>
    <row r="885" spans="11:11">
      <c r="K885" s="66"/>
    </row>
    <row r="886" spans="11:11">
      <c r="K886" s="66"/>
    </row>
    <row r="887" spans="11:11">
      <c r="K887" s="66"/>
    </row>
    <row r="888" spans="11:11">
      <c r="K888" s="66"/>
    </row>
    <row r="889" spans="11:11">
      <c r="K889" s="66"/>
    </row>
    <row r="890" spans="11:11">
      <c r="K890" s="66"/>
    </row>
    <row r="891" spans="11:11">
      <c r="K891" s="66"/>
    </row>
    <row r="892" spans="11:11">
      <c r="K892" s="66"/>
    </row>
    <row r="893" spans="11:11">
      <c r="K893" s="66"/>
    </row>
    <row r="894" spans="11:11">
      <c r="K894" s="66"/>
    </row>
    <row r="895" spans="11:11">
      <c r="K895" s="66"/>
    </row>
    <row r="896" spans="11:11">
      <c r="K896" s="66"/>
    </row>
    <row r="897" spans="11:11">
      <c r="K897" s="66"/>
    </row>
    <row r="898" spans="11:11">
      <c r="K898" s="66"/>
    </row>
    <row r="899" spans="11:11">
      <c r="K899" s="66"/>
    </row>
    <row r="900" spans="11:11">
      <c r="K900" s="66"/>
    </row>
    <row r="901" spans="11:11">
      <c r="K901" s="66"/>
    </row>
    <row r="902" spans="11:11">
      <c r="K902" s="66"/>
    </row>
    <row r="903" spans="11:11">
      <c r="K903" s="66"/>
    </row>
    <row r="904" spans="11:11">
      <c r="K904" s="66"/>
    </row>
    <row r="905" spans="11:11">
      <c r="K905" s="66"/>
    </row>
    <row r="906" spans="11:11">
      <c r="K906" s="66"/>
    </row>
    <row r="907" spans="11:11">
      <c r="K907" s="66"/>
    </row>
    <row r="908" spans="11:11">
      <c r="K908" s="66"/>
    </row>
    <row r="909" spans="11:11">
      <c r="K909" s="66"/>
    </row>
    <row r="910" spans="11:11">
      <c r="K910" s="66"/>
    </row>
    <row r="911" spans="11:11">
      <c r="K911" s="66"/>
    </row>
    <row r="912" spans="11:11">
      <c r="K912" s="66"/>
    </row>
    <row r="913" spans="11:11">
      <c r="K913" s="66"/>
    </row>
    <row r="914" spans="11:11">
      <c r="K914" s="66"/>
    </row>
    <row r="915" spans="11:11">
      <c r="K915" s="66"/>
    </row>
    <row r="916" spans="11:11">
      <c r="K916" s="66"/>
    </row>
    <row r="917" spans="11:11">
      <c r="K917" s="66"/>
    </row>
    <row r="918" spans="11:11">
      <c r="K918" s="66"/>
    </row>
    <row r="919" spans="11:11">
      <c r="K919" s="66"/>
    </row>
    <row r="920" spans="11:11">
      <c r="K920" s="66"/>
    </row>
    <row r="921" spans="11:11">
      <c r="K921" s="66"/>
    </row>
    <row r="922" spans="11:11">
      <c r="K922" s="66"/>
    </row>
    <row r="923" spans="11:11">
      <c r="K923" s="66"/>
    </row>
    <row r="924" spans="11:11">
      <c r="K924" s="66"/>
    </row>
    <row r="925" spans="11:11">
      <c r="K925" s="66"/>
    </row>
    <row r="926" spans="11:11">
      <c r="K926" s="66"/>
    </row>
    <row r="927" spans="11:11">
      <c r="K927" s="66"/>
    </row>
    <row r="928" spans="11:11">
      <c r="K928" s="66"/>
    </row>
    <row r="929" spans="11:11">
      <c r="K929" s="66"/>
    </row>
    <row r="930" spans="11:11">
      <c r="K930" s="66"/>
    </row>
    <row r="931" spans="11:11">
      <c r="K931" s="66"/>
    </row>
    <row r="932" spans="11:11">
      <c r="K932" s="66"/>
    </row>
    <row r="933" spans="11:11">
      <c r="K933" s="66"/>
    </row>
    <row r="934" spans="11:11">
      <c r="K934" s="66"/>
    </row>
    <row r="935" spans="11:11">
      <c r="K935" s="66"/>
    </row>
    <row r="936" spans="11:11">
      <c r="K936" s="66"/>
    </row>
    <row r="937" spans="11:11">
      <c r="K937" s="66"/>
    </row>
    <row r="938" spans="11:11">
      <c r="K938" s="66"/>
    </row>
    <row r="939" spans="11:11">
      <c r="K939" s="66"/>
    </row>
    <row r="940" spans="11:11">
      <c r="K940" s="66"/>
    </row>
    <row r="941" spans="11:11">
      <c r="K941" s="66"/>
    </row>
    <row r="942" spans="11:11">
      <c r="K942" s="66"/>
    </row>
    <row r="943" spans="11:11">
      <c r="K943" s="66"/>
    </row>
    <row r="944" spans="11:11">
      <c r="K944" s="66"/>
    </row>
    <row r="945" spans="11:11">
      <c r="K945" s="66"/>
    </row>
    <row r="946" spans="11:11">
      <c r="K946" s="66"/>
    </row>
    <row r="947" spans="11:11">
      <c r="K947" s="66"/>
    </row>
    <row r="948" spans="11:11">
      <c r="K948" s="66"/>
    </row>
    <row r="949" spans="11:11">
      <c r="K949" s="66"/>
    </row>
    <row r="950" spans="11:11">
      <c r="K950" s="66"/>
    </row>
    <row r="951" spans="11:11">
      <c r="K951" s="66"/>
    </row>
    <row r="952" spans="11:11">
      <c r="K952" s="66"/>
    </row>
    <row r="953" spans="11:11">
      <c r="K953" s="66"/>
    </row>
    <row r="954" spans="11:11">
      <c r="K954" s="66"/>
    </row>
    <row r="955" spans="11:11">
      <c r="K955" s="66"/>
    </row>
    <row r="956" spans="11:11">
      <c r="K956" s="66"/>
    </row>
    <row r="957" spans="11:11">
      <c r="K957" s="66"/>
    </row>
    <row r="958" spans="11:11">
      <c r="K958" s="66"/>
    </row>
    <row r="959" spans="11:11">
      <c r="K959" s="66"/>
    </row>
    <row r="960" spans="11:11">
      <c r="K960" s="66"/>
    </row>
    <row r="961" spans="11:11">
      <c r="K961" s="66"/>
    </row>
    <row r="962" spans="11:11">
      <c r="K962" s="66"/>
    </row>
    <row r="963" spans="11:11">
      <c r="K963" s="66"/>
    </row>
    <row r="964" spans="11:11">
      <c r="K964" s="66"/>
    </row>
    <row r="965" spans="11:11">
      <c r="K965" s="66"/>
    </row>
    <row r="966" spans="11:11">
      <c r="K966" s="66"/>
    </row>
    <row r="967" spans="11:11">
      <c r="K967" s="66"/>
    </row>
    <row r="968" spans="11:11">
      <c r="K968" s="66"/>
    </row>
    <row r="969" spans="11:11">
      <c r="K969" s="66"/>
    </row>
    <row r="970" spans="11:11">
      <c r="K970" s="66"/>
    </row>
    <row r="971" spans="11:11">
      <c r="K971" s="66"/>
    </row>
    <row r="972" spans="11:11">
      <c r="K972" s="66"/>
    </row>
    <row r="973" spans="11:11">
      <c r="K973" s="66"/>
    </row>
    <row r="974" spans="11:11">
      <c r="K974" s="66"/>
    </row>
    <row r="975" spans="11:11">
      <c r="K975" s="66"/>
    </row>
    <row r="976" spans="11:11">
      <c r="K976" s="66"/>
    </row>
    <row r="977" spans="11:11">
      <c r="K977" s="66"/>
    </row>
    <row r="978" spans="11:11">
      <c r="K978" s="66"/>
    </row>
    <row r="979" spans="11:11">
      <c r="K979" s="66"/>
    </row>
    <row r="980" spans="11:11">
      <c r="K980" s="66"/>
    </row>
    <row r="981" spans="11:11">
      <c r="K981" s="66"/>
    </row>
    <row r="982" spans="11:11">
      <c r="K982" s="66"/>
    </row>
    <row r="983" spans="11:11">
      <c r="K983" s="66"/>
    </row>
    <row r="984" spans="11:11">
      <c r="K984" s="66"/>
    </row>
    <row r="985" spans="11:11">
      <c r="K985" s="66"/>
    </row>
    <row r="986" spans="11:11">
      <c r="K986" s="66"/>
    </row>
    <row r="987" spans="11:11">
      <c r="K987" s="66"/>
    </row>
    <row r="988" spans="11:11">
      <c r="K988" s="66"/>
    </row>
    <row r="989" spans="11:11">
      <c r="K989" s="66"/>
    </row>
    <row r="990" spans="11:11">
      <c r="K990" s="66"/>
    </row>
    <row r="991" spans="11:11">
      <c r="K991" s="66"/>
    </row>
    <row r="992" spans="11:11">
      <c r="K992" s="66"/>
    </row>
    <row r="993" spans="11:11">
      <c r="K993" s="66"/>
    </row>
    <row r="994" spans="11:11">
      <c r="K994" s="66"/>
    </row>
    <row r="995" spans="11:11">
      <c r="K995" s="66"/>
    </row>
    <row r="996" spans="11:11">
      <c r="K996" s="66"/>
    </row>
    <row r="997" spans="11:11">
      <c r="K997" s="66"/>
    </row>
    <row r="998" spans="11:11">
      <c r="K998" s="66"/>
    </row>
    <row r="999" spans="11:11">
      <c r="K999" s="66"/>
    </row>
    <row r="1000" spans="11:11">
      <c r="K1000" s="66"/>
    </row>
    <row r="1001" spans="11:11">
      <c r="K1001" s="66"/>
    </row>
    <row r="1002" spans="11:11">
      <c r="K1002" s="66"/>
    </row>
    <row r="1003" spans="11:11">
      <c r="K1003" s="66"/>
    </row>
    <row r="1004" spans="11:11">
      <c r="K1004" s="66"/>
    </row>
    <row r="1005" spans="11:11">
      <c r="K1005" s="66"/>
    </row>
    <row r="1006" spans="11:11">
      <c r="K1006" s="66"/>
    </row>
    <row r="1007" spans="11:11">
      <c r="K1007" s="66"/>
    </row>
    <row r="1008" spans="11:11">
      <c r="K1008" s="66"/>
    </row>
    <row r="1009" spans="11:11">
      <c r="K1009" s="66"/>
    </row>
    <row r="1010" spans="11:11">
      <c r="K1010" s="66"/>
    </row>
    <row r="1011" spans="11:11">
      <c r="K1011" s="66"/>
    </row>
    <row r="1012" spans="11:11">
      <c r="K1012" s="66"/>
    </row>
    <row r="1013" spans="11:11">
      <c r="K1013" s="66"/>
    </row>
    <row r="1014" spans="11:11">
      <c r="K1014" s="66"/>
    </row>
    <row r="1015" spans="11:11">
      <c r="K1015" s="66"/>
    </row>
    <row r="1016" spans="11:11">
      <c r="K1016" s="66"/>
    </row>
    <row r="1017" spans="11:11">
      <c r="K1017" s="66"/>
    </row>
    <row r="1018" spans="11:11">
      <c r="K1018" s="66"/>
    </row>
    <row r="1019" spans="11:11">
      <c r="K1019" s="66"/>
    </row>
    <row r="1020" spans="11:11">
      <c r="K1020" s="66"/>
    </row>
    <row r="1021" spans="11:11">
      <c r="K1021" s="66"/>
    </row>
    <row r="1022" spans="11:11">
      <c r="K1022" s="66"/>
    </row>
    <row r="1023" spans="11:11">
      <c r="K1023" s="66"/>
    </row>
    <row r="1024" spans="11:11">
      <c r="K1024" s="66"/>
    </row>
    <row r="1025" spans="11:11">
      <c r="K1025" s="66"/>
    </row>
    <row r="1026" spans="11:11">
      <c r="K1026" s="66"/>
    </row>
    <row r="1027" spans="11:11">
      <c r="K1027" s="66"/>
    </row>
    <row r="1028" spans="11:11">
      <c r="K1028" s="66"/>
    </row>
    <row r="1029" spans="11:11">
      <c r="K1029" s="66"/>
    </row>
    <row r="1030" spans="11:11">
      <c r="K1030" s="66"/>
    </row>
    <row r="1031" spans="11:11">
      <c r="K1031" s="66"/>
    </row>
    <row r="1032" spans="11:11">
      <c r="K1032" s="66"/>
    </row>
    <row r="1033" spans="11:11">
      <c r="K1033" s="66"/>
    </row>
    <row r="1034" spans="11:11">
      <c r="K1034" s="66"/>
    </row>
    <row r="1035" spans="11:11">
      <c r="K1035" s="66"/>
    </row>
    <row r="1036" spans="11:11">
      <c r="K1036" s="66"/>
    </row>
    <row r="1037" spans="11:11">
      <c r="K1037" s="66"/>
    </row>
    <row r="1038" spans="11:11">
      <c r="K1038" s="66"/>
    </row>
    <row r="1039" spans="11:11">
      <c r="K1039" s="66"/>
    </row>
    <row r="1040" spans="11:11">
      <c r="K1040" s="66"/>
    </row>
    <row r="1041" spans="11:11">
      <c r="K1041" s="66"/>
    </row>
    <row r="1042" spans="11:11">
      <c r="K1042" s="66"/>
    </row>
    <row r="1043" spans="11:11">
      <c r="K1043" s="66"/>
    </row>
    <row r="1044" spans="11:11">
      <c r="K1044" s="66"/>
    </row>
    <row r="1045" spans="11:11">
      <c r="K1045" s="66"/>
    </row>
    <row r="1046" spans="11:11">
      <c r="K1046" s="66"/>
    </row>
    <row r="1047" spans="11:11">
      <c r="K1047" s="66"/>
    </row>
    <row r="1048" spans="11:11">
      <c r="K1048" s="66"/>
    </row>
    <row r="1049" spans="11:11">
      <c r="K1049" s="66"/>
    </row>
    <row r="1050" spans="11:11">
      <c r="K1050" s="66"/>
    </row>
    <row r="1051" spans="11:11">
      <c r="K1051" s="66"/>
    </row>
    <row r="1052" spans="11:11">
      <c r="K1052" s="66"/>
    </row>
    <row r="1053" spans="11:11">
      <c r="K1053" s="66"/>
    </row>
    <row r="1054" spans="11:11">
      <c r="K1054" s="66"/>
    </row>
    <row r="1055" spans="11:11">
      <c r="K1055" s="66"/>
    </row>
    <row r="1056" spans="11:11">
      <c r="K1056" s="66"/>
    </row>
    <row r="1057" spans="11:11">
      <c r="K1057" s="66"/>
    </row>
    <row r="1058" spans="11:11">
      <c r="K1058" s="66"/>
    </row>
    <row r="1059" spans="11:11">
      <c r="K1059" s="66"/>
    </row>
    <row r="1060" spans="11:11">
      <c r="K1060" s="66"/>
    </row>
    <row r="1061" spans="11:11">
      <c r="K1061" s="66"/>
    </row>
    <row r="1062" spans="11:11">
      <c r="K1062" s="66"/>
    </row>
    <row r="1063" spans="11:11">
      <c r="K1063" s="66"/>
    </row>
    <row r="1064" spans="11:11">
      <c r="K1064" s="66"/>
    </row>
    <row r="1065" spans="11:11">
      <c r="K1065" s="66"/>
    </row>
    <row r="1066" spans="11:11">
      <c r="K1066" s="66"/>
    </row>
    <row r="1067" spans="11:11">
      <c r="K1067" s="66"/>
    </row>
    <row r="1068" spans="11:11">
      <c r="K1068" s="66"/>
    </row>
    <row r="1069" spans="11:11">
      <c r="K1069" s="66"/>
    </row>
    <row r="1070" spans="11:11">
      <c r="K1070" s="66"/>
    </row>
    <row r="1071" spans="11:11">
      <c r="K1071" s="66"/>
    </row>
    <row r="1072" spans="11:11">
      <c r="K1072" s="66"/>
    </row>
    <row r="1073" spans="11:11">
      <c r="K1073" s="66"/>
    </row>
    <row r="1074" spans="11:11">
      <c r="K1074" s="66"/>
    </row>
    <row r="1075" spans="11:11">
      <c r="K1075" s="66"/>
    </row>
    <row r="1076" spans="11:11">
      <c r="K1076" s="66"/>
    </row>
    <row r="1077" spans="11:11">
      <c r="K1077" s="66"/>
    </row>
    <row r="1078" spans="11:11">
      <c r="K1078" s="66"/>
    </row>
    <row r="1079" spans="11:11">
      <c r="K1079" s="66"/>
    </row>
    <row r="1080" spans="11:11">
      <c r="K1080" s="66"/>
    </row>
    <row r="1081" spans="11:11">
      <c r="K1081" s="66"/>
    </row>
    <row r="1082" spans="11:11">
      <c r="K1082" s="66"/>
    </row>
    <row r="1083" spans="11:11">
      <c r="K1083" s="66"/>
    </row>
    <row r="1084" spans="11:11">
      <c r="K1084" s="66"/>
    </row>
    <row r="1085" spans="11:11">
      <c r="K1085" s="66"/>
    </row>
    <row r="1086" spans="11:11">
      <c r="K1086" s="66"/>
    </row>
    <row r="1087" spans="11:11">
      <c r="K1087" s="66"/>
    </row>
    <row r="1088" spans="11:11">
      <c r="K1088" s="66"/>
    </row>
    <row r="1089" spans="11:11">
      <c r="K1089" s="66"/>
    </row>
    <row r="1090" spans="11:11">
      <c r="K1090" s="66"/>
    </row>
    <row r="1091" spans="11:11">
      <c r="K1091" s="66"/>
    </row>
    <row r="1092" spans="11:11">
      <c r="K1092" s="66"/>
    </row>
    <row r="1093" spans="11:11">
      <c r="K1093" s="66"/>
    </row>
    <row r="1094" spans="11:11">
      <c r="K1094" s="66"/>
    </row>
    <row r="1095" spans="11:11">
      <c r="K1095" s="66"/>
    </row>
    <row r="1096" spans="11:11">
      <c r="K1096" s="66"/>
    </row>
    <row r="1097" spans="11:11">
      <c r="K1097" s="66"/>
    </row>
    <row r="1098" spans="11:11">
      <c r="K1098" s="66"/>
    </row>
    <row r="1099" spans="11:11">
      <c r="K1099" s="66"/>
    </row>
    <row r="1100" spans="11:11">
      <c r="K1100" s="66"/>
    </row>
    <row r="1101" spans="11:11">
      <c r="K1101" s="66"/>
    </row>
    <row r="1102" spans="11:11">
      <c r="K1102" s="66"/>
    </row>
    <row r="1103" spans="11:11">
      <c r="K1103" s="66"/>
    </row>
    <row r="1104" spans="11:11">
      <c r="K1104" s="66"/>
    </row>
    <row r="1105" spans="11:11">
      <c r="K1105" s="66"/>
    </row>
    <row r="1106" spans="11:11">
      <c r="K1106" s="66"/>
    </row>
    <row r="1107" spans="11:11">
      <c r="K1107" s="66"/>
    </row>
    <row r="1108" spans="11:11">
      <c r="K1108" s="66"/>
    </row>
    <row r="1109" spans="11:11">
      <c r="K1109" s="66"/>
    </row>
    <row r="1110" spans="11:11">
      <c r="K1110" s="66"/>
    </row>
    <row r="1111" spans="11:11">
      <c r="K1111" s="66"/>
    </row>
    <row r="1112" spans="11:11">
      <c r="K1112" s="66"/>
    </row>
    <row r="1113" spans="11:11">
      <c r="K1113" s="66"/>
    </row>
    <row r="1114" spans="11:11">
      <c r="K1114" s="66"/>
    </row>
    <row r="1115" spans="11:11">
      <c r="K1115" s="66"/>
    </row>
    <row r="1116" spans="11:11">
      <c r="K1116" s="66"/>
    </row>
    <row r="1117" spans="11:11">
      <c r="K1117" s="66"/>
    </row>
    <row r="1118" spans="11:11">
      <c r="K1118" s="66"/>
    </row>
    <row r="1119" spans="11:11">
      <c r="K1119" s="66"/>
    </row>
    <row r="1120" spans="11:11">
      <c r="K1120" s="66"/>
    </row>
    <row r="1121" spans="11:11">
      <c r="K1121" s="66"/>
    </row>
    <row r="1122" spans="11:11">
      <c r="K1122" s="66"/>
    </row>
    <row r="1123" spans="11:11">
      <c r="K1123" s="66"/>
    </row>
    <row r="1124" spans="11:11">
      <c r="K1124" s="66"/>
    </row>
    <row r="1125" spans="11:11">
      <c r="K1125" s="66"/>
    </row>
    <row r="1126" spans="11:11">
      <c r="K1126" s="66"/>
    </row>
    <row r="1127" spans="11:11">
      <c r="K1127" s="66"/>
    </row>
    <row r="1128" spans="11:11">
      <c r="K1128" s="66"/>
    </row>
    <row r="1129" spans="11:11">
      <c r="K1129" s="66"/>
    </row>
    <row r="1130" spans="11:11">
      <c r="K1130" s="66"/>
    </row>
    <row r="1131" spans="11:11">
      <c r="K1131" s="66"/>
    </row>
    <row r="1132" spans="11:11">
      <c r="K1132" s="66"/>
    </row>
    <row r="1133" spans="11:11">
      <c r="K1133" s="66"/>
    </row>
    <row r="1134" spans="11:11">
      <c r="K1134" s="66"/>
    </row>
    <row r="1135" spans="11:11">
      <c r="K1135" s="66"/>
    </row>
    <row r="1136" spans="11:11">
      <c r="K1136" s="66"/>
    </row>
    <row r="1137" spans="11:11">
      <c r="K1137" s="66"/>
    </row>
    <row r="1138" spans="11:11">
      <c r="K1138" s="66"/>
    </row>
    <row r="1139" spans="11:11">
      <c r="K1139" s="66"/>
    </row>
    <row r="1140" spans="11:11">
      <c r="K1140" s="66"/>
    </row>
    <row r="1141" spans="11:11">
      <c r="K1141" s="66"/>
    </row>
    <row r="1142" spans="11:11">
      <c r="K1142" s="66"/>
    </row>
    <row r="1143" spans="11:11">
      <c r="K1143" s="66"/>
    </row>
    <row r="1144" spans="11:11">
      <c r="K1144" s="66"/>
    </row>
    <row r="1145" spans="11:11">
      <c r="K1145" s="66"/>
    </row>
    <row r="1146" spans="11:11">
      <c r="K1146" s="66"/>
    </row>
    <row r="1147" spans="11:11">
      <c r="K1147" s="66"/>
    </row>
    <row r="1148" spans="11:11">
      <c r="K1148" s="66"/>
    </row>
    <row r="1149" spans="11:11">
      <c r="K1149" s="66"/>
    </row>
    <row r="1150" spans="11:11">
      <c r="K1150" s="66"/>
    </row>
    <row r="1151" spans="11:11">
      <c r="K1151" s="66"/>
    </row>
    <row r="1152" spans="11:11">
      <c r="K1152" s="66"/>
    </row>
    <row r="1153" spans="11:11">
      <c r="K1153" s="66"/>
    </row>
    <row r="1154" spans="11:11">
      <c r="K1154" s="66"/>
    </row>
    <row r="1155" spans="11:11">
      <c r="K1155" s="66"/>
    </row>
    <row r="1156" spans="11:11">
      <c r="K1156" s="66"/>
    </row>
    <row r="1157" spans="11:11">
      <c r="K1157" s="66"/>
    </row>
    <row r="1158" spans="11:11">
      <c r="K1158" s="66"/>
    </row>
    <row r="1159" spans="11:11">
      <c r="K1159" s="66"/>
    </row>
    <row r="1160" spans="11:11">
      <c r="K1160" s="66"/>
    </row>
    <row r="1161" spans="11:11">
      <c r="K1161" s="66"/>
    </row>
    <row r="1162" spans="11:11">
      <c r="K1162" s="66"/>
    </row>
    <row r="1163" spans="11:11">
      <c r="K1163" s="66"/>
    </row>
    <row r="1164" spans="11:11">
      <c r="K1164" s="66"/>
    </row>
    <row r="1165" spans="11:11">
      <c r="K1165" s="66"/>
    </row>
    <row r="1166" spans="11:11">
      <c r="K1166" s="66"/>
    </row>
    <row r="1167" spans="11:11">
      <c r="K1167" s="66"/>
    </row>
    <row r="1168" spans="11:11">
      <c r="K1168" s="66"/>
    </row>
    <row r="1169" spans="11:11">
      <c r="K1169" s="66"/>
    </row>
    <row r="1170" spans="11:11">
      <c r="K1170" s="66"/>
    </row>
    <row r="1171" spans="11:11">
      <c r="K1171" s="66"/>
    </row>
    <row r="1172" spans="11:11">
      <c r="K1172" s="66"/>
    </row>
    <row r="1173" spans="11:11">
      <c r="K1173" s="66"/>
    </row>
    <row r="1174" spans="11:11">
      <c r="K1174" s="66"/>
    </row>
    <row r="1175" spans="11:11">
      <c r="K1175" s="66"/>
    </row>
    <row r="1176" spans="11:11">
      <c r="K1176" s="66"/>
    </row>
    <row r="1177" spans="11:11">
      <c r="K1177" s="66"/>
    </row>
    <row r="1178" spans="11:11">
      <c r="K1178" s="66"/>
    </row>
    <row r="1179" spans="11:11">
      <c r="K1179" s="66"/>
    </row>
    <row r="1180" spans="11:11">
      <c r="K1180" s="66"/>
    </row>
    <row r="1181" spans="11:11">
      <c r="K1181" s="66"/>
    </row>
    <row r="1182" spans="11:11">
      <c r="K1182" s="66"/>
    </row>
    <row r="1183" spans="11:11">
      <c r="K1183" s="66"/>
    </row>
    <row r="1184" spans="11:11">
      <c r="K1184" s="66"/>
    </row>
    <row r="1185" spans="11:11">
      <c r="K1185" s="66"/>
    </row>
    <row r="1186" spans="11:11">
      <c r="K1186" s="66"/>
    </row>
    <row r="1187" spans="11:11">
      <c r="K1187" s="66"/>
    </row>
    <row r="1188" spans="11:11">
      <c r="K1188" s="66"/>
    </row>
    <row r="1189" spans="11:11">
      <c r="K1189" s="66"/>
    </row>
    <row r="1190" spans="11:11">
      <c r="K1190" s="66"/>
    </row>
    <row r="1191" spans="11:11">
      <c r="K1191" s="66"/>
    </row>
    <row r="1192" spans="11:11">
      <c r="K1192" s="66"/>
    </row>
    <row r="1193" spans="11:11">
      <c r="K1193" s="66"/>
    </row>
    <row r="1194" spans="11:11">
      <c r="K1194" s="66"/>
    </row>
    <row r="1195" spans="11:11">
      <c r="K1195" s="66"/>
    </row>
    <row r="1196" spans="11:11">
      <c r="K1196" s="66"/>
    </row>
    <row r="1197" spans="11:11">
      <c r="K1197" s="66"/>
    </row>
    <row r="1198" spans="11:11">
      <c r="K1198" s="66"/>
    </row>
    <row r="1199" spans="11:11">
      <c r="K1199" s="66"/>
    </row>
    <row r="1200" spans="11:11">
      <c r="K1200" s="66"/>
    </row>
    <row r="1201" spans="11:11">
      <c r="K1201" s="66"/>
    </row>
    <row r="1202" spans="11:11">
      <c r="K1202" s="66"/>
    </row>
    <row r="1203" spans="11:11">
      <c r="K1203" s="66"/>
    </row>
    <row r="1204" spans="11:11">
      <c r="K1204" s="66"/>
    </row>
    <row r="1205" spans="11:11">
      <c r="K1205" s="66"/>
    </row>
    <row r="1206" spans="11:11">
      <c r="K1206" s="66"/>
    </row>
    <row r="1207" spans="11:11">
      <c r="K1207" s="66"/>
    </row>
    <row r="1208" spans="11:11">
      <c r="K1208" s="66"/>
    </row>
    <row r="1209" spans="11:11">
      <c r="K1209" s="66"/>
    </row>
    <row r="1210" spans="11:11">
      <c r="K1210" s="66"/>
    </row>
    <row r="1211" spans="11:11">
      <c r="K1211" s="66"/>
    </row>
    <row r="1212" spans="11:11">
      <c r="K1212" s="66"/>
    </row>
    <row r="1213" spans="11:11">
      <c r="K1213" s="66"/>
    </row>
    <row r="1214" spans="11:11">
      <c r="K1214" s="66"/>
    </row>
    <row r="1215" spans="11:11">
      <c r="K1215" s="66"/>
    </row>
    <row r="1216" spans="11:11">
      <c r="K1216" s="66"/>
    </row>
    <row r="1217" spans="11:11">
      <c r="K1217" s="66"/>
    </row>
    <row r="1218" spans="11:11">
      <c r="K1218" s="66"/>
    </row>
    <row r="1219" spans="11:11">
      <c r="K1219" s="66"/>
    </row>
    <row r="1220" spans="11:11">
      <c r="K1220" s="66"/>
    </row>
    <row r="1221" spans="11:11">
      <c r="K1221" s="66"/>
    </row>
    <row r="1222" spans="11:11">
      <c r="K1222" s="66"/>
    </row>
    <row r="1223" spans="11:11">
      <c r="K1223" s="66"/>
    </row>
    <row r="1224" spans="11:11">
      <c r="K1224" s="66"/>
    </row>
    <row r="1225" spans="11:11">
      <c r="K1225" s="66"/>
    </row>
    <row r="1226" spans="11:11">
      <c r="K1226" s="66"/>
    </row>
    <row r="1227" spans="11:11">
      <c r="K1227" s="66"/>
    </row>
    <row r="1228" spans="11:11">
      <c r="K1228" s="66"/>
    </row>
    <row r="1229" spans="11:11">
      <c r="K1229" s="66"/>
    </row>
    <row r="1230" spans="11:11">
      <c r="K1230" s="66"/>
    </row>
    <row r="1231" spans="11:11">
      <c r="K1231" s="66"/>
    </row>
    <row r="1232" spans="11:11">
      <c r="K1232" s="66"/>
    </row>
    <row r="1233" spans="11:11">
      <c r="K1233" s="66"/>
    </row>
    <row r="1234" spans="11:11">
      <c r="K1234" s="66"/>
    </row>
    <row r="1235" spans="11:11">
      <c r="K1235" s="66"/>
    </row>
    <row r="1236" spans="11:11">
      <c r="K1236" s="66"/>
    </row>
    <row r="1237" spans="11:11">
      <c r="K1237" s="66"/>
    </row>
    <row r="1238" spans="11:11">
      <c r="K1238" s="66"/>
    </row>
    <row r="1239" spans="11:11">
      <c r="K1239" s="66"/>
    </row>
    <row r="1240" spans="11:11">
      <c r="K1240" s="66"/>
    </row>
    <row r="1241" spans="11:11">
      <c r="K1241" s="66"/>
    </row>
    <row r="1242" spans="11:11">
      <c r="K1242" s="66"/>
    </row>
    <row r="1243" spans="11:11">
      <c r="K1243" s="66"/>
    </row>
    <row r="1244" spans="11:11">
      <c r="K1244" s="66"/>
    </row>
    <row r="1245" spans="11:11">
      <c r="K1245" s="66"/>
    </row>
    <row r="1246" spans="11:11">
      <c r="K1246" s="66"/>
    </row>
    <row r="1247" spans="11:11">
      <c r="K1247" s="66"/>
    </row>
    <row r="1248" spans="11:11">
      <c r="K1248" s="66"/>
    </row>
    <row r="1249" spans="11:11">
      <c r="K1249" s="66"/>
    </row>
    <row r="1250" spans="11:11">
      <c r="K1250" s="66"/>
    </row>
    <row r="1251" spans="11:11">
      <c r="K1251" s="66"/>
    </row>
    <row r="1252" spans="11:11">
      <c r="K1252" s="66"/>
    </row>
    <row r="1253" spans="11:11">
      <c r="K1253" s="66"/>
    </row>
    <row r="1254" spans="11:11">
      <c r="K1254" s="66"/>
    </row>
    <row r="1255" spans="11:11">
      <c r="K1255" s="66"/>
    </row>
    <row r="1256" spans="11:11">
      <c r="K1256" s="66"/>
    </row>
    <row r="1257" spans="11:11">
      <c r="K1257" s="66"/>
    </row>
    <row r="1258" spans="11:11">
      <c r="K1258" s="66"/>
    </row>
    <row r="1259" spans="11:11">
      <c r="K1259" s="66"/>
    </row>
    <row r="1260" spans="11:11">
      <c r="K1260" s="66"/>
    </row>
    <row r="1261" spans="11:11">
      <c r="K1261" s="66"/>
    </row>
    <row r="1262" spans="11:11">
      <c r="K1262" s="66"/>
    </row>
    <row r="1263" spans="11:11">
      <c r="K1263" s="66"/>
    </row>
    <row r="1264" spans="11:11">
      <c r="K1264" s="66"/>
    </row>
    <row r="1265" spans="11:11">
      <c r="K1265" s="66"/>
    </row>
    <row r="1266" spans="11:11">
      <c r="K1266" s="66"/>
    </row>
    <row r="1267" spans="11:11">
      <c r="K1267" s="66"/>
    </row>
    <row r="1268" spans="11:11">
      <c r="K1268" s="66"/>
    </row>
    <row r="1269" spans="11:11">
      <c r="K1269" s="66"/>
    </row>
    <row r="1270" spans="11:11">
      <c r="K1270" s="66"/>
    </row>
    <row r="1271" spans="11:11">
      <c r="K1271" s="66"/>
    </row>
    <row r="1272" spans="11:11">
      <c r="K1272" s="66"/>
    </row>
    <row r="1273" spans="11:11">
      <c r="K1273" s="66"/>
    </row>
    <row r="1274" spans="11:11">
      <c r="K1274" s="66"/>
    </row>
    <row r="1275" spans="11:11">
      <c r="K1275" s="66"/>
    </row>
    <row r="1276" spans="11:11">
      <c r="K1276" s="66"/>
    </row>
    <row r="1277" spans="11:11">
      <c r="K1277" s="66"/>
    </row>
    <row r="1278" spans="11:11">
      <c r="K1278" s="66"/>
    </row>
    <row r="1279" spans="11:11">
      <c r="K1279" s="66"/>
    </row>
    <row r="1280" spans="11:11">
      <c r="K1280" s="66"/>
    </row>
    <row r="1281" spans="11:11">
      <c r="K1281" s="66"/>
    </row>
    <row r="1282" spans="11:11">
      <c r="K1282" s="66"/>
    </row>
    <row r="1283" spans="11:11">
      <c r="K1283" s="66"/>
    </row>
    <row r="1284" spans="11:11">
      <c r="K1284" s="66"/>
    </row>
    <row r="1285" spans="11:11">
      <c r="K1285" s="66"/>
    </row>
    <row r="1286" spans="11:11">
      <c r="K1286" s="66"/>
    </row>
    <row r="1287" spans="11:11">
      <c r="K1287" s="66"/>
    </row>
    <row r="1288" spans="11:11">
      <c r="K1288" s="66"/>
    </row>
    <row r="1289" spans="11:11">
      <c r="K1289" s="66"/>
    </row>
    <row r="1290" spans="11:11">
      <c r="K1290" s="66"/>
    </row>
    <row r="1291" spans="11:11">
      <c r="K1291" s="66"/>
    </row>
    <row r="1292" spans="11:11">
      <c r="K1292" s="66"/>
    </row>
    <row r="1293" spans="11:11">
      <c r="K1293" s="66"/>
    </row>
    <row r="1294" spans="11:11">
      <c r="K1294" s="66"/>
    </row>
    <row r="1295" spans="11:11">
      <c r="K1295" s="66"/>
    </row>
    <row r="1296" spans="11:11">
      <c r="K1296" s="66"/>
    </row>
    <row r="1297" spans="11:11">
      <c r="K1297" s="66"/>
    </row>
    <row r="1298" spans="11:11">
      <c r="K1298" s="66"/>
    </row>
    <row r="1299" spans="11:11">
      <c r="K1299" s="66"/>
    </row>
    <row r="1300" spans="11:11">
      <c r="K1300" s="66"/>
    </row>
    <row r="1301" spans="11:11">
      <c r="K1301" s="66"/>
    </row>
    <row r="1302" spans="11:11">
      <c r="K1302" s="66"/>
    </row>
    <row r="1303" spans="11:11">
      <c r="K1303" s="66"/>
    </row>
    <row r="1304" spans="11:11">
      <c r="K1304" s="66"/>
    </row>
    <row r="1305" spans="11:11">
      <c r="K1305" s="66"/>
    </row>
    <row r="1306" spans="11:11">
      <c r="K1306" s="66"/>
    </row>
    <row r="1307" spans="11:11">
      <c r="K1307" s="66"/>
    </row>
    <row r="1308" spans="11:11">
      <c r="K1308" s="66"/>
    </row>
    <row r="1309" spans="11:11">
      <c r="K1309" s="66"/>
    </row>
    <row r="1310" spans="11:11">
      <c r="K1310" s="66"/>
    </row>
    <row r="1311" spans="11:11">
      <c r="K1311" s="66"/>
    </row>
    <row r="1312" spans="11:11">
      <c r="K1312" s="66"/>
    </row>
    <row r="1313" spans="11:11">
      <c r="K1313" s="66"/>
    </row>
    <row r="1314" spans="11:11">
      <c r="K1314" s="66"/>
    </row>
    <row r="1315" spans="11:11">
      <c r="K1315" s="66"/>
    </row>
    <row r="1316" spans="11:11">
      <c r="K1316" s="66"/>
    </row>
    <row r="1317" spans="11:11">
      <c r="K1317" s="66"/>
    </row>
    <row r="1318" spans="11:11">
      <c r="K1318" s="66"/>
    </row>
    <row r="1319" spans="11:11">
      <c r="K1319" s="66"/>
    </row>
    <row r="1320" spans="11:11">
      <c r="K1320" s="66"/>
    </row>
    <row r="1321" spans="11:11">
      <c r="K1321" s="66"/>
    </row>
    <row r="1322" spans="11:11">
      <c r="K1322" s="66"/>
    </row>
    <row r="1323" spans="11:11">
      <c r="K1323" s="66"/>
    </row>
    <row r="1324" spans="11:11">
      <c r="K1324" s="66"/>
    </row>
    <row r="1325" spans="11:11">
      <c r="K1325" s="66"/>
    </row>
    <row r="1326" spans="11:11">
      <c r="K1326" s="66"/>
    </row>
    <row r="1327" spans="11:11">
      <c r="K1327" s="66"/>
    </row>
    <row r="1328" spans="11:11">
      <c r="K1328" s="66"/>
    </row>
    <row r="1329" spans="11:11">
      <c r="K1329" s="66"/>
    </row>
    <row r="1330" spans="11:11">
      <c r="K1330" s="66"/>
    </row>
    <row r="1331" spans="11:11">
      <c r="K1331" s="66"/>
    </row>
    <row r="1332" spans="11:11">
      <c r="K1332" s="66"/>
    </row>
    <row r="1333" spans="11:11">
      <c r="K1333" s="66"/>
    </row>
    <row r="1334" spans="11:11">
      <c r="K1334" s="66"/>
    </row>
    <row r="1335" spans="11:11">
      <c r="K1335" s="66"/>
    </row>
    <row r="1336" spans="11:11">
      <c r="K1336" s="66"/>
    </row>
    <row r="1337" spans="11:11">
      <c r="K1337" s="66"/>
    </row>
    <row r="1338" spans="11:11">
      <c r="K1338" s="66"/>
    </row>
    <row r="1339" spans="11:11">
      <c r="K1339" s="66"/>
    </row>
    <row r="1340" spans="11:11">
      <c r="K1340" s="66"/>
    </row>
    <row r="1341" spans="11:11">
      <c r="K1341" s="66"/>
    </row>
    <row r="1342" spans="11:11">
      <c r="K1342" s="66"/>
    </row>
    <row r="1343" spans="11:11">
      <c r="K1343" s="66"/>
    </row>
    <row r="1344" spans="11:11">
      <c r="K1344" s="66"/>
    </row>
    <row r="1345" spans="11:11">
      <c r="K1345" s="66"/>
    </row>
    <row r="1346" spans="11:11">
      <c r="K1346" s="66"/>
    </row>
    <row r="1347" spans="11:11">
      <c r="K1347" s="66"/>
    </row>
    <row r="1348" spans="11:11">
      <c r="K1348" s="66"/>
    </row>
    <row r="1349" spans="11:11">
      <c r="K1349" s="66"/>
    </row>
    <row r="1350" spans="11:11">
      <c r="K1350" s="66"/>
    </row>
    <row r="1351" spans="11:11">
      <c r="K1351" s="66"/>
    </row>
    <row r="1352" spans="11:11">
      <c r="K1352" s="66"/>
    </row>
    <row r="1353" spans="11:11">
      <c r="K1353" s="66"/>
    </row>
    <row r="1354" spans="11:11">
      <c r="K1354" s="66"/>
    </row>
    <row r="1355" spans="11:11">
      <c r="K1355" s="66"/>
    </row>
    <row r="1356" spans="11:11">
      <c r="K1356" s="66"/>
    </row>
    <row r="1357" spans="11:11">
      <c r="K1357" s="66"/>
    </row>
    <row r="1358" spans="11:11">
      <c r="K1358" s="66"/>
    </row>
    <row r="1359" spans="11:11">
      <c r="K1359" s="66"/>
    </row>
    <row r="1360" spans="11:11">
      <c r="K1360" s="66"/>
    </row>
    <row r="1361" spans="11:11">
      <c r="K1361" s="66"/>
    </row>
    <row r="1362" spans="11:11">
      <c r="K1362" s="66"/>
    </row>
    <row r="1363" spans="11:11">
      <c r="K1363" s="66"/>
    </row>
    <row r="1364" spans="11:11">
      <c r="K1364" s="66"/>
    </row>
    <row r="1365" spans="11:11">
      <c r="K1365" s="66"/>
    </row>
    <row r="1366" spans="11:11">
      <c r="K1366" s="66"/>
    </row>
    <row r="1367" spans="11:11">
      <c r="K1367" s="66"/>
    </row>
    <row r="1368" spans="11:11">
      <c r="K1368" s="66"/>
    </row>
    <row r="1369" spans="11:11">
      <c r="K1369" s="66"/>
    </row>
    <row r="1370" spans="11:11">
      <c r="K1370" s="66"/>
    </row>
    <row r="1371" spans="11:11">
      <c r="K1371" s="66"/>
    </row>
    <row r="1372" spans="11:11">
      <c r="K1372" s="66"/>
    </row>
    <row r="1373" spans="11:11">
      <c r="K1373" s="66"/>
    </row>
    <row r="1374" spans="11:11">
      <c r="K1374" s="66"/>
    </row>
    <row r="1375" spans="11:11">
      <c r="K1375" s="66"/>
    </row>
    <row r="1376" spans="11:11">
      <c r="K1376" s="66"/>
    </row>
    <row r="1377" spans="11:11">
      <c r="K1377" s="66"/>
    </row>
    <row r="1378" spans="11:11">
      <c r="K1378" s="66"/>
    </row>
    <row r="1379" spans="11:11">
      <c r="K1379" s="66"/>
    </row>
    <row r="1380" spans="11:11">
      <c r="K1380" s="66"/>
    </row>
    <row r="1381" spans="11:11">
      <c r="K1381" s="66"/>
    </row>
    <row r="1382" spans="11:11">
      <c r="K1382" s="66"/>
    </row>
    <row r="1383" spans="11:11">
      <c r="K1383" s="66"/>
    </row>
    <row r="1384" spans="11:11">
      <c r="K1384" s="66"/>
    </row>
    <row r="1385" spans="11:11">
      <c r="K1385" s="66"/>
    </row>
    <row r="1386" spans="11:11">
      <c r="K1386" s="66"/>
    </row>
    <row r="1387" spans="11:11">
      <c r="K1387" s="66"/>
    </row>
    <row r="1388" spans="11:11">
      <c r="K1388" s="66"/>
    </row>
    <row r="1389" spans="11:11">
      <c r="K1389" s="66"/>
    </row>
    <row r="1390" spans="11:11">
      <c r="K1390" s="66"/>
    </row>
    <row r="1391" spans="11:11">
      <c r="K1391" s="66"/>
    </row>
    <row r="1392" spans="11:11">
      <c r="K1392" s="66"/>
    </row>
    <row r="1393" spans="11:11">
      <c r="K1393" s="66"/>
    </row>
    <row r="1394" spans="11:11">
      <c r="K1394" s="66"/>
    </row>
    <row r="1395" spans="11:11">
      <c r="K1395" s="66"/>
    </row>
    <row r="1396" spans="11:11">
      <c r="K1396" s="66"/>
    </row>
    <row r="1397" spans="11:11">
      <c r="K1397" s="66"/>
    </row>
    <row r="1398" spans="11:11">
      <c r="K1398" s="66"/>
    </row>
    <row r="1399" spans="11:11">
      <c r="K1399" s="66"/>
    </row>
    <row r="1400" spans="11:11">
      <c r="K1400" s="66"/>
    </row>
    <row r="1401" spans="11:11">
      <c r="K1401" s="66"/>
    </row>
    <row r="1402" spans="11:11">
      <c r="K1402" s="66"/>
    </row>
    <row r="1403" spans="11:11">
      <c r="K1403" s="66"/>
    </row>
    <row r="1404" spans="11:11">
      <c r="K1404" s="66"/>
    </row>
    <row r="1405" spans="11:11">
      <c r="K1405" s="66"/>
    </row>
    <row r="1406" spans="11:11">
      <c r="K1406" s="66"/>
    </row>
    <row r="1407" spans="11:11">
      <c r="K1407" s="66"/>
    </row>
    <row r="1408" spans="11:11">
      <c r="K1408" s="66"/>
    </row>
    <row r="1409" spans="11:11">
      <c r="K1409" s="66"/>
    </row>
    <row r="1410" spans="11:11">
      <c r="K1410" s="66"/>
    </row>
    <row r="1411" spans="11:11">
      <c r="K1411" s="66"/>
    </row>
    <row r="1412" spans="11:11">
      <c r="K1412" s="66"/>
    </row>
    <row r="1413" spans="11:11">
      <c r="K1413" s="66"/>
    </row>
    <row r="1414" spans="11:11">
      <c r="K1414" s="66"/>
    </row>
    <row r="1415" spans="11:11">
      <c r="K1415" s="66"/>
    </row>
    <row r="1416" spans="11:11">
      <c r="K1416" s="66"/>
    </row>
    <row r="1417" spans="11:11">
      <c r="K1417" s="66"/>
    </row>
    <row r="1418" spans="11:11">
      <c r="K1418" s="66"/>
    </row>
    <row r="1419" spans="11:11">
      <c r="K1419" s="66"/>
    </row>
    <row r="1420" spans="11:11">
      <c r="K1420" s="66"/>
    </row>
    <row r="1421" spans="11:11">
      <c r="K1421" s="66"/>
    </row>
    <row r="1422" spans="11:11">
      <c r="K1422" s="66"/>
    </row>
    <row r="1423" spans="11:11">
      <c r="K1423" s="66"/>
    </row>
    <row r="1424" spans="11:11">
      <c r="K1424" s="66"/>
    </row>
    <row r="1425" spans="11:11">
      <c r="K1425" s="66"/>
    </row>
    <row r="1426" spans="11:11">
      <c r="K1426" s="66"/>
    </row>
    <row r="1427" spans="11:11">
      <c r="K1427" s="66"/>
    </row>
    <row r="1428" spans="11:11">
      <c r="K1428" s="66"/>
    </row>
    <row r="1429" spans="11:11">
      <c r="K1429" s="66"/>
    </row>
    <row r="1430" spans="11:11">
      <c r="K1430" s="66"/>
    </row>
    <row r="1431" spans="11:11">
      <c r="K1431" s="66"/>
    </row>
    <row r="1432" spans="11:11">
      <c r="K1432" s="66"/>
    </row>
    <row r="1433" spans="11:11">
      <c r="K1433" s="66"/>
    </row>
    <row r="1434" spans="11:11">
      <c r="K1434" s="66"/>
    </row>
    <row r="1435" spans="11:11">
      <c r="K1435" s="66"/>
    </row>
    <row r="1436" spans="11:11">
      <c r="K1436" s="66"/>
    </row>
    <row r="1437" spans="11:11">
      <c r="K1437" s="66"/>
    </row>
    <row r="1438" spans="11:11">
      <c r="K1438" s="66"/>
    </row>
    <row r="1439" spans="11:11">
      <c r="K1439" s="66"/>
    </row>
    <row r="1440" spans="11:11">
      <c r="K1440" s="66"/>
    </row>
    <row r="1441" spans="11:11">
      <c r="K1441" s="66"/>
    </row>
    <row r="1442" spans="11:11">
      <c r="K1442" s="66"/>
    </row>
    <row r="1443" spans="11:11">
      <c r="K1443" s="66"/>
    </row>
    <row r="1444" spans="11:11">
      <c r="K1444" s="66"/>
    </row>
    <row r="1445" spans="11:11">
      <c r="K1445" s="66"/>
    </row>
    <row r="1446" spans="11:11">
      <c r="K1446" s="66"/>
    </row>
    <row r="1447" spans="11:11">
      <c r="K1447" s="66"/>
    </row>
    <row r="1448" spans="11:11">
      <c r="K1448" s="66"/>
    </row>
    <row r="1449" spans="11:11">
      <c r="K1449" s="66"/>
    </row>
    <row r="1450" spans="11:11">
      <c r="K1450" s="66"/>
    </row>
    <row r="1451" spans="11:11">
      <c r="K1451" s="66"/>
    </row>
    <row r="1452" spans="11:11">
      <c r="K1452" s="66"/>
    </row>
    <row r="1453" spans="11:11">
      <c r="K1453" s="66"/>
    </row>
    <row r="1454" spans="11:11">
      <c r="K1454" s="66"/>
    </row>
    <row r="1455" spans="11:11">
      <c r="K1455" s="66"/>
    </row>
    <row r="1456" spans="11:11">
      <c r="K1456" s="66"/>
    </row>
    <row r="1457" spans="11:11">
      <c r="K1457" s="66"/>
    </row>
    <row r="1458" spans="11:11">
      <c r="K1458" s="66"/>
    </row>
    <row r="1459" spans="11:11">
      <c r="K1459" s="66"/>
    </row>
    <row r="1460" spans="11:11">
      <c r="K1460" s="66"/>
    </row>
    <row r="1461" spans="11:11">
      <c r="K1461" s="66"/>
    </row>
    <row r="1462" spans="11:11">
      <c r="K1462" s="66"/>
    </row>
    <row r="1463" spans="11:11">
      <c r="K1463" s="66"/>
    </row>
    <row r="1464" spans="11:11">
      <c r="K1464" s="66"/>
    </row>
    <row r="1465" spans="11:11">
      <c r="K1465" s="66"/>
    </row>
    <row r="1466" spans="11:11">
      <c r="K1466" s="66"/>
    </row>
    <row r="1467" spans="11:11">
      <c r="K1467" s="66"/>
    </row>
    <row r="1468" spans="11:11">
      <c r="K1468" s="66"/>
    </row>
    <row r="1469" spans="11:11">
      <c r="K1469" s="66"/>
    </row>
    <row r="1470" spans="11:11">
      <c r="K1470" s="66"/>
    </row>
    <row r="1471" spans="11:11">
      <c r="K1471" s="66"/>
    </row>
    <row r="1472" spans="11:11">
      <c r="K1472" s="66"/>
    </row>
    <row r="1473" spans="11:11">
      <c r="K1473" s="66"/>
    </row>
    <row r="1474" spans="11:11">
      <c r="K1474" s="66"/>
    </row>
    <row r="1475" spans="11:11">
      <c r="K1475" s="66"/>
    </row>
    <row r="1476" spans="11:11">
      <c r="K1476" s="66"/>
    </row>
    <row r="1477" spans="11:11">
      <c r="K1477" s="66"/>
    </row>
    <row r="1478" spans="11:11">
      <c r="K1478" s="66"/>
    </row>
    <row r="1479" spans="11:11">
      <c r="K1479" s="66"/>
    </row>
    <row r="1480" spans="11:11">
      <c r="K1480" s="66"/>
    </row>
    <row r="1481" spans="11:11">
      <c r="K1481" s="66"/>
    </row>
    <row r="1482" spans="11:11">
      <c r="K1482" s="66"/>
    </row>
    <row r="1483" spans="11:11">
      <c r="K1483" s="66"/>
    </row>
    <row r="1484" spans="11:11">
      <c r="K1484" s="66"/>
    </row>
    <row r="1485" spans="11:11">
      <c r="K1485" s="66"/>
    </row>
    <row r="1486" spans="11:11">
      <c r="K1486" s="66"/>
    </row>
    <row r="1487" spans="11:11">
      <c r="K1487" s="66"/>
    </row>
    <row r="1488" spans="11:11">
      <c r="K1488" s="66"/>
    </row>
    <row r="1489" spans="11:11">
      <c r="K1489" s="66"/>
    </row>
    <row r="1490" spans="11:11">
      <c r="K1490" s="66"/>
    </row>
    <row r="1491" spans="11:11">
      <c r="K1491" s="66"/>
    </row>
    <row r="1492" spans="11:11">
      <c r="K1492" s="66"/>
    </row>
    <row r="1493" spans="11:11">
      <c r="K1493" s="66"/>
    </row>
    <row r="1494" spans="11:11">
      <c r="K1494" s="66"/>
    </row>
    <row r="1495" spans="11:11">
      <c r="K1495" s="66"/>
    </row>
    <row r="1496" spans="11:11">
      <c r="K1496" s="66"/>
    </row>
    <row r="1497" spans="11:11">
      <c r="K1497" s="66"/>
    </row>
    <row r="1498" spans="11:11">
      <c r="K1498" s="66"/>
    </row>
    <row r="1499" spans="11:11">
      <c r="K1499" s="66"/>
    </row>
    <row r="1500" spans="11:11">
      <c r="K1500" s="66"/>
    </row>
    <row r="1501" spans="11:11">
      <c r="K1501" s="66"/>
    </row>
    <row r="1502" spans="11:11">
      <c r="K1502" s="66"/>
    </row>
    <row r="1503" spans="11:11">
      <c r="K1503" s="66"/>
    </row>
    <row r="1504" spans="11:11">
      <c r="K1504" s="66"/>
    </row>
    <row r="1505" spans="11:11">
      <c r="K1505" s="66"/>
    </row>
    <row r="1506" spans="11:11">
      <c r="K1506" s="66"/>
    </row>
    <row r="1507" spans="11:11">
      <c r="K1507" s="66"/>
    </row>
    <row r="1508" spans="11:11">
      <c r="K1508" s="66"/>
    </row>
    <row r="1509" spans="11:11">
      <c r="K1509" s="66"/>
    </row>
    <row r="1510" spans="11:11">
      <c r="K1510" s="66"/>
    </row>
    <row r="1511" spans="11:11">
      <c r="K1511" s="66"/>
    </row>
    <row r="1512" spans="11:11">
      <c r="K1512" s="66"/>
    </row>
    <row r="1513" spans="11:11">
      <c r="K1513" s="66"/>
    </row>
    <row r="1514" spans="11:11">
      <c r="K1514" s="66"/>
    </row>
    <row r="1515" spans="11:11">
      <c r="K1515" s="66"/>
    </row>
    <row r="1516" spans="11:11">
      <c r="K1516" s="66"/>
    </row>
    <row r="1517" spans="11:11">
      <c r="K1517" s="66"/>
    </row>
    <row r="1518" spans="11:11">
      <c r="K1518" s="66"/>
    </row>
    <row r="1519" spans="11:11">
      <c r="K1519" s="66"/>
    </row>
    <row r="1520" spans="11:11">
      <c r="K1520" s="66"/>
    </row>
    <row r="1521" spans="11:11">
      <c r="K1521" s="66"/>
    </row>
    <row r="1522" spans="11:11">
      <c r="K1522" s="66"/>
    </row>
    <row r="1523" spans="11:11">
      <c r="K1523" s="66"/>
    </row>
    <row r="1524" spans="11:11">
      <c r="K1524" s="66"/>
    </row>
    <row r="1525" spans="11:11">
      <c r="K1525" s="66"/>
    </row>
    <row r="1526" spans="11:11">
      <c r="K1526" s="66"/>
    </row>
    <row r="1527" spans="11:11">
      <c r="K1527" s="66"/>
    </row>
    <row r="1528" spans="11:11">
      <c r="K1528" s="66"/>
    </row>
    <row r="1529" spans="11:11">
      <c r="K1529" s="66"/>
    </row>
    <row r="1530" spans="11:11">
      <c r="K1530" s="66"/>
    </row>
    <row r="1531" spans="11:11">
      <c r="K1531" s="66"/>
    </row>
    <row r="1532" spans="11:11">
      <c r="K1532" s="66"/>
    </row>
    <row r="1533" spans="11:11">
      <c r="K1533" s="66"/>
    </row>
    <row r="1534" spans="11:11">
      <c r="K1534" s="66"/>
    </row>
    <row r="1535" spans="11:11">
      <c r="K1535" s="66"/>
    </row>
    <row r="1536" spans="11:11">
      <c r="K1536" s="66"/>
    </row>
    <row r="1537" spans="11:11">
      <c r="K1537" s="66"/>
    </row>
    <row r="1538" spans="11:11">
      <c r="K1538" s="66"/>
    </row>
    <row r="1539" spans="11:11">
      <c r="K1539" s="66"/>
    </row>
    <row r="1540" spans="11:11">
      <c r="K1540" s="66"/>
    </row>
    <row r="1541" spans="11:11">
      <c r="K1541" s="66"/>
    </row>
    <row r="1542" spans="11:11">
      <c r="K1542" s="66"/>
    </row>
    <row r="1543" spans="11:11">
      <c r="K1543" s="66"/>
    </row>
    <row r="1544" spans="11:11">
      <c r="K1544" s="66"/>
    </row>
    <row r="1545" spans="11:11">
      <c r="K1545" s="66"/>
    </row>
    <row r="1546" spans="11:11">
      <c r="K1546" s="66"/>
    </row>
    <row r="1547" spans="11:11">
      <c r="K1547" s="66"/>
    </row>
    <row r="1548" spans="11:11">
      <c r="K1548" s="66"/>
    </row>
    <row r="1549" spans="11:11">
      <c r="K1549" s="66"/>
    </row>
    <row r="1550" spans="11:11">
      <c r="K1550" s="66"/>
    </row>
    <row r="1551" spans="11:11">
      <c r="K1551" s="66"/>
    </row>
    <row r="1552" spans="11:11">
      <c r="K1552" s="66"/>
    </row>
    <row r="1553" spans="11:11">
      <c r="K1553" s="66"/>
    </row>
    <row r="1554" spans="11:11">
      <c r="K1554" s="66"/>
    </row>
    <row r="1555" spans="11:11">
      <c r="K1555" s="66"/>
    </row>
    <row r="1556" spans="11:11">
      <c r="K1556" s="66"/>
    </row>
    <row r="1557" spans="11:11">
      <c r="K1557" s="66"/>
    </row>
    <row r="1558" spans="11:11">
      <c r="K1558" s="66"/>
    </row>
    <row r="1559" spans="11:11">
      <c r="K1559" s="66"/>
    </row>
    <row r="1560" spans="11:11">
      <c r="K1560" s="66"/>
    </row>
    <row r="1561" spans="11:11">
      <c r="K1561" s="66"/>
    </row>
    <row r="1562" spans="11:11">
      <c r="K1562" s="66"/>
    </row>
    <row r="1563" spans="11:11">
      <c r="K1563" s="66"/>
    </row>
    <row r="1564" spans="11:11">
      <c r="K1564" s="66"/>
    </row>
    <row r="1565" spans="11:11">
      <c r="K1565" s="66"/>
    </row>
    <row r="1566" spans="11:11">
      <c r="K1566" s="66"/>
    </row>
    <row r="1567" spans="11:11">
      <c r="K1567" s="66"/>
    </row>
    <row r="1568" spans="11:11">
      <c r="K1568" s="66"/>
    </row>
    <row r="1569" spans="11:11">
      <c r="K1569" s="66"/>
    </row>
    <row r="1570" spans="11:11">
      <c r="K1570" s="66"/>
    </row>
    <row r="1571" spans="11:11">
      <c r="K1571" s="66"/>
    </row>
    <row r="1572" spans="11:11">
      <c r="K1572" s="66"/>
    </row>
    <row r="1573" spans="11:11">
      <c r="K1573" s="66"/>
    </row>
    <row r="1574" spans="11:11">
      <c r="K1574" s="66"/>
    </row>
    <row r="1575" spans="11:11">
      <c r="K1575" s="66"/>
    </row>
    <row r="1576" spans="11:11">
      <c r="K1576" s="66"/>
    </row>
    <row r="1577" spans="11:11">
      <c r="K1577" s="66"/>
    </row>
    <row r="1578" spans="11:11">
      <c r="K1578" s="66"/>
    </row>
    <row r="1579" spans="11:11">
      <c r="K1579" s="66"/>
    </row>
    <row r="1580" spans="11:11">
      <c r="K1580" s="66"/>
    </row>
    <row r="1581" spans="11:11">
      <c r="K1581" s="66"/>
    </row>
    <row r="1582" spans="11:11">
      <c r="K1582" s="66"/>
    </row>
    <row r="1583" spans="11:11">
      <c r="K1583" s="66"/>
    </row>
    <row r="1584" spans="11:11">
      <c r="K1584" s="66"/>
    </row>
    <row r="1585" spans="11:11">
      <c r="K1585" s="66"/>
    </row>
    <row r="1586" spans="11:11">
      <c r="K1586" s="66"/>
    </row>
    <row r="1587" spans="11:11">
      <c r="K1587" s="66"/>
    </row>
    <row r="1588" spans="11:11">
      <c r="K1588" s="66"/>
    </row>
    <row r="1589" spans="11:11">
      <c r="K1589" s="66"/>
    </row>
    <row r="1590" spans="11:11">
      <c r="K1590" s="66"/>
    </row>
    <row r="1591" spans="11:11">
      <c r="K1591" s="66"/>
    </row>
    <row r="1592" spans="11:11">
      <c r="K1592" s="66"/>
    </row>
    <row r="1593" spans="11:11">
      <c r="K1593" s="66"/>
    </row>
    <row r="1594" spans="11:11">
      <c r="K1594" s="66"/>
    </row>
    <row r="1595" spans="11:11">
      <c r="K1595" s="66"/>
    </row>
    <row r="1596" spans="11:11">
      <c r="K1596" s="66"/>
    </row>
    <row r="1597" spans="11:11">
      <c r="K1597" s="66"/>
    </row>
    <row r="1598" spans="11:11">
      <c r="K1598" s="66"/>
    </row>
    <row r="1599" spans="11:11">
      <c r="K1599" s="66"/>
    </row>
    <row r="1600" spans="11:11">
      <c r="K1600" s="66"/>
    </row>
    <row r="1601" spans="11:11">
      <c r="K1601" s="66"/>
    </row>
    <row r="1602" spans="11:11">
      <c r="K1602" s="66"/>
    </row>
    <row r="1603" spans="11:11">
      <c r="K1603" s="66"/>
    </row>
    <row r="1604" spans="11:11">
      <c r="K1604" s="66"/>
    </row>
    <row r="1605" spans="11:11">
      <c r="K1605" s="66"/>
    </row>
    <row r="1606" spans="11:11">
      <c r="K1606" s="66"/>
    </row>
    <row r="1607" spans="11:11">
      <c r="K1607" s="66"/>
    </row>
    <row r="1608" spans="11:11">
      <c r="K1608" s="66"/>
    </row>
    <row r="1609" spans="11:11">
      <c r="K1609" s="66"/>
    </row>
    <row r="1610" spans="11:11">
      <c r="K1610" s="66"/>
    </row>
    <row r="1611" spans="11:11">
      <c r="K1611" s="66"/>
    </row>
    <row r="1612" spans="11:11">
      <c r="K1612" s="66"/>
    </row>
    <row r="1613" spans="11:11">
      <c r="K1613" s="66"/>
    </row>
    <row r="1614" spans="11:11">
      <c r="K1614" s="66"/>
    </row>
    <row r="1615" spans="11:11">
      <c r="K1615" s="66"/>
    </row>
    <row r="1616" spans="11:11">
      <c r="K1616" s="66"/>
    </row>
    <row r="1617" spans="11:11">
      <c r="K1617" s="66"/>
    </row>
    <row r="1618" spans="11:11">
      <c r="K1618" s="66"/>
    </row>
    <row r="1619" spans="11:11">
      <c r="K1619" s="66"/>
    </row>
    <row r="1620" spans="11:11">
      <c r="K1620" s="66"/>
    </row>
    <row r="1621" spans="11:11">
      <c r="K1621" s="66"/>
    </row>
    <row r="1622" spans="11:11">
      <c r="K1622" s="66"/>
    </row>
    <row r="1623" spans="11:11">
      <c r="K1623" s="66"/>
    </row>
    <row r="1624" spans="11:11">
      <c r="K1624" s="66"/>
    </row>
    <row r="1625" spans="11:11">
      <c r="K1625" s="66"/>
    </row>
    <row r="1626" spans="11:11">
      <c r="K1626" s="66"/>
    </row>
    <row r="1627" spans="11:11">
      <c r="K1627" s="66"/>
    </row>
    <row r="1628" spans="11:11">
      <c r="K1628" s="66"/>
    </row>
    <row r="1629" spans="11:11">
      <c r="K1629" s="66"/>
    </row>
    <row r="1630" spans="11:11">
      <c r="K1630" s="66"/>
    </row>
    <row r="1631" spans="11:11">
      <c r="K1631" s="66"/>
    </row>
    <row r="1632" spans="11:11">
      <c r="K1632" s="66"/>
    </row>
    <row r="1633" spans="11:11">
      <c r="K1633" s="66"/>
    </row>
    <row r="1634" spans="11:11">
      <c r="K1634" s="66"/>
    </row>
    <row r="1635" spans="11:11">
      <c r="K1635" s="66"/>
    </row>
    <row r="1636" spans="11:11">
      <c r="K1636" s="66"/>
    </row>
    <row r="1637" spans="11:11">
      <c r="K1637" s="66"/>
    </row>
    <row r="1638" spans="11:11">
      <c r="K1638" s="66"/>
    </row>
    <row r="1639" spans="11:11">
      <c r="K1639" s="66"/>
    </row>
    <row r="1640" spans="11:11">
      <c r="K1640" s="66"/>
    </row>
    <row r="1641" spans="11:11">
      <c r="K1641" s="66"/>
    </row>
    <row r="1642" spans="11:11">
      <c r="K1642" s="66"/>
    </row>
    <row r="1643" spans="11:11">
      <c r="K1643" s="66"/>
    </row>
    <row r="1644" spans="11:11">
      <c r="K1644" s="66"/>
    </row>
    <row r="1645" spans="11:11">
      <c r="K1645" s="66"/>
    </row>
    <row r="1646" spans="11:11">
      <c r="K1646" s="66"/>
    </row>
    <row r="1647" spans="11:11">
      <c r="K1647" s="66"/>
    </row>
    <row r="1648" spans="11:11">
      <c r="K1648" s="66"/>
    </row>
    <row r="1649" spans="11:11">
      <c r="K1649" s="66"/>
    </row>
    <row r="1650" spans="11:11">
      <c r="K1650" s="66"/>
    </row>
    <row r="1651" spans="11:11">
      <c r="K1651" s="66"/>
    </row>
    <row r="1652" spans="11:11">
      <c r="K1652" s="66"/>
    </row>
    <row r="1653" spans="11:11">
      <c r="K1653" s="66"/>
    </row>
    <row r="1654" spans="11:11">
      <c r="K1654" s="66"/>
    </row>
    <row r="1655" spans="11:11">
      <c r="K1655" s="66"/>
    </row>
    <row r="1656" spans="11:11">
      <c r="K1656" s="66"/>
    </row>
    <row r="1657" spans="11:11">
      <c r="K1657" s="66"/>
    </row>
    <row r="1658" spans="11:11">
      <c r="K1658" s="66"/>
    </row>
    <row r="1659" spans="11:11">
      <c r="K1659" s="66"/>
    </row>
    <row r="1660" spans="11:11">
      <c r="K1660" s="66"/>
    </row>
    <row r="1661" spans="11:11">
      <c r="K1661" s="66"/>
    </row>
    <row r="1662" spans="11:11">
      <c r="K1662" s="66"/>
    </row>
    <row r="1663" spans="11:11">
      <c r="K1663" s="66"/>
    </row>
    <row r="1664" spans="11:11">
      <c r="K1664" s="66"/>
    </row>
    <row r="1665" spans="11:11">
      <c r="K1665" s="66"/>
    </row>
    <row r="1666" spans="11:11">
      <c r="K1666" s="66"/>
    </row>
    <row r="1667" spans="11:11">
      <c r="K1667" s="66"/>
    </row>
    <row r="1668" spans="11:11">
      <c r="K1668" s="66"/>
    </row>
    <row r="1669" spans="11:11">
      <c r="K1669" s="66"/>
    </row>
    <row r="1670" spans="11:11">
      <c r="K1670" s="66"/>
    </row>
    <row r="1671" spans="11:11">
      <c r="K1671" s="66"/>
    </row>
    <row r="1672" spans="11:11">
      <c r="K1672" s="66"/>
    </row>
    <row r="1673" spans="11:11">
      <c r="K1673" s="66"/>
    </row>
    <row r="1674" spans="11:11">
      <c r="K1674" s="66"/>
    </row>
    <row r="1675" spans="11:11">
      <c r="K1675" s="66"/>
    </row>
    <row r="1676" spans="11:11">
      <c r="K1676" s="66"/>
    </row>
    <row r="1677" spans="11:11">
      <c r="K1677" s="66"/>
    </row>
    <row r="1678" spans="11:11">
      <c r="K1678" s="66"/>
    </row>
    <row r="1679" spans="11:11">
      <c r="K1679" s="66"/>
    </row>
    <row r="1680" spans="11:11">
      <c r="K1680" s="66"/>
    </row>
    <row r="1681" spans="11:11">
      <c r="K1681" s="66"/>
    </row>
    <row r="1682" spans="11:11">
      <c r="K1682" s="66"/>
    </row>
    <row r="1683" spans="11:11">
      <c r="K1683" s="66"/>
    </row>
    <row r="1684" spans="11:11">
      <c r="K1684" s="66"/>
    </row>
    <row r="1685" spans="11:11">
      <c r="K1685" s="66"/>
    </row>
    <row r="1686" spans="11:11">
      <c r="K1686" s="66"/>
    </row>
    <row r="1687" spans="11:11">
      <c r="K1687" s="66"/>
    </row>
    <row r="1688" spans="11:11">
      <c r="K1688" s="66"/>
    </row>
    <row r="1689" spans="11:11">
      <c r="K1689" s="66"/>
    </row>
    <row r="1690" spans="11:11">
      <c r="K1690" s="66"/>
    </row>
    <row r="1691" spans="11:11">
      <c r="K1691" s="66"/>
    </row>
    <row r="1692" spans="11:11">
      <c r="K1692" s="66"/>
    </row>
    <row r="1693" spans="11:11">
      <c r="K1693" s="66"/>
    </row>
    <row r="1694" spans="11:11">
      <c r="K1694" s="66"/>
    </row>
    <row r="1695" spans="11:11">
      <c r="K1695" s="66"/>
    </row>
    <row r="1696" spans="11:11">
      <c r="K1696" s="66"/>
    </row>
    <row r="1697" spans="11:11">
      <c r="K1697" s="66"/>
    </row>
    <row r="1698" spans="11:11">
      <c r="K1698" s="66"/>
    </row>
    <row r="1699" spans="11:11">
      <c r="K1699" s="66"/>
    </row>
    <row r="1700" spans="11:11">
      <c r="K1700" s="66"/>
    </row>
    <row r="1701" spans="11:11">
      <c r="K1701" s="66"/>
    </row>
    <row r="1702" spans="11:11">
      <c r="K1702" s="66"/>
    </row>
    <row r="1703" spans="11:11">
      <c r="K1703" s="66"/>
    </row>
    <row r="1704" spans="11:11">
      <c r="K1704" s="66"/>
    </row>
    <row r="1705" spans="11:11">
      <c r="K1705" s="66"/>
    </row>
    <row r="1706" spans="11:11">
      <c r="K1706" s="66"/>
    </row>
    <row r="1707" spans="11:11">
      <c r="K1707" s="66"/>
    </row>
    <row r="1708" spans="11:11">
      <c r="K1708" s="66"/>
    </row>
    <row r="1709" spans="11:11">
      <c r="K1709" s="66"/>
    </row>
    <row r="1710" spans="11:11">
      <c r="K1710" s="66"/>
    </row>
    <row r="1711" spans="11:11">
      <c r="K1711" s="66"/>
    </row>
    <row r="1712" spans="11:11">
      <c r="K1712" s="66"/>
    </row>
    <row r="1713" spans="11:11">
      <c r="K1713" s="66"/>
    </row>
    <row r="1714" spans="11:11">
      <c r="K1714" s="66"/>
    </row>
    <row r="1715" spans="11:11">
      <c r="K1715" s="66"/>
    </row>
    <row r="1716" spans="11:11">
      <c r="K1716" s="66"/>
    </row>
    <row r="1717" spans="11:11">
      <c r="K1717" s="66"/>
    </row>
    <row r="1718" spans="11:11">
      <c r="K1718" s="66"/>
    </row>
    <row r="1719" spans="11:11">
      <c r="K1719" s="66"/>
    </row>
    <row r="1720" spans="11:11">
      <c r="K1720" s="66"/>
    </row>
    <row r="1721" spans="11:11">
      <c r="K1721" s="66"/>
    </row>
    <row r="1722" spans="11:11">
      <c r="K1722" s="66"/>
    </row>
    <row r="1723" spans="11:11">
      <c r="K1723" s="66"/>
    </row>
    <row r="1724" spans="11:11">
      <c r="K1724" s="66"/>
    </row>
    <row r="1725" spans="11:11">
      <c r="K1725" s="66"/>
    </row>
    <row r="1726" spans="11:11">
      <c r="K1726" s="66"/>
    </row>
    <row r="1727" spans="11:11">
      <c r="K1727" s="66"/>
    </row>
    <row r="1728" spans="11:11">
      <c r="K1728" s="66"/>
    </row>
    <row r="1729" spans="11:11">
      <c r="K1729" s="66"/>
    </row>
    <row r="1730" spans="11:11">
      <c r="K1730" s="66"/>
    </row>
    <row r="1731" spans="11:11">
      <c r="K1731" s="66"/>
    </row>
    <row r="1732" spans="11:11">
      <c r="K1732" s="66"/>
    </row>
    <row r="1733" spans="11:11">
      <c r="K1733" s="66"/>
    </row>
    <row r="1734" spans="11:11">
      <c r="K1734" s="66"/>
    </row>
    <row r="1735" spans="11:11">
      <c r="K1735" s="66"/>
    </row>
    <row r="1736" spans="11:11">
      <c r="K1736" s="66"/>
    </row>
    <row r="1737" spans="11:11">
      <c r="K1737" s="66"/>
    </row>
    <row r="1738" spans="11:11">
      <c r="K1738" s="66"/>
    </row>
    <row r="1739" spans="11:11">
      <c r="K1739" s="66"/>
    </row>
    <row r="1740" spans="11:11">
      <c r="K1740" s="66"/>
    </row>
    <row r="1741" spans="11:11">
      <c r="K1741" s="66"/>
    </row>
    <row r="1742" spans="11:11">
      <c r="K1742" s="66"/>
    </row>
    <row r="1743" spans="11:11">
      <c r="K1743" s="66"/>
    </row>
    <row r="1744" spans="11:11">
      <c r="K1744" s="66"/>
    </row>
    <row r="1745" spans="11:11">
      <c r="K1745" s="66"/>
    </row>
    <row r="1746" spans="11:11">
      <c r="K1746" s="66"/>
    </row>
    <row r="1747" spans="11:11">
      <c r="K1747" s="66"/>
    </row>
    <row r="1748" spans="11:11">
      <c r="K1748" s="66"/>
    </row>
    <row r="1749" spans="11:11">
      <c r="K1749" s="66"/>
    </row>
    <row r="1750" spans="11:11">
      <c r="K1750" s="66"/>
    </row>
    <row r="1751" spans="11:11">
      <c r="K1751" s="66"/>
    </row>
    <row r="1752" spans="11:11">
      <c r="K1752" s="66"/>
    </row>
    <row r="1753" spans="11:11">
      <c r="K1753" s="66"/>
    </row>
    <row r="1754" spans="11:11">
      <c r="K1754" s="66"/>
    </row>
    <row r="1755" spans="11:11">
      <c r="K1755" s="66"/>
    </row>
    <row r="1756" spans="11:11">
      <c r="K1756" s="66"/>
    </row>
    <row r="1757" spans="11:11">
      <c r="K1757" s="66"/>
    </row>
    <row r="1758" spans="11:11">
      <c r="K1758" s="66"/>
    </row>
    <row r="1759" spans="11:11">
      <c r="K1759" s="66"/>
    </row>
    <row r="1760" spans="11:11">
      <c r="K1760" s="66"/>
    </row>
    <row r="1761" spans="11:11">
      <c r="K1761" s="66"/>
    </row>
    <row r="1762" spans="11:11">
      <c r="K1762" s="66"/>
    </row>
    <row r="1763" spans="11:11">
      <c r="K1763" s="66"/>
    </row>
    <row r="1764" spans="11:11">
      <c r="K1764" s="66"/>
    </row>
    <row r="1765" spans="11:11">
      <c r="K1765" s="66"/>
    </row>
    <row r="1766" spans="11:11">
      <c r="K1766" s="66"/>
    </row>
    <row r="1767" spans="11:11">
      <c r="K1767" s="66"/>
    </row>
    <row r="1768" spans="11:11">
      <c r="K1768" s="66"/>
    </row>
    <row r="1769" spans="11:11">
      <c r="K1769" s="66"/>
    </row>
    <row r="1770" spans="11:11">
      <c r="K1770" s="66"/>
    </row>
    <row r="1771" spans="11:11">
      <c r="K1771" s="66"/>
    </row>
    <row r="1772" spans="11:11">
      <c r="K1772" s="66"/>
    </row>
    <row r="1773" spans="11:11">
      <c r="K1773" s="66"/>
    </row>
    <row r="1774" spans="11:11">
      <c r="K1774" s="66"/>
    </row>
    <row r="1775" spans="11:11">
      <c r="K1775" s="66"/>
    </row>
    <row r="1776" spans="11:11">
      <c r="K1776" s="66"/>
    </row>
    <row r="1777" spans="11:11">
      <c r="K1777" s="66"/>
    </row>
    <row r="1778" spans="11:11">
      <c r="K1778" s="66"/>
    </row>
    <row r="1779" spans="11:11">
      <c r="K1779" s="66"/>
    </row>
    <row r="1780" spans="11:11">
      <c r="K1780" s="66"/>
    </row>
    <row r="1781" spans="11:11">
      <c r="K1781" s="66"/>
    </row>
    <row r="1782" spans="11:11">
      <c r="K1782" s="66"/>
    </row>
    <row r="1783" spans="11:11">
      <c r="K1783" s="66"/>
    </row>
    <row r="1784" spans="11:11">
      <c r="K1784" s="66"/>
    </row>
    <row r="1785" spans="11:11">
      <c r="K1785" s="66"/>
    </row>
    <row r="1786" spans="11:11">
      <c r="K1786" s="66"/>
    </row>
    <row r="1787" spans="11:11">
      <c r="K1787" s="66"/>
    </row>
    <row r="1788" spans="11:11">
      <c r="K1788" s="66"/>
    </row>
    <row r="1789" spans="11:11">
      <c r="K1789" s="66"/>
    </row>
    <row r="1790" spans="11:11">
      <c r="K1790" s="66"/>
    </row>
    <row r="1791" spans="11:11">
      <c r="K1791" s="66"/>
    </row>
    <row r="1792" spans="11:11">
      <c r="K1792" s="66"/>
    </row>
    <row r="1793" spans="11:11">
      <c r="K1793" s="66"/>
    </row>
    <row r="1794" spans="11:11">
      <c r="K1794" s="66"/>
    </row>
    <row r="1795" spans="11:11">
      <c r="K1795" s="66"/>
    </row>
    <row r="1796" spans="11:11">
      <c r="K1796" s="66"/>
    </row>
    <row r="1797" spans="11:11">
      <c r="K1797" s="66"/>
    </row>
    <row r="1798" spans="11:11">
      <c r="K1798" s="66"/>
    </row>
    <row r="1799" spans="11:11">
      <c r="K1799" s="66"/>
    </row>
    <row r="1800" spans="11:11">
      <c r="K1800" s="66"/>
    </row>
    <row r="1801" spans="11:11">
      <c r="K1801" s="66"/>
    </row>
    <row r="1802" spans="11:11">
      <c r="K1802" s="66"/>
    </row>
    <row r="1803" spans="11:11">
      <c r="K1803" s="66"/>
    </row>
    <row r="1804" spans="11:11">
      <c r="K1804" s="66"/>
    </row>
    <row r="1805" spans="11:11">
      <c r="K1805" s="66"/>
    </row>
    <row r="1806" spans="11:11">
      <c r="K1806" s="66"/>
    </row>
    <row r="1807" spans="11:11">
      <c r="K1807" s="66"/>
    </row>
    <row r="1808" spans="11:11">
      <c r="K1808" s="66"/>
    </row>
    <row r="1809" spans="11:11">
      <c r="K1809" s="66"/>
    </row>
    <row r="1810" spans="11:11">
      <c r="K1810" s="66"/>
    </row>
    <row r="1811" spans="11:11">
      <c r="K1811" s="66"/>
    </row>
    <row r="1812" spans="11:11">
      <c r="K1812" s="66"/>
    </row>
    <row r="1813" spans="11:11">
      <c r="K1813" s="66"/>
    </row>
    <row r="1814" spans="11:11">
      <c r="K1814" s="66"/>
    </row>
    <row r="1815" spans="11:11">
      <c r="K1815" s="66"/>
    </row>
    <row r="1816" spans="11:11">
      <c r="K1816" s="66"/>
    </row>
    <row r="1817" spans="11:11">
      <c r="K1817" s="66"/>
    </row>
    <row r="1818" spans="11:11">
      <c r="K1818" s="66"/>
    </row>
    <row r="1819" spans="11:11">
      <c r="K1819" s="66"/>
    </row>
    <row r="1820" spans="11:11">
      <c r="K1820" s="66"/>
    </row>
    <row r="1821" spans="11:11">
      <c r="K1821" s="66"/>
    </row>
    <row r="1822" spans="11:11">
      <c r="K1822" s="66"/>
    </row>
    <row r="1823" spans="11:11">
      <c r="K1823" s="66"/>
    </row>
    <row r="1824" spans="11:11">
      <c r="K1824" s="66"/>
    </row>
    <row r="1825" spans="11:11">
      <c r="K1825" s="66"/>
    </row>
    <row r="1826" spans="11:11">
      <c r="K1826" s="66"/>
    </row>
    <row r="1827" spans="11:11">
      <c r="K1827" s="66"/>
    </row>
    <row r="1828" spans="11:11">
      <c r="K1828" s="66"/>
    </row>
    <row r="1829" spans="11:11">
      <c r="K1829" s="66"/>
    </row>
    <row r="1830" spans="11:11">
      <c r="K1830" s="66"/>
    </row>
    <row r="1831" spans="11:11">
      <c r="K1831" s="66"/>
    </row>
    <row r="1832" spans="11:11">
      <c r="K1832" s="66"/>
    </row>
    <row r="1833" spans="11:11">
      <c r="K1833" s="66"/>
    </row>
    <row r="1834" spans="11:11">
      <c r="K1834" s="66"/>
    </row>
    <row r="1835" spans="11:11">
      <c r="K1835" s="66"/>
    </row>
    <row r="1836" spans="11:11">
      <c r="K1836" s="66"/>
    </row>
    <row r="1837" spans="11:11">
      <c r="K1837" s="66"/>
    </row>
    <row r="1838" spans="11:11">
      <c r="K1838" s="66"/>
    </row>
    <row r="1839" spans="11:11">
      <c r="K1839" s="66"/>
    </row>
    <row r="1840" spans="11:11">
      <c r="K1840" s="66"/>
    </row>
    <row r="1841" spans="11:11">
      <c r="K1841" s="66"/>
    </row>
    <row r="1842" spans="11:11">
      <c r="K1842" s="66"/>
    </row>
    <row r="1843" spans="11:11">
      <c r="K1843" s="66"/>
    </row>
    <row r="1844" spans="11:11">
      <c r="K1844" s="66"/>
    </row>
    <row r="1845" spans="11:11">
      <c r="K1845" s="66"/>
    </row>
    <row r="1846" spans="11:11">
      <c r="K1846" s="66"/>
    </row>
    <row r="1847" spans="11:11">
      <c r="K1847" s="66"/>
    </row>
    <row r="1848" spans="11:11">
      <c r="K1848" s="66"/>
    </row>
    <row r="1849" spans="11:11">
      <c r="K1849" s="66"/>
    </row>
    <row r="1850" spans="11:11">
      <c r="K1850" s="66"/>
    </row>
    <row r="1851" spans="11:11">
      <c r="K1851" s="66"/>
    </row>
    <row r="1852" spans="11:11">
      <c r="K1852" s="66"/>
    </row>
    <row r="1853" spans="11:11">
      <c r="K1853" s="66"/>
    </row>
    <row r="1854" spans="11:11">
      <c r="K1854" s="66"/>
    </row>
    <row r="1855" spans="11:11">
      <c r="K1855" s="66"/>
    </row>
    <row r="1856" spans="11:11">
      <c r="K1856" s="66"/>
    </row>
    <row r="1857" spans="11:11">
      <c r="K1857" s="66"/>
    </row>
    <row r="1858" spans="11:11">
      <c r="K1858" s="66"/>
    </row>
    <row r="1859" spans="11:11">
      <c r="K1859" s="66"/>
    </row>
    <row r="1860" spans="11:11">
      <c r="K1860" s="66"/>
    </row>
    <row r="1861" spans="11:11">
      <c r="K1861" s="66"/>
    </row>
    <row r="1862" spans="11:11">
      <c r="K1862" s="66"/>
    </row>
    <row r="1863" spans="11:11">
      <c r="K1863" s="66"/>
    </row>
    <row r="1864" spans="11:11">
      <c r="K1864" s="66"/>
    </row>
    <row r="1865" spans="11:11">
      <c r="K1865" s="66"/>
    </row>
    <row r="1866" spans="11:11">
      <c r="K1866" s="66"/>
    </row>
    <row r="1867" spans="11:11">
      <c r="K1867" s="66"/>
    </row>
    <row r="1868" spans="11:11">
      <c r="K1868" s="66"/>
    </row>
    <row r="1869" spans="11:11">
      <c r="K1869" s="66"/>
    </row>
    <row r="1870" spans="11:11">
      <c r="K1870" s="66"/>
    </row>
    <row r="1871" spans="11:11">
      <c r="K1871" s="66"/>
    </row>
    <row r="1872" spans="11:11">
      <c r="K1872" s="66"/>
    </row>
    <row r="1873" spans="11:11">
      <c r="K1873" s="66"/>
    </row>
    <row r="1874" spans="11:11">
      <c r="K1874" s="66"/>
    </row>
    <row r="1875" spans="11:11">
      <c r="K1875" s="66"/>
    </row>
    <row r="1876" spans="11:11">
      <c r="K1876" s="66"/>
    </row>
    <row r="1877" spans="11:11">
      <c r="K1877" s="66"/>
    </row>
    <row r="1878" spans="11:11">
      <c r="K1878" s="66"/>
    </row>
    <row r="1879" spans="11:11">
      <c r="K1879" s="66"/>
    </row>
    <row r="1880" spans="11:11">
      <c r="K1880" s="66"/>
    </row>
    <row r="1881" spans="11:11">
      <c r="K1881" s="66"/>
    </row>
    <row r="1882" spans="11:11">
      <c r="K1882" s="66"/>
    </row>
    <row r="1883" spans="11:11">
      <c r="K1883" s="66"/>
    </row>
    <row r="1884" spans="11:11">
      <c r="K1884" s="66"/>
    </row>
    <row r="1885" spans="11:11">
      <c r="K1885" s="66"/>
    </row>
    <row r="1886" spans="11:11">
      <c r="K1886" s="66"/>
    </row>
    <row r="1887" spans="11:11">
      <c r="K1887" s="66"/>
    </row>
    <row r="1888" spans="11:11">
      <c r="K1888" s="66"/>
    </row>
    <row r="1889" spans="11:11">
      <c r="K1889" s="66"/>
    </row>
    <row r="1890" spans="11:11">
      <c r="K1890" s="66"/>
    </row>
    <row r="1891" spans="11:11">
      <c r="K1891" s="66"/>
    </row>
    <row r="1892" spans="11:11">
      <c r="K1892" s="66"/>
    </row>
    <row r="1893" spans="11:11">
      <c r="K1893" s="66"/>
    </row>
    <row r="1894" spans="11:11">
      <c r="K1894" s="66"/>
    </row>
    <row r="1895" spans="11:11">
      <c r="K1895" s="66"/>
    </row>
    <row r="1896" spans="11:11">
      <c r="K1896" s="66"/>
    </row>
    <row r="1897" spans="11:11">
      <c r="K1897" s="66"/>
    </row>
    <row r="1898" spans="11:11">
      <c r="K1898" s="66"/>
    </row>
    <row r="1899" spans="11:11">
      <c r="K1899" s="66"/>
    </row>
    <row r="1900" spans="11:11">
      <c r="K1900" s="66"/>
    </row>
    <row r="1901" spans="11:11">
      <c r="K1901" s="66"/>
    </row>
    <row r="1902" spans="11:11">
      <c r="K1902" s="66"/>
    </row>
    <row r="1903" spans="11:11">
      <c r="K1903" s="66"/>
    </row>
    <row r="1904" spans="11:11">
      <c r="K1904" s="66"/>
    </row>
    <row r="1905" spans="11:11">
      <c r="K1905" s="66"/>
    </row>
    <row r="1906" spans="11:11">
      <c r="K1906" s="66"/>
    </row>
    <row r="1907" spans="11:11">
      <c r="K1907" s="66"/>
    </row>
    <row r="1908" spans="11:11">
      <c r="K1908" s="66"/>
    </row>
    <row r="1909" spans="11:11">
      <c r="K1909" s="66"/>
    </row>
    <row r="1910" spans="11:11">
      <c r="K1910" s="66"/>
    </row>
    <row r="1911" spans="11:11">
      <c r="K1911" s="66"/>
    </row>
    <row r="1912" spans="11:11">
      <c r="K1912" s="66"/>
    </row>
    <row r="1913" spans="11:11">
      <c r="K1913" s="66"/>
    </row>
    <row r="1914" spans="11:11">
      <c r="K1914" s="66"/>
    </row>
    <row r="1915" spans="11:11">
      <c r="K1915" s="66"/>
    </row>
    <row r="1916" spans="11:11">
      <c r="K1916" s="66"/>
    </row>
    <row r="1917" spans="11:11">
      <c r="K1917" s="66"/>
    </row>
    <row r="1918" spans="11:11">
      <c r="K1918" s="66"/>
    </row>
    <row r="1919" spans="11:11">
      <c r="K1919" s="66"/>
    </row>
    <row r="1920" spans="11:11">
      <c r="K1920" s="66"/>
    </row>
    <row r="1921" spans="11:11">
      <c r="K1921" s="66"/>
    </row>
    <row r="1922" spans="11:11">
      <c r="K1922" s="66"/>
    </row>
    <row r="1923" spans="11:11">
      <c r="K1923" s="66"/>
    </row>
    <row r="1924" spans="11:11">
      <c r="K1924" s="66"/>
    </row>
    <row r="1925" spans="11:11">
      <c r="K1925" s="66"/>
    </row>
    <row r="1926" spans="11:11">
      <c r="K1926" s="66"/>
    </row>
    <row r="1927" spans="11:11">
      <c r="K1927" s="66"/>
    </row>
    <row r="1928" spans="11:11">
      <c r="K1928" s="66"/>
    </row>
    <row r="1929" spans="11:11">
      <c r="K1929" s="66"/>
    </row>
    <row r="1930" spans="11:11">
      <c r="K1930" s="66"/>
    </row>
    <row r="1931" spans="11:11">
      <c r="K1931" s="66"/>
    </row>
    <row r="1932" spans="11:11">
      <c r="K1932" s="66"/>
    </row>
    <row r="1933" spans="11:11">
      <c r="K1933" s="66"/>
    </row>
    <row r="1934" spans="11:11">
      <c r="K1934" s="66"/>
    </row>
    <row r="1935" spans="11:11">
      <c r="K1935" s="66"/>
    </row>
    <row r="1936" spans="11:11">
      <c r="K1936" s="66"/>
    </row>
    <row r="1937" spans="11:11">
      <c r="K1937" s="66"/>
    </row>
    <row r="1938" spans="11:11">
      <c r="K1938" s="66"/>
    </row>
    <row r="1939" spans="11:11">
      <c r="K1939" s="66"/>
    </row>
    <row r="1940" spans="11:11">
      <c r="K1940" s="66"/>
    </row>
    <row r="1941" spans="11:11">
      <c r="K1941" s="66"/>
    </row>
    <row r="1942" spans="11:11">
      <c r="K1942" s="66"/>
    </row>
    <row r="1943" spans="11:11">
      <c r="K1943" s="66"/>
    </row>
    <row r="1944" spans="11:11">
      <c r="K1944" s="66"/>
    </row>
    <row r="1945" spans="11:11">
      <c r="K1945" s="66"/>
    </row>
    <row r="1946" spans="11:11">
      <c r="K1946" s="66"/>
    </row>
    <row r="1947" spans="11:11">
      <c r="K1947" s="66"/>
    </row>
    <row r="1948" spans="11:11">
      <c r="K1948" s="66"/>
    </row>
    <row r="1949" spans="11:11">
      <c r="K1949" s="66"/>
    </row>
    <row r="1950" spans="11:11">
      <c r="K1950" s="66"/>
    </row>
    <row r="1951" spans="11:11">
      <c r="K1951" s="66"/>
    </row>
    <row r="1952" spans="11:11">
      <c r="K1952" s="66"/>
    </row>
    <row r="1953" spans="11:11">
      <c r="K1953" s="66"/>
    </row>
    <row r="1954" spans="11:11">
      <c r="K1954" s="66"/>
    </row>
    <row r="1955" spans="11:11">
      <c r="K1955" s="66"/>
    </row>
    <row r="1956" spans="11:11">
      <c r="K1956" s="66"/>
    </row>
    <row r="1957" spans="11:11">
      <c r="K1957" s="66"/>
    </row>
    <row r="1958" spans="11:11">
      <c r="K1958" s="66"/>
    </row>
    <row r="1959" spans="11:11">
      <c r="K1959" s="66"/>
    </row>
    <row r="1960" spans="11:11">
      <c r="K1960" s="66"/>
    </row>
    <row r="1961" spans="11:11">
      <c r="K1961" s="66"/>
    </row>
    <row r="1962" spans="11:11">
      <c r="K1962" s="66"/>
    </row>
    <row r="1963" spans="11:11">
      <c r="K1963" s="66"/>
    </row>
    <row r="1964" spans="11:11">
      <c r="K1964" s="66"/>
    </row>
    <row r="1965" spans="11:11">
      <c r="K1965" s="66"/>
    </row>
    <row r="1966" spans="11:11">
      <c r="K1966" s="66"/>
    </row>
    <row r="1967" spans="11:11">
      <c r="K1967" s="66"/>
    </row>
    <row r="1968" spans="11:11">
      <c r="K1968" s="66"/>
    </row>
    <row r="1969" spans="11:11">
      <c r="K1969" s="66"/>
    </row>
    <row r="1970" spans="11:11">
      <c r="K1970" s="66"/>
    </row>
    <row r="1971" spans="11:11">
      <c r="K1971" s="66"/>
    </row>
    <row r="1972" spans="11:11">
      <c r="K1972" s="66"/>
    </row>
    <row r="1973" spans="11:11">
      <c r="K1973" s="66"/>
    </row>
    <row r="1974" spans="11:11">
      <c r="K1974" s="66"/>
    </row>
    <row r="1975" spans="11:11">
      <c r="K1975" s="66"/>
    </row>
    <row r="1976" spans="11:11">
      <c r="K1976" s="66"/>
    </row>
    <row r="1977" spans="11:11">
      <c r="K1977" s="66"/>
    </row>
    <row r="1978" spans="11:11">
      <c r="K1978" s="66"/>
    </row>
    <row r="1979" spans="11:11">
      <c r="K1979" s="66"/>
    </row>
    <row r="1980" spans="11:11">
      <c r="K1980" s="66"/>
    </row>
    <row r="1981" spans="11:11">
      <c r="K1981" s="66"/>
    </row>
    <row r="1982" spans="11:11">
      <c r="K1982" s="66"/>
    </row>
    <row r="1983" spans="11:11">
      <c r="K1983" s="66"/>
    </row>
    <row r="1984" spans="11:11">
      <c r="K1984" s="66"/>
    </row>
    <row r="1985" spans="11:11">
      <c r="K1985" s="66"/>
    </row>
    <row r="1986" spans="11:11">
      <c r="K1986" s="66"/>
    </row>
    <row r="1987" spans="11:11">
      <c r="K1987" s="66"/>
    </row>
    <row r="1988" spans="11:11">
      <c r="K1988" s="66"/>
    </row>
    <row r="1989" spans="11:11">
      <c r="K1989" s="66"/>
    </row>
    <row r="1990" spans="11:11">
      <c r="K1990" s="66"/>
    </row>
    <row r="1991" spans="11:11">
      <c r="K1991" s="66"/>
    </row>
    <row r="1992" spans="11:11">
      <c r="K1992" s="66"/>
    </row>
    <row r="1993" spans="11:11">
      <c r="K1993" s="66"/>
    </row>
    <row r="1994" spans="11:11">
      <c r="K1994" s="66"/>
    </row>
    <row r="1995" spans="11:11">
      <c r="K1995" s="66"/>
    </row>
    <row r="1996" spans="11:11">
      <c r="K1996" s="66"/>
    </row>
    <row r="1997" spans="11:11">
      <c r="K1997" s="66"/>
    </row>
    <row r="1998" spans="11:11">
      <c r="K1998" s="66"/>
    </row>
    <row r="1999" spans="11:11">
      <c r="K1999" s="66"/>
    </row>
    <row r="2000" spans="11:11">
      <c r="K2000" s="66"/>
    </row>
    <row r="2001" spans="11:11">
      <c r="K2001" s="66"/>
    </row>
    <row r="2002" spans="11:11">
      <c r="K2002" s="66"/>
    </row>
    <row r="2003" spans="11:11">
      <c r="K2003" s="66"/>
    </row>
    <row r="2004" spans="11:11">
      <c r="K2004" s="66"/>
    </row>
    <row r="2005" spans="11:11">
      <c r="K2005" s="66"/>
    </row>
    <row r="2006" spans="11:11">
      <c r="K2006" s="66"/>
    </row>
    <row r="2007" spans="11:11">
      <c r="K2007" s="66"/>
    </row>
    <row r="2008" spans="11:11">
      <c r="K2008" s="66"/>
    </row>
    <row r="2009" spans="11:11">
      <c r="K2009" s="66"/>
    </row>
    <row r="2010" spans="11:11">
      <c r="K2010" s="66"/>
    </row>
    <row r="2011" spans="11:11">
      <c r="K2011" s="66"/>
    </row>
    <row r="2012" spans="11:11">
      <c r="K2012" s="66"/>
    </row>
    <row r="2013" spans="11:11">
      <c r="K2013" s="66"/>
    </row>
    <row r="2014" spans="11:11">
      <c r="K2014" s="66"/>
    </row>
    <row r="2015" spans="11:11">
      <c r="K2015" s="66"/>
    </row>
    <row r="2016" spans="11:11">
      <c r="K2016" s="66"/>
    </row>
    <row r="2017" spans="11:11">
      <c r="K2017" s="66"/>
    </row>
    <row r="2018" spans="11:11">
      <c r="K2018" s="66"/>
    </row>
    <row r="2019" spans="11:11">
      <c r="K2019" s="66"/>
    </row>
    <row r="2020" spans="11:11">
      <c r="K2020" s="66"/>
    </row>
    <row r="2021" spans="11:11">
      <c r="K2021" s="66"/>
    </row>
    <row r="2022" spans="11:11">
      <c r="K2022" s="66"/>
    </row>
    <row r="2023" spans="11:11">
      <c r="K2023" s="66"/>
    </row>
    <row r="2024" spans="11:11">
      <c r="K2024" s="66"/>
    </row>
    <row r="2025" spans="11:11">
      <c r="K2025" s="66"/>
    </row>
    <row r="2026" spans="11:11">
      <c r="K2026" s="66"/>
    </row>
    <row r="2027" spans="11:11">
      <c r="K2027" s="66"/>
    </row>
    <row r="2028" spans="11:11">
      <c r="K2028" s="66"/>
    </row>
    <row r="2029" spans="11:11">
      <c r="K2029" s="66"/>
    </row>
    <row r="2030" spans="11:11">
      <c r="K2030" s="66"/>
    </row>
    <row r="2031" spans="11:11">
      <c r="K2031" s="66"/>
    </row>
    <row r="2032" spans="11:11">
      <c r="K2032" s="66"/>
    </row>
    <row r="2033" spans="11:11">
      <c r="K2033" s="66"/>
    </row>
    <row r="2034" spans="11:11">
      <c r="K2034" s="66"/>
    </row>
    <row r="2035" spans="11:11">
      <c r="K2035" s="66"/>
    </row>
    <row r="2036" spans="11:11">
      <c r="K2036" s="66"/>
    </row>
    <row r="2037" spans="11:11">
      <c r="K2037" s="66"/>
    </row>
    <row r="2038" spans="11:11">
      <c r="K2038" s="66"/>
    </row>
    <row r="2039" spans="11:11">
      <c r="K2039" s="66"/>
    </row>
    <row r="2040" spans="11:11">
      <c r="K2040" s="66"/>
    </row>
    <row r="2041" spans="11:11">
      <c r="K2041" s="66"/>
    </row>
    <row r="2042" spans="11:11">
      <c r="K2042" s="66"/>
    </row>
    <row r="2043" spans="11:11">
      <c r="K2043" s="66"/>
    </row>
    <row r="2044" spans="11:11">
      <c r="K2044" s="66"/>
    </row>
    <row r="2045" spans="11:11">
      <c r="K2045" s="66"/>
    </row>
    <row r="2046" spans="11:11">
      <c r="K2046" s="66"/>
    </row>
    <row r="2047" spans="11:11">
      <c r="K2047" s="66"/>
    </row>
    <row r="2048" spans="11:11">
      <c r="K2048" s="66"/>
    </row>
    <row r="2049" spans="11:11">
      <c r="K2049" s="66"/>
    </row>
    <row r="2050" spans="11:11">
      <c r="K2050" s="66"/>
    </row>
    <row r="2051" spans="11:11">
      <c r="K2051" s="66"/>
    </row>
    <row r="2052" spans="11:11">
      <c r="K2052" s="66"/>
    </row>
    <row r="2053" spans="11:11">
      <c r="K2053" s="66"/>
    </row>
    <row r="2054" spans="11:11">
      <c r="K2054" s="66"/>
    </row>
    <row r="2055" spans="11:11">
      <c r="K2055" s="66"/>
    </row>
    <row r="2056" spans="11:11">
      <c r="K2056" s="66"/>
    </row>
    <row r="2057" spans="11:11">
      <c r="K2057" s="66"/>
    </row>
    <row r="2058" spans="11:11">
      <c r="K2058" s="66"/>
    </row>
    <row r="2059" spans="11:11">
      <c r="K2059" s="66"/>
    </row>
    <row r="2060" spans="11:11">
      <c r="K2060" s="66"/>
    </row>
    <row r="2061" spans="11:11">
      <c r="K2061" s="66"/>
    </row>
    <row r="2062" spans="11:11">
      <c r="K2062" s="66"/>
    </row>
    <row r="2063" spans="11:11">
      <c r="K2063" s="66"/>
    </row>
    <row r="2064" spans="11:11">
      <c r="K2064" s="66"/>
    </row>
    <row r="2065" spans="11:11">
      <c r="K2065" s="66"/>
    </row>
    <row r="2066" spans="11:11">
      <c r="K2066" s="66"/>
    </row>
    <row r="2067" spans="11:11">
      <c r="K2067" s="66"/>
    </row>
    <row r="2068" spans="11:11">
      <c r="K2068" s="66"/>
    </row>
    <row r="2069" spans="11:11">
      <c r="K2069" s="66"/>
    </row>
    <row r="2070" spans="11:11">
      <c r="K2070" s="66"/>
    </row>
    <row r="2071" spans="11:11">
      <c r="K2071" s="66"/>
    </row>
    <row r="2072" spans="11:11">
      <c r="K2072" s="66"/>
    </row>
    <row r="2073" spans="11:11">
      <c r="K2073" s="66"/>
    </row>
    <row r="2074" spans="11:11">
      <c r="K2074" s="66"/>
    </row>
    <row r="2075" spans="11:11">
      <c r="K2075" s="66"/>
    </row>
    <row r="2076" spans="11:11">
      <c r="K2076" s="66"/>
    </row>
    <row r="2077" spans="11:11">
      <c r="K2077" s="66"/>
    </row>
    <row r="2078" spans="11:11">
      <c r="K2078" s="66"/>
    </row>
    <row r="2079" spans="11:11">
      <c r="K2079" s="66"/>
    </row>
    <row r="2080" spans="11:11">
      <c r="K2080" s="66"/>
    </row>
    <row r="2081" spans="11:11">
      <c r="K2081" s="66"/>
    </row>
    <row r="2082" spans="11:11">
      <c r="K2082" s="66"/>
    </row>
    <row r="2083" spans="11:11">
      <c r="K2083" s="66"/>
    </row>
    <row r="2084" spans="11:11">
      <c r="K2084" s="66"/>
    </row>
    <row r="2085" spans="11:11">
      <c r="K2085" s="66"/>
    </row>
    <row r="2086" spans="11:11">
      <c r="K2086" s="66"/>
    </row>
    <row r="2087" spans="11:11">
      <c r="K2087" s="66"/>
    </row>
    <row r="2088" spans="11:11">
      <c r="K2088" s="66"/>
    </row>
    <row r="2089" spans="11:11">
      <c r="K2089" s="66"/>
    </row>
    <row r="2090" spans="11:11">
      <c r="K2090" s="66"/>
    </row>
    <row r="2091" spans="11:11">
      <c r="K2091" s="66"/>
    </row>
    <row r="2092" spans="11:11">
      <c r="K2092" s="66"/>
    </row>
    <row r="2093" spans="11:11">
      <c r="K2093" s="66"/>
    </row>
    <row r="2094" spans="11:11">
      <c r="K2094" s="66"/>
    </row>
    <row r="2095" spans="11:11">
      <c r="K2095" s="66"/>
    </row>
    <row r="2096" spans="11:11">
      <c r="K2096" s="66"/>
    </row>
    <row r="2097" spans="11:11">
      <c r="K2097" s="66"/>
    </row>
    <row r="2098" spans="11:11">
      <c r="K2098" s="66"/>
    </row>
    <row r="2099" spans="11:11">
      <c r="K2099" s="66"/>
    </row>
    <row r="2100" spans="11:11">
      <c r="K2100" s="66"/>
    </row>
    <row r="2101" spans="11:11">
      <c r="K2101" s="66"/>
    </row>
    <row r="2102" spans="11:11">
      <c r="K2102" s="66"/>
    </row>
    <row r="2103" spans="11:11">
      <c r="K2103" s="66"/>
    </row>
    <row r="2104" spans="11:11">
      <c r="K2104" s="66"/>
    </row>
    <row r="2105" spans="11:11">
      <c r="K2105" s="66"/>
    </row>
    <row r="2106" spans="11:11">
      <c r="K2106" s="66"/>
    </row>
    <row r="2107" spans="11:11">
      <c r="K2107" s="66"/>
    </row>
    <row r="2108" spans="11:11">
      <c r="K2108" s="66"/>
    </row>
    <row r="2109" spans="11:11">
      <c r="K2109" s="66"/>
    </row>
    <row r="2110" spans="11:11">
      <c r="K2110" s="66"/>
    </row>
    <row r="2111" spans="11:11">
      <c r="K2111" s="66"/>
    </row>
    <row r="2112" spans="11:11">
      <c r="K2112" s="66"/>
    </row>
    <row r="2113" spans="11:11">
      <c r="K2113" s="66"/>
    </row>
    <row r="2114" spans="11:11">
      <c r="K2114" s="66"/>
    </row>
    <row r="2115" spans="11:11">
      <c r="K2115" s="66"/>
    </row>
    <row r="2116" spans="11:11">
      <c r="K2116" s="66"/>
    </row>
    <row r="2117" spans="11:11">
      <c r="K2117" s="66"/>
    </row>
    <row r="2118" spans="11:11">
      <c r="K2118" s="66"/>
    </row>
    <row r="2119" spans="11:11">
      <c r="K2119" s="66"/>
    </row>
    <row r="2120" spans="11:11">
      <c r="K2120" s="66"/>
    </row>
    <row r="2121" spans="11:11">
      <c r="K2121" s="66"/>
    </row>
    <row r="2122" spans="11:11">
      <c r="K2122" s="66"/>
    </row>
    <row r="2123" spans="11:11">
      <c r="K2123" s="66"/>
    </row>
    <row r="2124" spans="11:11">
      <c r="K2124" s="66"/>
    </row>
    <row r="2125" spans="11:11">
      <c r="K2125" s="66"/>
    </row>
    <row r="2126" spans="11:11">
      <c r="K2126" s="66"/>
    </row>
    <row r="2127" spans="11:11">
      <c r="K2127" s="66"/>
    </row>
    <row r="2128" spans="11:11">
      <c r="K2128" s="66"/>
    </row>
    <row r="2129" spans="11:11">
      <c r="K2129" s="66"/>
    </row>
    <row r="2130" spans="11:11">
      <c r="K2130" s="66"/>
    </row>
    <row r="2131" spans="11:11">
      <c r="K2131" s="66"/>
    </row>
    <row r="2132" spans="11:11">
      <c r="K2132" s="66"/>
    </row>
    <row r="2133" spans="11:11">
      <c r="K2133" s="66"/>
    </row>
    <row r="2134" spans="11:11">
      <c r="K2134" s="66"/>
    </row>
    <row r="2135" spans="11:11">
      <c r="K2135" s="66"/>
    </row>
    <row r="2136" spans="11:11">
      <c r="K2136" s="66"/>
    </row>
    <row r="2137" spans="11:11">
      <c r="K2137" s="66"/>
    </row>
    <row r="2138" spans="11:11">
      <c r="K2138" s="66"/>
    </row>
    <row r="2139" spans="11:11">
      <c r="K2139" s="66"/>
    </row>
    <row r="2140" spans="11:11">
      <c r="K2140" s="66"/>
    </row>
    <row r="2141" spans="11:11">
      <c r="K2141" s="66"/>
    </row>
    <row r="2142" spans="11:11">
      <c r="K2142" s="66"/>
    </row>
    <row r="2143" spans="11:11">
      <c r="K2143" s="66"/>
    </row>
    <row r="2144" spans="11:11">
      <c r="K2144" s="66"/>
    </row>
    <row r="2145" spans="11:11">
      <c r="K2145" s="66"/>
    </row>
    <row r="2146" spans="11:11">
      <c r="K2146" s="66"/>
    </row>
    <row r="2147" spans="11:11">
      <c r="K2147" s="66"/>
    </row>
    <row r="2148" spans="11:11">
      <c r="K2148" s="66"/>
    </row>
    <row r="2149" spans="11:11">
      <c r="K2149" s="66"/>
    </row>
    <row r="2150" spans="11:11">
      <c r="K2150" s="66"/>
    </row>
    <row r="2151" spans="11:11">
      <c r="K2151" s="66"/>
    </row>
    <row r="2152" spans="11:11">
      <c r="K2152" s="66"/>
    </row>
    <row r="2153" spans="11:11">
      <c r="K2153" s="66"/>
    </row>
    <row r="2154" spans="11:11">
      <c r="K2154" s="66"/>
    </row>
    <row r="2155" spans="11:11">
      <c r="K2155" s="66"/>
    </row>
    <row r="2156" spans="11:11">
      <c r="K2156" s="66"/>
    </row>
    <row r="2157" spans="11:11">
      <c r="K2157" s="66"/>
    </row>
    <row r="2158" spans="11:11">
      <c r="K2158" s="66"/>
    </row>
    <row r="2159" spans="11:11">
      <c r="K2159" s="66"/>
    </row>
    <row r="2160" spans="11:11">
      <c r="K2160" s="66"/>
    </row>
    <row r="2161" spans="11:11">
      <c r="K2161" s="66"/>
    </row>
    <row r="2162" spans="11:11">
      <c r="K2162" s="66"/>
    </row>
    <row r="2163" spans="11:11">
      <c r="K2163" s="66"/>
    </row>
    <row r="2164" spans="11:11">
      <c r="K2164" s="66"/>
    </row>
    <row r="2165" spans="11:11">
      <c r="K2165" s="66"/>
    </row>
    <row r="2166" spans="11:11">
      <c r="K2166" s="66"/>
    </row>
    <row r="2167" spans="11:11">
      <c r="K2167" s="66"/>
    </row>
    <row r="2168" spans="11:11">
      <c r="K2168" s="66"/>
    </row>
    <row r="2169" spans="11:11">
      <c r="K2169" s="66"/>
    </row>
    <row r="2170" spans="11:11">
      <c r="K2170" s="66"/>
    </row>
    <row r="2171" spans="11:11">
      <c r="K2171" s="66"/>
    </row>
    <row r="2172" spans="11:11">
      <c r="K2172" s="66"/>
    </row>
    <row r="2173" spans="11:11">
      <c r="K2173" s="66"/>
    </row>
    <row r="2174" spans="11:11">
      <c r="K2174" s="66"/>
    </row>
    <row r="2175" spans="11:11">
      <c r="K2175" s="66"/>
    </row>
    <row r="2176" spans="11:11">
      <c r="K2176" s="66"/>
    </row>
    <row r="2177" spans="11:11">
      <c r="K2177" s="66"/>
    </row>
    <row r="2178" spans="11:11">
      <c r="K2178" s="66"/>
    </row>
    <row r="2179" spans="11:11">
      <c r="K2179" s="66"/>
    </row>
    <row r="2180" spans="11:11">
      <c r="K2180" s="66"/>
    </row>
    <row r="2181" spans="11:11">
      <c r="K2181" s="66"/>
    </row>
    <row r="2182" spans="11:11">
      <c r="K2182" s="66"/>
    </row>
    <row r="2183" spans="11:11">
      <c r="K2183" s="66"/>
    </row>
    <row r="2184" spans="11:11">
      <c r="K2184" s="66"/>
    </row>
    <row r="2185" spans="11:11">
      <c r="K2185" s="66"/>
    </row>
    <row r="2186" spans="11:11">
      <c r="K2186" s="66"/>
    </row>
    <row r="2187" spans="11:11">
      <c r="K2187" s="66"/>
    </row>
    <row r="2188" spans="11:11">
      <c r="K2188" s="66"/>
    </row>
    <row r="2189" spans="11:11">
      <c r="K2189" s="66"/>
    </row>
    <row r="2190" spans="11:11">
      <c r="K2190" s="66"/>
    </row>
    <row r="2191" spans="11:11">
      <c r="K2191" s="66"/>
    </row>
    <row r="2192" spans="11:11">
      <c r="K2192" s="66"/>
    </row>
    <row r="2193" spans="11:11">
      <c r="K2193" s="66"/>
    </row>
    <row r="2194" spans="11:11">
      <c r="K2194" s="66"/>
    </row>
    <row r="2195" spans="11:11">
      <c r="K2195" s="66"/>
    </row>
    <row r="2196" spans="11:11">
      <c r="K2196" s="66"/>
    </row>
    <row r="2197" spans="11:11">
      <c r="K2197" s="66"/>
    </row>
    <row r="2198" spans="11:11">
      <c r="K2198" s="66"/>
    </row>
    <row r="2199" spans="11:11">
      <c r="K2199" s="66"/>
    </row>
    <row r="2200" spans="11:11">
      <c r="K2200" s="66"/>
    </row>
    <row r="2201" spans="11:11">
      <c r="K2201" s="66"/>
    </row>
    <row r="2202" spans="11:11">
      <c r="K2202" s="66"/>
    </row>
    <row r="2203" spans="11:11">
      <c r="K2203" s="66"/>
    </row>
    <row r="2204" spans="11:11">
      <c r="K2204" s="66"/>
    </row>
    <row r="2205" spans="11:11">
      <c r="K2205" s="66"/>
    </row>
    <row r="2206" spans="11:11">
      <c r="K2206" s="66"/>
    </row>
    <row r="2207" spans="11:11">
      <c r="K2207" s="66"/>
    </row>
    <row r="2208" spans="11:11">
      <c r="K2208" s="66"/>
    </row>
    <row r="2209" spans="11:11">
      <c r="K2209" s="66"/>
    </row>
    <row r="2210" spans="11:11">
      <c r="K2210" s="66"/>
    </row>
    <row r="2211" spans="11:11">
      <c r="K2211" s="66"/>
    </row>
    <row r="2212" spans="11:11">
      <c r="K2212" s="66"/>
    </row>
    <row r="2213" spans="11:11">
      <c r="K2213" s="66"/>
    </row>
    <row r="2214" spans="11:11">
      <c r="K2214" s="66"/>
    </row>
    <row r="2215" spans="11:11">
      <c r="K2215" s="66"/>
    </row>
    <row r="2216" spans="11:11">
      <c r="K2216" s="66"/>
    </row>
    <row r="2217" spans="11:11">
      <c r="K2217" s="66"/>
    </row>
    <row r="2218" spans="11:11">
      <c r="K2218" s="66"/>
    </row>
    <row r="2219" spans="11:11">
      <c r="K2219" s="66"/>
    </row>
    <row r="2220" spans="11:11">
      <c r="K2220" s="66"/>
    </row>
    <row r="2221" spans="11:11">
      <c r="K2221" s="66"/>
    </row>
    <row r="2222" spans="11:11">
      <c r="K2222" s="66"/>
    </row>
    <row r="2223" spans="11:11">
      <c r="K2223" s="66"/>
    </row>
    <row r="2224" spans="11:11">
      <c r="K2224" s="66"/>
    </row>
    <row r="2225" spans="11:11">
      <c r="K2225" s="66"/>
    </row>
    <row r="2226" spans="11:11">
      <c r="K2226" s="66"/>
    </row>
    <row r="2227" spans="11:11">
      <c r="K2227" s="66"/>
    </row>
    <row r="2228" spans="11:11">
      <c r="K2228" s="66"/>
    </row>
    <row r="2229" spans="11:11">
      <c r="K2229" s="66"/>
    </row>
    <row r="2230" spans="11:11">
      <c r="K2230" s="66"/>
    </row>
    <row r="2231" spans="11:11">
      <c r="K2231" s="66"/>
    </row>
    <row r="2232" spans="11:11">
      <c r="K2232" s="66"/>
    </row>
    <row r="2233" spans="11:11">
      <c r="K2233" s="66"/>
    </row>
    <row r="2234" spans="11:11">
      <c r="K2234" s="66"/>
    </row>
    <row r="2235" spans="11:11">
      <c r="K2235" s="66"/>
    </row>
    <row r="2236" spans="11:11">
      <c r="K2236" s="66"/>
    </row>
    <row r="2237" spans="11:11">
      <c r="K2237" s="66"/>
    </row>
    <row r="2238" spans="11:11">
      <c r="K2238" s="66"/>
    </row>
    <row r="2239" spans="11:11">
      <c r="K2239" s="66"/>
    </row>
    <row r="2240" spans="11:11">
      <c r="K2240" s="66"/>
    </row>
    <row r="2241" spans="11:11">
      <c r="K2241" s="66"/>
    </row>
    <row r="2242" spans="11:11">
      <c r="K2242" s="66"/>
    </row>
    <row r="2243" spans="11:11">
      <c r="K2243" s="66"/>
    </row>
    <row r="2244" spans="11:11">
      <c r="K2244" s="66"/>
    </row>
    <row r="2245" spans="11:11">
      <c r="K2245" s="66"/>
    </row>
    <row r="2246" spans="11:11">
      <c r="K2246" s="66"/>
    </row>
    <row r="2247" spans="11:11">
      <c r="K2247" s="66"/>
    </row>
    <row r="2248" spans="11:11">
      <c r="K2248" s="66"/>
    </row>
    <row r="2249" spans="11:11">
      <c r="K2249" s="66"/>
    </row>
    <row r="2250" spans="11:11">
      <c r="K2250" s="66"/>
    </row>
    <row r="2251" spans="11:11">
      <c r="K2251" s="66"/>
    </row>
    <row r="2252" spans="11:11">
      <c r="K2252" s="66"/>
    </row>
    <row r="2253" spans="11:11">
      <c r="K2253" s="66"/>
    </row>
    <row r="2254" spans="11:11">
      <c r="K2254" s="66"/>
    </row>
    <row r="2255" spans="11:11">
      <c r="K2255" s="66"/>
    </row>
    <row r="2256" spans="11:11">
      <c r="K2256" s="66"/>
    </row>
    <row r="2257" spans="11:11">
      <c r="K2257" s="66"/>
    </row>
    <row r="2258" spans="11:11">
      <c r="K2258" s="66"/>
    </row>
    <row r="2259" spans="11:11">
      <c r="K2259" s="66"/>
    </row>
    <row r="2260" spans="11:11">
      <c r="K2260" s="66"/>
    </row>
    <row r="2261" spans="11:11">
      <c r="K2261" s="66"/>
    </row>
    <row r="2262" spans="11:11">
      <c r="K2262" s="66"/>
    </row>
    <row r="2263" spans="11:11">
      <c r="K2263" s="66"/>
    </row>
    <row r="2264" spans="11:11">
      <c r="K2264" s="66"/>
    </row>
    <row r="2265" spans="11:11">
      <c r="K2265" s="66"/>
    </row>
    <row r="2266" spans="11:11">
      <c r="K2266" s="66"/>
    </row>
    <row r="2267" spans="11:11">
      <c r="K2267" s="66"/>
    </row>
    <row r="2268" spans="11:11">
      <c r="K2268" s="66"/>
    </row>
    <row r="2269" spans="11:11">
      <c r="K2269" s="66"/>
    </row>
    <row r="2270" spans="11:11">
      <c r="K2270" s="66"/>
    </row>
    <row r="2271" spans="11:11">
      <c r="K2271" s="66"/>
    </row>
    <row r="2272" spans="11:11">
      <c r="K2272" s="66"/>
    </row>
    <row r="2273" spans="11:11">
      <c r="K2273" s="66"/>
    </row>
    <row r="2274" spans="11:11">
      <c r="K2274" s="66"/>
    </row>
    <row r="2275" spans="11:11">
      <c r="K2275" s="66"/>
    </row>
    <row r="2276" spans="11:11">
      <c r="K2276" s="66"/>
    </row>
    <row r="2277" spans="11:11">
      <c r="K2277" s="66"/>
    </row>
    <row r="2278" spans="11:11">
      <c r="K2278" s="66"/>
    </row>
    <row r="2279" spans="11:11">
      <c r="K2279" s="66"/>
    </row>
    <row r="2280" spans="11:11">
      <c r="K2280" s="66"/>
    </row>
    <row r="2281" spans="11:11">
      <c r="K2281" s="66"/>
    </row>
    <row r="2282" spans="11:11">
      <c r="K2282" s="66"/>
    </row>
    <row r="2283" spans="11:11">
      <c r="K2283" s="66"/>
    </row>
    <row r="2284" spans="11:11">
      <c r="K2284" s="66"/>
    </row>
    <row r="2285" spans="11:11">
      <c r="K2285" s="66"/>
    </row>
    <row r="2286" spans="11:11">
      <c r="K2286" s="66"/>
    </row>
    <row r="2287" spans="11:11">
      <c r="K2287" s="66"/>
    </row>
    <row r="2288" spans="11:11">
      <c r="K2288" s="66"/>
    </row>
    <row r="2289" spans="11:11">
      <c r="K2289" s="66"/>
    </row>
    <row r="2290" spans="11:11">
      <c r="K2290" s="66"/>
    </row>
    <row r="2291" spans="11:11">
      <c r="K2291" s="66"/>
    </row>
    <row r="2292" spans="11:11">
      <c r="K2292" s="66"/>
    </row>
    <row r="2293" spans="11:11">
      <c r="K2293" s="66"/>
    </row>
    <row r="2294" spans="11:11">
      <c r="K2294" s="66"/>
    </row>
    <row r="2295" spans="11:11">
      <c r="K2295" s="66"/>
    </row>
    <row r="2296" spans="11:11">
      <c r="K2296" s="66"/>
    </row>
    <row r="2297" spans="11:11">
      <c r="K2297" s="66"/>
    </row>
    <row r="2298" spans="11:11">
      <c r="K2298" s="66"/>
    </row>
    <row r="2299" spans="11:11">
      <c r="K2299" s="66"/>
    </row>
    <row r="2300" spans="11:11">
      <c r="K2300" s="66"/>
    </row>
    <row r="2301" spans="11:11">
      <c r="K2301" s="66"/>
    </row>
    <row r="2302" spans="11:11">
      <c r="K2302" s="66"/>
    </row>
    <row r="2303" spans="11:11">
      <c r="K2303" s="66"/>
    </row>
    <row r="2304" spans="11:11">
      <c r="K2304" s="66"/>
    </row>
    <row r="2305" spans="11:11">
      <c r="K2305" s="66"/>
    </row>
    <row r="2306" spans="11:11">
      <c r="K2306" s="66"/>
    </row>
    <row r="2307" spans="11:11">
      <c r="K2307" s="66"/>
    </row>
    <row r="2308" spans="11:11">
      <c r="K2308" s="66"/>
    </row>
    <row r="2309" spans="11:11">
      <c r="K2309" s="66"/>
    </row>
    <row r="2310" spans="11:11">
      <c r="K2310" s="66"/>
    </row>
    <row r="2311" spans="11:11">
      <c r="K2311" s="66"/>
    </row>
    <row r="2312" spans="11:11">
      <c r="K2312" s="66"/>
    </row>
    <row r="2313" spans="11:11">
      <c r="K2313" s="66"/>
    </row>
    <row r="2314" spans="11:11">
      <c r="K2314" s="66"/>
    </row>
    <row r="2315" spans="11:11">
      <c r="K2315" s="66"/>
    </row>
    <row r="2316" spans="11:11">
      <c r="K2316" s="66"/>
    </row>
    <row r="2317" spans="11:11">
      <c r="K2317" s="66"/>
    </row>
    <row r="2318" spans="11:11">
      <c r="K2318" s="66"/>
    </row>
    <row r="2319" spans="11:11">
      <c r="K2319" s="66"/>
    </row>
    <row r="2320" spans="11:11">
      <c r="K2320" s="66"/>
    </row>
    <row r="2321" spans="11:11">
      <c r="K2321" s="66"/>
    </row>
    <row r="2322" spans="11:11">
      <c r="K2322" s="66"/>
    </row>
    <row r="2323" spans="11:11">
      <c r="K2323" s="66"/>
    </row>
    <row r="2324" spans="11:11">
      <c r="K2324" s="66"/>
    </row>
    <row r="2325" spans="11:11">
      <c r="K2325" s="66"/>
    </row>
    <row r="2326" spans="11:11">
      <c r="K2326" s="66"/>
    </row>
    <row r="2327" spans="11:11">
      <c r="K2327" s="66"/>
    </row>
    <row r="2328" spans="11:11">
      <c r="K2328" s="66"/>
    </row>
    <row r="2329" spans="11:11">
      <c r="K2329" s="66"/>
    </row>
    <row r="2330" spans="11:11">
      <c r="K2330" s="66"/>
    </row>
    <row r="2331" spans="11:11">
      <c r="K2331" s="66"/>
    </row>
    <row r="2332" spans="11:11">
      <c r="K2332" s="66"/>
    </row>
    <row r="2333" spans="11:11">
      <c r="K2333" s="66"/>
    </row>
    <row r="2334" spans="11:11">
      <c r="K2334" s="66"/>
    </row>
    <row r="2335" spans="11:11">
      <c r="K2335" s="66"/>
    </row>
    <row r="2336" spans="11:11">
      <c r="K2336" s="66"/>
    </row>
    <row r="2337" spans="11:11">
      <c r="K2337" s="66"/>
    </row>
    <row r="2338" spans="11:11">
      <c r="K2338" s="66"/>
    </row>
    <row r="2339" spans="11:11">
      <c r="K2339" s="66"/>
    </row>
    <row r="2340" spans="11:11">
      <c r="K2340" s="66"/>
    </row>
    <row r="2341" spans="11:11">
      <c r="K2341" s="66"/>
    </row>
    <row r="2342" spans="11:11">
      <c r="K2342" s="66"/>
    </row>
    <row r="2343" spans="11:11">
      <c r="K2343" s="66"/>
    </row>
    <row r="2344" spans="11:11">
      <c r="K2344" s="66"/>
    </row>
    <row r="2345" spans="11:11">
      <c r="K2345" s="66"/>
    </row>
    <row r="2346" spans="11:11">
      <c r="K2346" s="66"/>
    </row>
    <row r="2347" spans="11:11">
      <c r="K2347" s="66"/>
    </row>
    <row r="2348" spans="11:11">
      <c r="K2348" s="66"/>
    </row>
    <row r="2349" spans="11:11">
      <c r="K2349" s="66"/>
    </row>
    <row r="2350" spans="11:11">
      <c r="K2350" s="66"/>
    </row>
    <row r="2351" spans="11:11">
      <c r="K2351" s="66"/>
    </row>
    <row r="2352" spans="11:11">
      <c r="K2352" s="66"/>
    </row>
    <row r="2353" spans="11:11">
      <c r="K2353" s="66"/>
    </row>
    <row r="2354" spans="11:11">
      <c r="K2354" s="66"/>
    </row>
    <row r="2355" spans="11:11">
      <c r="K2355" s="66"/>
    </row>
    <row r="2356" spans="11:11">
      <c r="K2356" s="66"/>
    </row>
    <row r="2357" spans="11:11">
      <c r="K2357" s="66"/>
    </row>
    <row r="2358" spans="11:11">
      <c r="K2358" s="66"/>
    </row>
    <row r="2359" spans="11:11">
      <c r="K2359" s="66"/>
    </row>
    <row r="2360" spans="11:11">
      <c r="K2360" s="66"/>
    </row>
    <row r="2361" spans="11:11">
      <c r="K2361" s="66"/>
    </row>
    <row r="2362" spans="11:11">
      <c r="K2362" s="66"/>
    </row>
    <row r="2363" spans="11:11">
      <c r="K2363" s="66"/>
    </row>
    <row r="2364" spans="11:11">
      <c r="K2364" s="66"/>
    </row>
    <row r="2365" spans="11:11">
      <c r="K2365" s="66"/>
    </row>
    <row r="2366" spans="11:11">
      <c r="K2366" s="66"/>
    </row>
    <row r="2367" spans="11:11">
      <c r="K2367" s="66"/>
    </row>
    <row r="2368" spans="11:11">
      <c r="K2368" s="66"/>
    </row>
    <row r="2369" spans="11:11">
      <c r="K2369" s="66"/>
    </row>
    <row r="2370" spans="11:11">
      <c r="K2370" s="66"/>
    </row>
    <row r="2371" spans="11:11">
      <c r="K2371" s="66"/>
    </row>
    <row r="2372" spans="11:11">
      <c r="K2372" s="66"/>
    </row>
    <row r="2373" spans="11:11">
      <c r="K2373" s="66"/>
    </row>
    <row r="2374" spans="11:11">
      <c r="K2374" s="66"/>
    </row>
    <row r="2375" spans="11:11">
      <c r="K2375" s="66"/>
    </row>
    <row r="2376" spans="11:11">
      <c r="K2376" s="66"/>
    </row>
    <row r="2377" spans="11:11">
      <c r="K2377" s="66"/>
    </row>
    <row r="2378" spans="11:11">
      <c r="K2378" s="66"/>
    </row>
    <row r="2379" spans="11:11">
      <c r="K2379" s="66"/>
    </row>
    <row r="2380" spans="11:11">
      <c r="K2380" s="66"/>
    </row>
    <row r="2381" spans="11:11">
      <c r="K2381" s="66"/>
    </row>
    <row r="2382" spans="11:11">
      <c r="K2382" s="66"/>
    </row>
    <row r="2383" spans="11:11">
      <c r="K2383" s="66"/>
    </row>
    <row r="2384" spans="11:11">
      <c r="K2384" s="66"/>
    </row>
    <row r="2385" spans="11:11">
      <c r="K2385" s="66"/>
    </row>
    <row r="2386" spans="11:11">
      <c r="K2386" s="66"/>
    </row>
    <row r="2387" spans="11:11">
      <c r="K2387" s="66"/>
    </row>
    <row r="2388" spans="11:11">
      <c r="K2388" s="66"/>
    </row>
    <row r="2389" spans="11:11">
      <c r="K2389" s="66"/>
    </row>
    <row r="2390" spans="11:11">
      <c r="K2390" s="66"/>
    </row>
    <row r="2391" spans="11:11">
      <c r="K2391" s="66"/>
    </row>
    <row r="2392" spans="11:11">
      <c r="K2392" s="66"/>
    </row>
    <row r="2393" spans="11:11">
      <c r="K2393" s="66"/>
    </row>
    <row r="2394" spans="11:11">
      <c r="K2394" s="66"/>
    </row>
    <row r="2395" spans="11:11">
      <c r="K2395" s="66"/>
    </row>
    <row r="2396" spans="11:11">
      <c r="K2396" s="66"/>
    </row>
    <row r="2397" spans="11:11">
      <c r="K2397" s="66"/>
    </row>
    <row r="2398" spans="11:11">
      <c r="K2398" s="66"/>
    </row>
    <row r="2399" spans="11:11">
      <c r="K2399" s="66"/>
    </row>
    <row r="2400" spans="11:11">
      <c r="K2400" s="66"/>
    </row>
    <row r="2401" spans="11:11">
      <c r="K2401" s="66"/>
    </row>
    <row r="2402" spans="11:11">
      <c r="K2402" s="66"/>
    </row>
    <row r="2403" spans="11:11">
      <c r="K2403" s="66"/>
    </row>
    <row r="2404" spans="11:11">
      <c r="K2404" s="66"/>
    </row>
    <row r="2405" spans="11:11">
      <c r="K2405" s="66"/>
    </row>
    <row r="2406" spans="11:11">
      <c r="K2406" s="66"/>
    </row>
    <row r="2407" spans="11:11">
      <c r="K2407" s="66"/>
    </row>
    <row r="2408" spans="11:11">
      <c r="K2408" s="66"/>
    </row>
    <row r="2409" spans="11:11">
      <c r="K2409" s="66"/>
    </row>
    <row r="2410" spans="11:11">
      <c r="K2410" s="66"/>
    </row>
    <row r="2411" spans="11:11">
      <c r="K2411" s="66"/>
    </row>
    <row r="2412" spans="11:11">
      <c r="K2412" s="66"/>
    </row>
    <row r="2413" spans="11:11">
      <c r="K2413" s="66"/>
    </row>
    <row r="2414" spans="11:11">
      <c r="K2414" s="66"/>
    </row>
    <row r="2415" spans="11:11">
      <c r="K2415" s="66"/>
    </row>
    <row r="2416" spans="11:11">
      <c r="K2416" s="66"/>
    </row>
    <row r="2417" spans="11:11">
      <c r="K2417" s="66"/>
    </row>
    <row r="2418" spans="11:11">
      <c r="K2418" s="66"/>
    </row>
    <row r="2419" spans="11:11">
      <c r="K2419" s="66"/>
    </row>
    <row r="2420" spans="11:11">
      <c r="K2420" s="66"/>
    </row>
    <row r="2421" spans="11:11">
      <c r="K2421" s="66"/>
    </row>
    <row r="2422" spans="11:11">
      <c r="K2422" s="66"/>
    </row>
    <row r="2423" spans="11:11">
      <c r="K2423" s="66"/>
    </row>
    <row r="2424" spans="11:11">
      <c r="K2424" s="66"/>
    </row>
    <row r="2425" spans="11:11">
      <c r="K2425" s="66"/>
    </row>
    <row r="2426" spans="11:11">
      <c r="K2426" s="66"/>
    </row>
    <row r="2427" spans="11:11">
      <c r="K2427" s="66"/>
    </row>
    <row r="2428" spans="11:11">
      <c r="K2428" s="66"/>
    </row>
    <row r="2429" spans="11:11">
      <c r="K2429" s="66"/>
    </row>
    <row r="2430" spans="11:11">
      <c r="K2430" s="66"/>
    </row>
    <row r="2431" spans="11:11">
      <c r="K2431" s="66"/>
    </row>
    <row r="2432" spans="11:11">
      <c r="K2432" s="66"/>
    </row>
    <row r="2433" spans="11:11">
      <c r="K2433" s="66"/>
    </row>
    <row r="2434" spans="11:11">
      <c r="K2434" s="66"/>
    </row>
    <row r="2435" spans="11:11">
      <c r="K2435" s="66"/>
    </row>
    <row r="2436" spans="11:11">
      <c r="K2436" s="66"/>
    </row>
    <row r="2437" spans="11:11">
      <c r="K2437" s="66"/>
    </row>
    <row r="2438" spans="11:11">
      <c r="K2438" s="66"/>
    </row>
    <row r="2439" spans="11:11">
      <c r="K2439" s="66"/>
    </row>
    <row r="2440" spans="11:11">
      <c r="K2440" s="66"/>
    </row>
    <row r="2441" spans="11:11">
      <c r="K2441" s="66"/>
    </row>
    <row r="2442" spans="11:11">
      <c r="K2442" s="66"/>
    </row>
    <row r="2443" spans="11:11">
      <c r="K2443" s="66"/>
    </row>
    <row r="2444" spans="11:11">
      <c r="K2444" s="66"/>
    </row>
    <row r="2445" spans="11:11">
      <c r="K2445" s="66"/>
    </row>
    <row r="2446" spans="11:11">
      <c r="K2446" s="66"/>
    </row>
    <row r="2447" spans="11:11">
      <c r="K2447" s="66"/>
    </row>
    <row r="2448" spans="11:11">
      <c r="K2448" s="66"/>
    </row>
    <row r="2449" spans="11:11">
      <c r="K2449" s="66"/>
    </row>
    <row r="2450" spans="11:11">
      <c r="K2450" s="66"/>
    </row>
    <row r="2451" spans="11:11">
      <c r="K2451" s="66"/>
    </row>
    <row r="2452" spans="11:11">
      <c r="K2452" s="66"/>
    </row>
    <row r="2453" spans="11:11">
      <c r="K2453" s="66"/>
    </row>
    <row r="2454" spans="11:11">
      <c r="K2454" s="66"/>
    </row>
    <row r="2455" spans="11:11">
      <c r="K2455" s="66"/>
    </row>
    <row r="2456" spans="11:11">
      <c r="K2456" s="66"/>
    </row>
    <row r="2457" spans="11:11">
      <c r="K2457" s="66"/>
    </row>
    <row r="2458" spans="11:11">
      <c r="K2458" s="66"/>
    </row>
    <row r="2459" spans="11:11">
      <c r="K2459" s="66"/>
    </row>
    <row r="2460" spans="11:11">
      <c r="K2460" s="66"/>
    </row>
    <row r="2461" spans="11:11">
      <c r="K2461" s="66"/>
    </row>
    <row r="2462" spans="11:11">
      <c r="K2462" s="66"/>
    </row>
    <row r="2463" spans="11:11">
      <c r="K2463" s="66"/>
    </row>
    <row r="2464" spans="11:11">
      <c r="K2464" s="66"/>
    </row>
    <row r="2465" spans="11:11">
      <c r="K2465" s="66"/>
    </row>
    <row r="2466" spans="11:11">
      <c r="K2466" s="66"/>
    </row>
    <row r="2467" spans="11:11">
      <c r="K2467" s="66"/>
    </row>
    <row r="2468" spans="11:11">
      <c r="K2468" s="66"/>
    </row>
    <row r="2469" spans="11:11">
      <c r="K2469" s="66"/>
    </row>
    <row r="2470" spans="11:11">
      <c r="K2470" s="66"/>
    </row>
    <row r="2471" spans="11:11">
      <c r="K2471" s="66"/>
    </row>
    <row r="2472" spans="11:11">
      <c r="K2472" s="66"/>
    </row>
    <row r="2473" spans="11:11">
      <c r="K2473" s="66"/>
    </row>
    <row r="2474" spans="11:11">
      <c r="K2474" s="66"/>
    </row>
    <row r="2475" spans="11:11">
      <c r="K2475" s="66"/>
    </row>
    <row r="2476" spans="11:11">
      <c r="K2476" s="66"/>
    </row>
    <row r="2477" spans="11:11">
      <c r="K2477" s="66"/>
    </row>
    <row r="2478" spans="11:11">
      <c r="K2478" s="66"/>
    </row>
    <row r="2479" spans="11:11">
      <c r="K2479" s="66"/>
    </row>
    <row r="2480" spans="11:11">
      <c r="K2480" s="66"/>
    </row>
    <row r="2481" spans="11:11">
      <c r="K2481" s="66"/>
    </row>
    <row r="2482" spans="11:11">
      <c r="K2482" s="66"/>
    </row>
    <row r="2483" spans="11:11">
      <c r="K2483" s="66"/>
    </row>
    <row r="2484" spans="11:11">
      <c r="K2484" s="66"/>
    </row>
    <row r="2485" spans="11:11">
      <c r="K2485" s="66"/>
    </row>
    <row r="2486" spans="11:11">
      <c r="K2486" s="66"/>
    </row>
    <row r="2487" spans="11:11">
      <c r="K2487" s="66"/>
    </row>
    <row r="2488" spans="11:11">
      <c r="K2488" s="66"/>
    </row>
    <row r="2489" spans="11:11">
      <c r="K2489" s="66"/>
    </row>
    <row r="2490" spans="11:11">
      <c r="K2490" s="66"/>
    </row>
    <row r="2491" spans="11:11">
      <c r="K2491" s="66"/>
    </row>
    <row r="2492" spans="11:11">
      <c r="K2492" s="66"/>
    </row>
    <row r="2493" spans="11:11">
      <c r="K2493" s="66"/>
    </row>
    <row r="2494" spans="11:11">
      <c r="K2494" s="66"/>
    </row>
    <row r="2495" spans="11:11">
      <c r="K2495" s="66"/>
    </row>
    <row r="2496" spans="11:11">
      <c r="K2496" s="66"/>
    </row>
    <row r="2497" spans="11:11">
      <c r="K2497" s="66"/>
    </row>
    <row r="2498" spans="11:11">
      <c r="K2498" s="66"/>
    </row>
    <row r="2499" spans="11:11">
      <c r="K2499" s="66"/>
    </row>
    <row r="2500" spans="11:11">
      <c r="K2500" s="66"/>
    </row>
    <row r="2501" spans="11:11">
      <c r="K2501" s="66"/>
    </row>
    <row r="2502" spans="11:11">
      <c r="K2502" s="66"/>
    </row>
    <row r="2503" spans="11:11">
      <c r="K2503" s="66"/>
    </row>
    <row r="2504" spans="11:11">
      <c r="K2504" s="66"/>
    </row>
    <row r="2505" spans="11:11">
      <c r="K2505" s="66"/>
    </row>
    <row r="2506" spans="11:11">
      <c r="K2506" s="66"/>
    </row>
    <row r="2507" spans="11:11">
      <c r="K2507" s="66"/>
    </row>
    <row r="2508" spans="11:11">
      <c r="K2508" s="66"/>
    </row>
    <row r="2509" spans="11:11">
      <c r="K2509" s="66"/>
    </row>
    <row r="2510" spans="11:11">
      <c r="K2510" s="66"/>
    </row>
    <row r="2511" spans="11:11">
      <c r="K2511" s="66"/>
    </row>
    <row r="2512" spans="11:11">
      <c r="K2512" s="66"/>
    </row>
    <row r="2513" spans="11:11">
      <c r="K2513" s="66"/>
    </row>
    <row r="2514" spans="11:11">
      <c r="K2514" s="66"/>
    </row>
    <row r="2515" spans="11:11">
      <c r="K2515" s="66"/>
    </row>
    <row r="2516" spans="11:11">
      <c r="K2516" s="66"/>
    </row>
    <row r="2517" spans="11:11">
      <c r="K2517" s="66"/>
    </row>
    <row r="2518" spans="11:11">
      <c r="K2518" s="66"/>
    </row>
    <row r="2519" spans="11:11">
      <c r="K2519" s="66"/>
    </row>
    <row r="2520" spans="11:11">
      <c r="K2520" s="66"/>
    </row>
    <row r="2521" spans="11:11">
      <c r="K2521" s="66"/>
    </row>
    <row r="2522" spans="11:11">
      <c r="K2522" s="66"/>
    </row>
    <row r="2523" spans="11:11">
      <c r="K2523" s="66"/>
    </row>
    <row r="2524" spans="11:11">
      <c r="K2524" s="66"/>
    </row>
    <row r="2525" spans="11:11">
      <c r="K2525" s="66"/>
    </row>
    <row r="2526" spans="11:11">
      <c r="K2526" s="66"/>
    </row>
    <row r="2527" spans="11:11">
      <c r="K2527" s="66"/>
    </row>
    <row r="2528" spans="11:11">
      <c r="K2528" s="66"/>
    </row>
    <row r="2529" spans="11:11">
      <c r="K2529" s="66"/>
    </row>
    <row r="2530" spans="11:11">
      <c r="K2530" s="66"/>
    </row>
    <row r="2531" spans="11:11">
      <c r="K2531" s="66"/>
    </row>
    <row r="2532" spans="11:11">
      <c r="K2532" s="66"/>
    </row>
    <row r="2533" spans="11:11">
      <c r="K2533" s="66"/>
    </row>
    <row r="2534" spans="11:11">
      <c r="K2534" s="66"/>
    </row>
    <row r="2535" spans="11:11">
      <c r="K2535" s="66"/>
    </row>
    <row r="2536" spans="11:11">
      <c r="K2536" s="66"/>
    </row>
    <row r="2537" spans="11:11">
      <c r="K2537" s="66"/>
    </row>
    <row r="2538" spans="11:11">
      <c r="K2538" s="66"/>
    </row>
    <row r="2539" spans="11:11">
      <c r="K2539" s="66"/>
    </row>
    <row r="2540" spans="11:11">
      <c r="K2540" s="66"/>
    </row>
    <row r="2541" spans="11:11">
      <c r="K2541" s="66"/>
    </row>
    <row r="2542" spans="11:11">
      <c r="K2542" s="66"/>
    </row>
    <row r="2543" spans="11:11">
      <c r="K2543" s="66"/>
    </row>
    <row r="2544" spans="11:11">
      <c r="K2544" s="66"/>
    </row>
    <row r="2545" spans="11:11">
      <c r="K2545" s="66"/>
    </row>
    <row r="2546" spans="11:11">
      <c r="K2546" s="66"/>
    </row>
    <row r="2547" spans="11:11">
      <c r="K2547" s="66"/>
    </row>
    <row r="2548" spans="11:11">
      <c r="K2548" s="66"/>
    </row>
    <row r="2549" spans="11:11">
      <c r="K2549" s="66"/>
    </row>
    <row r="2550" spans="11:11">
      <c r="K2550" s="66"/>
    </row>
    <row r="2551" spans="11:11">
      <c r="K2551" s="66"/>
    </row>
    <row r="2552" spans="11:11">
      <c r="K2552" s="66"/>
    </row>
    <row r="2553" spans="11:11">
      <c r="K2553" s="66"/>
    </row>
    <row r="2554" spans="11:11">
      <c r="K2554" s="66"/>
    </row>
    <row r="2555" spans="11:11">
      <c r="K2555" s="66"/>
    </row>
    <row r="2556" spans="11:11">
      <c r="K2556" s="66"/>
    </row>
    <row r="2557" spans="11:11">
      <c r="K2557" s="66"/>
    </row>
    <row r="2558" spans="11:11">
      <c r="K2558" s="66"/>
    </row>
    <row r="2559" spans="11:11">
      <c r="K2559" s="66"/>
    </row>
    <row r="2560" spans="11:11">
      <c r="K2560" s="66"/>
    </row>
    <row r="2561" spans="11:11">
      <c r="K2561" s="66"/>
    </row>
    <row r="2562" spans="11:11">
      <c r="K2562" s="66"/>
    </row>
    <row r="2563" spans="11:11">
      <c r="K2563" s="66"/>
    </row>
    <row r="2564" spans="11:11">
      <c r="K2564" s="66"/>
    </row>
    <row r="2565" spans="11:11">
      <c r="K2565" s="66"/>
    </row>
    <row r="2566" spans="11:11">
      <c r="K2566" s="66"/>
    </row>
    <row r="2567" spans="11:11">
      <c r="K2567" s="66"/>
    </row>
    <row r="2568" spans="11:11">
      <c r="K2568" s="66"/>
    </row>
    <row r="2569" spans="11:11">
      <c r="K2569" s="66"/>
    </row>
    <row r="2570" spans="11:11">
      <c r="K2570" s="66"/>
    </row>
    <row r="2571" spans="11:11">
      <c r="K2571" s="66"/>
    </row>
    <row r="2572" spans="11:11">
      <c r="K2572" s="66"/>
    </row>
    <row r="2573" spans="11:11">
      <c r="K2573" s="66"/>
    </row>
    <row r="2574" spans="11:11">
      <c r="K2574" s="66"/>
    </row>
    <row r="2575" spans="11:11">
      <c r="K2575" s="66"/>
    </row>
    <row r="2576" spans="11:11">
      <c r="K2576" s="66"/>
    </row>
    <row r="2577" spans="11:11">
      <c r="K2577" s="66"/>
    </row>
    <row r="2578" spans="11:11">
      <c r="K2578" s="66"/>
    </row>
    <row r="2579" spans="11:11">
      <c r="K2579" s="66"/>
    </row>
    <row r="2580" spans="11:11">
      <c r="K2580" s="66"/>
    </row>
    <row r="2581" spans="11:11">
      <c r="K2581" s="66"/>
    </row>
    <row r="2582" spans="11:11">
      <c r="K2582" s="66"/>
    </row>
    <row r="2583" spans="11:11">
      <c r="K2583" s="66"/>
    </row>
    <row r="2584" spans="11:11">
      <c r="K2584" s="66"/>
    </row>
    <row r="2585" spans="11:11">
      <c r="K2585" s="66"/>
    </row>
    <row r="2586" spans="11:11">
      <c r="K2586" s="66"/>
    </row>
    <row r="2587" spans="11:11">
      <c r="K2587" s="66"/>
    </row>
    <row r="2588" spans="11:11">
      <c r="K2588" s="66"/>
    </row>
    <row r="2589" spans="11:11">
      <c r="K2589" s="66"/>
    </row>
    <row r="2590" spans="11:11">
      <c r="K2590" s="66"/>
    </row>
    <row r="2591" spans="11:11">
      <c r="K2591" s="66"/>
    </row>
    <row r="2592" spans="11:11">
      <c r="K2592" s="66"/>
    </row>
    <row r="2593" spans="11:11">
      <c r="K2593" s="66"/>
    </row>
    <row r="2594" spans="11:11">
      <c r="K2594" s="66"/>
    </row>
    <row r="2595" spans="11:11">
      <c r="K2595" s="66"/>
    </row>
    <row r="2596" spans="11:11">
      <c r="K2596" s="66"/>
    </row>
    <row r="2597" spans="11:11">
      <c r="K2597" s="66"/>
    </row>
    <row r="2598" spans="11:11">
      <c r="K2598" s="66"/>
    </row>
    <row r="2599" spans="11:11">
      <c r="K2599" s="66"/>
    </row>
    <row r="2600" spans="11:11">
      <c r="K2600" s="66"/>
    </row>
    <row r="2601" spans="11:11">
      <c r="K2601" s="66"/>
    </row>
    <row r="2602" spans="11:11">
      <c r="K2602" s="66"/>
    </row>
    <row r="2603" spans="11:11">
      <c r="K2603" s="66"/>
    </row>
    <row r="2604" spans="11:11">
      <c r="K2604" s="66"/>
    </row>
    <row r="2605" spans="11:11">
      <c r="K2605" s="66"/>
    </row>
    <row r="2606" spans="11:11">
      <c r="K2606" s="66"/>
    </row>
    <row r="2607" spans="11:11">
      <c r="K2607" s="66"/>
    </row>
    <row r="2608" spans="11:11">
      <c r="K2608" s="66"/>
    </row>
    <row r="2609" spans="11:11">
      <c r="K2609" s="66"/>
    </row>
    <row r="2610" spans="11:11">
      <c r="K2610" s="66"/>
    </row>
    <row r="2611" spans="11:11">
      <c r="K2611" s="66"/>
    </row>
    <row r="2612" spans="11:11">
      <c r="K2612" s="66"/>
    </row>
    <row r="2613" spans="11:11">
      <c r="K2613" s="66"/>
    </row>
    <row r="2614" spans="11:11">
      <c r="K2614" s="66"/>
    </row>
    <row r="2615" spans="11:11">
      <c r="K2615" s="66"/>
    </row>
    <row r="2616" spans="11:11">
      <c r="K2616" s="66"/>
    </row>
    <row r="2617" spans="11:11">
      <c r="K2617" s="66"/>
    </row>
    <row r="2618" spans="11:11">
      <c r="K2618" s="66"/>
    </row>
    <row r="2619" spans="11:11">
      <c r="K2619" s="66"/>
    </row>
    <row r="2620" spans="11:11">
      <c r="K2620" s="66"/>
    </row>
    <row r="2621" spans="11:11">
      <c r="K2621" s="66"/>
    </row>
    <row r="2622" spans="11:11">
      <c r="K2622" s="66"/>
    </row>
    <row r="2623" spans="11:11">
      <c r="K2623" s="66"/>
    </row>
    <row r="2624" spans="11:11">
      <c r="K2624" s="66"/>
    </row>
    <row r="2625" spans="11:11">
      <c r="K2625" s="66"/>
    </row>
    <row r="2626" spans="11:11">
      <c r="K2626" s="66"/>
    </row>
    <row r="2627" spans="11:11">
      <c r="K2627" s="66"/>
    </row>
    <row r="2628" spans="11:11">
      <c r="K2628" s="66"/>
    </row>
    <row r="2629" spans="11:11">
      <c r="K2629" s="66"/>
    </row>
    <row r="2630" spans="11:11">
      <c r="K2630" s="66"/>
    </row>
    <row r="2631" spans="11:11">
      <c r="K2631" s="66"/>
    </row>
    <row r="2632" spans="11:11">
      <c r="K2632" s="66"/>
    </row>
    <row r="2633" spans="11:11">
      <c r="K2633" s="66"/>
    </row>
    <row r="2634" spans="11:11">
      <c r="K2634" s="66"/>
    </row>
    <row r="2635" spans="11:11">
      <c r="K2635" s="66"/>
    </row>
    <row r="2636" spans="11:11">
      <c r="K2636" s="66"/>
    </row>
    <row r="2637" spans="11:11">
      <c r="K2637" s="66"/>
    </row>
    <row r="2638" spans="11:11">
      <c r="K2638" s="66"/>
    </row>
    <row r="2639" spans="11:11">
      <c r="K2639" s="66"/>
    </row>
    <row r="2640" spans="11:11">
      <c r="K2640" s="66"/>
    </row>
    <row r="2641" spans="11:11">
      <c r="K2641" s="66"/>
    </row>
    <row r="2642" spans="11:11">
      <c r="K2642" s="66"/>
    </row>
    <row r="2643" spans="11:11">
      <c r="K2643" s="66"/>
    </row>
    <row r="2644" spans="11:11">
      <c r="K2644" s="66"/>
    </row>
    <row r="2645" spans="11:11">
      <c r="K2645" s="66"/>
    </row>
    <row r="2646" spans="11:11">
      <c r="K2646" s="66"/>
    </row>
    <row r="2647" spans="11:11">
      <c r="K2647" s="66"/>
    </row>
    <row r="2648" spans="11:11">
      <c r="K2648" s="66"/>
    </row>
    <row r="2649" spans="11:11">
      <c r="K2649" s="66"/>
    </row>
    <row r="2650" spans="11:11">
      <c r="K2650" s="66"/>
    </row>
    <row r="2651" spans="11:11">
      <c r="K2651" s="66"/>
    </row>
    <row r="2652" spans="11:11">
      <c r="K2652" s="66"/>
    </row>
    <row r="2653" spans="11:11">
      <c r="K2653" s="66"/>
    </row>
    <row r="2654" spans="11:11">
      <c r="K2654" s="66"/>
    </row>
    <row r="2655" spans="11:11">
      <c r="K2655" s="66"/>
    </row>
    <row r="2656" spans="11:11">
      <c r="K2656" s="66"/>
    </row>
    <row r="2657" spans="11:11">
      <c r="K2657" s="66"/>
    </row>
    <row r="2658" spans="11:11">
      <c r="K2658" s="66"/>
    </row>
    <row r="2659" spans="11:11">
      <c r="K2659" s="66"/>
    </row>
    <row r="2660" spans="11:11">
      <c r="K2660" s="66"/>
    </row>
    <row r="2661" spans="11:11">
      <c r="K2661" s="66"/>
    </row>
    <row r="2662" spans="11:11">
      <c r="K2662" s="66"/>
    </row>
    <row r="2663" spans="11:11">
      <c r="K2663" s="66"/>
    </row>
    <row r="2664" spans="11:11">
      <c r="K2664" s="66"/>
    </row>
    <row r="2665" spans="11:11">
      <c r="K2665" s="66"/>
    </row>
    <row r="2666" spans="11:11">
      <c r="K2666" s="66"/>
    </row>
    <row r="2667" spans="11:11">
      <c r="K2667" s="66"/>
    </row>
    <row r="2668" spans="11:11">
      <c r="K2668" s="66"/>
    </row>
    <row r="2669" spans="11:11">
      <c r="K2669" s="66"/>
    </row>
    <row r="2670" spans="11:11">
      <c r="K2670" s="66"/>
    </row>
    <row r="2671" spans="11:11">
      <c r="K2671" s="66"/>
    </row>
    <row r="2672" spans="11:11">
      <c r="K2672" s="66"/>
    </row>
    <row r="2673" spans="11:11">
      <c r="K2673" s="66"/>
    </row>
    <row r="2674" spans="11:11">
      <c r="K2674" s="66"/>
    </row>
    <row r="2675" spans="11:11">
      <c r="K2675" s="66"/>
    </row>
    <row r="2676" spans="11:11">
      <c r="K2676" s="66"/>
    </row>
    <row r="2677" spans="11:11">
      <c r="K2677" s="66"/>
    </row>
    <row r="2678" spans="11:11">
      <c r="K2678" s="66"/>
    </row>
    <row r="2679" spans="11:11">
      <c r="K2679" s="66"/>
    </row>
    <row r="2680" spans="11:11">
      <c r="K2680" s="66"/>
    </row>
    <row r="2681" spans="11:11">
      <c r="K2681" s="66"/>
    </row>
    <row r="2682" spans="11:11">
      <c r="K2682" s="66"/>
    </row>
    <row r="2683" spans="11:11">
      <c r="K2683" s="66"/>
    </row>
    <row r="2684" spans="11:11">
      <c r="K2684" s="66"/>
    </row>
    <row r="2685" spans="11:11">
      <c r="K2685" s="66"/>
    </row>
    <row r="2686" spans="11:11">
      <c r="K2686" s="66"/>
    </row>
    <row r="2687" spans="11:11">
      <c r="K2687" s="66"/>
    </row>
    <row r="2688" spans="11:11">
      <c r="K2688" s="66"/>
    </row>
    <row r="2689" spans="11:11">
      <c r="K2689" s="66"/>
    </row>
    <row r="2690" spans="11:11">
      <c r="K2690" s="66"/>
    </row>
    <row r="2691" spans="11:11">
      <c r="K2691" s="66"/>
    </row>
    <row r="2692" spans="11:11">
      <c r="K2692" s="66"/>
    </row>
    <row r="2693" spans="11:11">
      <c r="K2693" s="66"/>
    </row>
    <row r="2694" spans="11:11">
      <c r="K2694" s="66"/>
    </row>
    <row r="2695" spans="11:11">
      <c r="K2695" s="66"/>
    </row>
    <row r="2696" spans="11:11">
      <c r="K2696" s="66"/>
    </row>
    <row r="2697" spans="11:11">
      <c r="K2697" s="66"/>
    </row>
    <row r="2698" spans="11:11">
      <c r="K2698" s="66"/>
    </row>
    <row r="2699" spans="11:11">
      <c r="K2699" s="66"/>
    </row>
    <row r="2700" spans="11:11">
      <c r="K2700" s="66"/>
    </row>
    <row r="2701" spans="11:11">
      <c r="K2701" s="66"/>
    </row>
    <row r="2702" spans="11:11">
      <c r="K2702" s="66"/>
    </row>
    <row r="2703" spans="11:11">
      <c r="K2703" s="66"/>
    </row>
    <row r="2704" spans="11:11">
      <c r="K2704" s="66"/>
    </row>
    <row r="2705" spans="11:11">
      <c r="K2705" s="66"/>
    </row>
    <row r="2706" spans="11:11">
      <c r="K2706" s="66"/>
    </row>
    <row r="2707" spans="11:11">
      <c r="K2707" s="66"/>
    </row>
    <row r="2708" spans="11:11">
      <c r="K2708" s="66"/>
    </row>
    <row r="2709" spans="11:11">
      <c r="K2709" s="66"/>
    </row>
    <row r="2710" spans="11:11">
      <c r="K2710" s="66"/>
    </row>
    <row r="2711" spans="11:11">
      <c r="K2711" s="66"/>
    </row>
    <row r="2712" spans="11:11">
      <c r="K2712" s="66"/>
    </row>
    <row r="2713" spans="11:11">
      <c r="K2713" s="66"/>
    </row>
    <row r="2714" spans="11:11">
      <c r="K2714" s="66"/>
    </row>
    <row r="2715" spans="11:11">
      <c r="K2715" s="66"/>
    </row>
    <row r="2716" spans="11:11">
      <c r="K2716" s="66"/>
    </row>
    <row r="2717" spans="11:11">
      <c r="K2717" s="66"/>
    </row>
    <row r="2718" spans="11:11">
      <c r="K2718" s="66"/>
    </row>
    <row r="2719" spans="11:11">
      <c r="K2719" s="66"/>
    </row>
    <row r="2720" spans="11:11">
      <c r="K2720" s="66"/>
    </row>
    <row r="2721" spans="11:11">
      <c r="K2721" s="66"/>
    </row>
    <row r="2722" spans="11:11">
      <c r="K2722" s="66"/>
    </row>
    <row r="2723" spans="11:11">
      <c r="K2723" s="66"/>
    </row>
    <row r="2724" spans="11:11">
      <c r="K2724" s="66"/>
    </row>
    <row r="2725" spans="11:11">
      <c r="K2725" s="66"/>
    </row>
    <row r="2726" spans="11:11">
      <c r="K2726" s="66"/>
    </row>
    <row r="2727" spans="11:11">
      <c r="K2727" s="66"/>
    </row>
    <row r="2728" spans="11:11">
      <c r="K2728" s="66"/>
    </row>
    <row r="2729" spans="11:11">
      <c r="K2729" s="66"/>
    </row>
    <row r="2730" spans="11:11">
      <c r="K2730" s="66"/>
    </row>
    <row r="2731" spans="11:11">
      <c r="K2731" s="66"/>
    </row>
    <row r="2732" spans="11:11">
      <c r="K2732" s="66"/>
    </row>
    <row r="2733" spans="11:11">
      <c r="K2733" s="66"/>
    </row>
    <row r="2734" spans="11:11">
      <c r="K2734" s="66"/>
    </row>
    <row r="2735" spans="11:11">
      <c r="K2735" s="66"/>
    </row>
    <row r="2736" spans="11:11">
      <c r="K2736" s="66"/>
    </row>
    <row r="2737" spans="11:11">
      <c r="K2737" s="66"/>
    </row>
    <row r="2738" spans="11:11">
      <c r="K2738" s="66"/>
    </row>
    <row r="2739" spans="11:11">
      <c r="K2739" s="66"/>
    </row>
    <row r="2740" spans="11:11">
      <c r="K2740" s="66"/>
    </row>
    <row r="2741" spans="11:11">
      <c r="K2741" s="66"/>
    </row>
    <row r="2742" spans="11:11">
      <c r="K2742" s="66"/>
    </row>
    <row r="2743" spans="11:11">
      <c r="K2743" s="66"/>
    </row>
    <row r="2744" spans="11:11">
      <c r="K2744" s="66"/>
    </row>
    <row r="2745" spans="11:11">
      <c r="K2745" s="66"/>
    </row>
    <row r="2746" spans="11:11">
      <c r="K2746" s="66"/>
    </row>
    <row r="2747" spans="11:11">
      <c r="K2747" s="66"/>
    </row>
    <row r="2748" spans="11:11">
      <c r="K2748" s="66"/>
    </row>
    <row r="2749" spans="11:11">
      <c r="K2749" s="66"/>
    </row>
    <row r="2750" spans="11:11">
      <c r="K2750" s="66"/>
    </row>
    <row r="2751" spans="11:11">
      <c r="K2751" s="66"/>
    </row>
    <row r="2752" spans="11:11">
      <c r="K2752" s="66"/>
    </row>
    <row r="2753" spans="11:11">
      <c r="K2753" s="66"/>
    </row>
    <row r="2754" spans="11:11">
      <c r="K2754" s="66"/>
    </row>
    <row r="2755" spans="11:11">
      <c r="K2755" s="66"/>
    </row>
    <row r="2756" spans="11:11">
      <c r="K2756" s="66"/>
    </row>
    <row r="2757" spans="11:11">
      <c r="K2757" s="66"/>
    </row>
    <row r="2758" spans="11:11">
      <c r="K2758" s="66"/>
    </row>
    <row r="2759" spans="11:11">
      <c r="K2759" s="66"/>
    </row>
    <row r="2760" spans="11:11">
      <c r="K2760" s="66"/>
    </row>
    <row r="2761" spans="11:11">
      <c r="K2761" s="66"/>
    </row>
    <row r="2762" spans="11:11">
      <c r="K2762" s="66"/>
    </row>
    <row r="2763" spans="11:11">
      <c r="K2763" s="66"/>
    </row>
    <row r="2764" spans="11:11">
      <c r="K2764" s="66"/>
    </row>
    <row r="2765" spans="11:11">
      <c r="K2765" s="66"/>
    </row>
    <row r="2766" spans="11:11">
      <c r="K2766" s="66"/>
    </row>
    <row r="2767" spans="11:11">
      <c r="K2767" s="66"/>
    </row>
    <row r="2768" spans="11:11">
      <c r="K2768" s="66"/>
    </row>
    <row r="2769" spans="11:11">
      <c r="K2769" s="66"/>
    </row>
    <row r="2770" spans="11:11">
      <c r="K2770" s="66"/>
    </row>
    <row r="2771" spans="11:11">
      <c r="K2771" s="66"/>
    </row>
    <row r="2772" spans="11:11">
      <c r="K2772" s="66"/>
    </row>
    <row r="2773" spans="11:11">
      <c r="K2773" s="66"/>
    </row>
    <row r="2774" spans="11:11">
      <c r="K2774" s="66"/>
    </row>
    <row r="2775" spans="11:11">
      <c r="K2775" s="66"/>
    </row>
    <row r="2776" spans="11:11">
      <c r="K2776" s="66"/>
    </row>
    <row r="2777" spans="11:11">
      <c r="K2777" s="66"/>
    </row>
    <row r="2778" spans="11:11">
      <c r="K2778" s="66"/>
    </row>
    <row r="2779" spans="11:11">
      <c r="K2779" s="66"/>
    </row>
    <row r="2780" spans="11:11">
      <c r="K2780" s="66"/>
    </row>
    <row r="2781" spans="11:11">
      <c r="K2781" s="66"/>
    </row>
    <row r="2782" spans="11:11">
      <c r="K2782" s="66"/>
    </row>
    <row r="2783" spans="11:11">
      <c r="K2783" s="66"/>
    </row>
    <row r="2784" spans="11:11">
      <c r="K2784" s="66"/>
    </row>
    <row r="2785" spans="11:11">
      <c r="K2785" s="66"/>
    </row>
    <row r="2786" spans="11:11">
      <c r="K2786" s="66"/>
    </row>
    <row r="2787" spans="11:11">
      <c r="K2787" s="66"/>
    </row>
    <row r="2788" spans="11:11">
      <c r="K2788" s="66"/>
    </row>
    <row r="2789" spans="11:11">
      <c r="K2789" s="66"/>
    </row>
    <row r="2790" spans="11:11">
      <c r="K2790" s="66"/>
    </row>
    <row r="2791" spans="11:11">
      <c r="K2791" s="66"/>
    </row>
    <row r="2792" spans="11:11">
      <c r="K2792" s="66"/>
    </row>
    <row r="2793" spans="11:11">
      <c r="K2793" s="66"/>
    </row>
    <row r="2794" spans="11:11">
      <c r="K2794" s="66"/>
    </row>
    <row r="2795" spans="11:11">
      <c r="K2795" s="66"/>
    </row>
    <row r="2796" spans="11:11">
      <c r="K2796" s="66"/>
    </row>
    <row r="2797" spans="11:11">
      <c r="K2797" s="66"/>
    </row>
    <row r="2798" spans="11:11">
      <c r="K2798" s="66"/>
    </row>
    <row r="2799" spans="11:11">
      <c r="K2799" s="66"/>
    </row>
    <row r="2800" spans="11:11">
      <c r="K2800" s="66"/>
    </row>
    <row r="2801" spans="11:11">
      <c r="K2801" s="66"/>
    </row>
    <row r="2802" spans="11:11">
      <c r="K2802" s="66"/>
    </row>
    <row r="2803" spans="11:11">
      <c r="K2803" s="66"/>
    </row>
    <row r="2804" spans="11:11">
      <c r="K2804" s="66"/>
    </row>
    <row r="2805" spans="11:11">
      <c r="K2805" s="66"/>
    </row>
    <row r="2806" spans="11:11">
      <c r="K2806" s="66"/>
    </row>
    <row r="2807" spans="11:11">
      <c r="K2807" s="66"/>
    </row>
    <row r="2808" spans="11:11">
      <c r="K2808" s="66"/>
    </row>
    <row r="2809" spans="11:11">
      <c r="K2809" s="66"/>
    </row>
    <row r="2810" spans="11:11">
      <c r="K2810" s="66"/>
    </row>
    <row r="2811" spans="11:11">
      <c r="K2811" s="66"/>
    </row>
    <row r="2812" spans="11:11">
      <c r="K2812" s="66"/>
    </row>
    <row r="2813" spans="11:11">
      <c r="K2813" s="66"/>
    </row>
    <row r="2814" spans="11:11">
      <c r="K2814" s="66"/>
    </row>
    <row r="2815" spans="11:11">
      <c r="K2815" s="66"/>
    </row>
    <row r="2816" spans="11:11">
      <c r="K2816" s="66"/>
    </row>
    <row r="2817" spans="11:11">
      <c r="K2817" s="66"/>
    </row>
    <row r="2818" spans="11:11">
      <c r="K2818" s="66"/>
    </row>
    <row r="2819" spans="11:11">
      <c r="K2819" s="66"/>
    </row>
    <row r="2820" spans="11:11">
      <c r="K2820" s="66"/>
    </row>
    <row r="2821" spans="11:11">
      <c r="K2821" s="66"/>
    </row>
    <row r="2822" spans="11:11">
      <c r="K2822" s="66"/>
    </row>
    <row r="2823" spans="11:11">
      <c r="K2823" s="66"/>
    </row>
    <row r="2824" spans="11:11">
      <c r="K2824" s="66"/>
    </row>
    <row r="2825" spans="11:11">
      <c r="K2825" s="66"/>
    </row>
    <row r="2826" spans="11:11">
      <c r="K2826" s="66"/>
    </row>
    <row r="2827" spans="11:11">
      <c r="K2827" s="66"/>
    </row>
    <row r="2828" spans="11:11">
      <c r="K2828" s="66"/>
    </row>
    <row r="2829" spans="11:11">
      <c r="K2829" s="66"/>
    </row>
    <row r="2830" spans="11:11">
      <c r="K2830" s="66"/>
    </row>
    <row r="2831" spans="11:11">
      <c r="K2831" s="66"/>
    </row>
    <row r="2832" spans="11:11">
      <c r="K2832" s="66"/>
    </row>
    <row r="2833" spans="11:11">
      <c r="K2833" s="66"/>
    </row>
    <row r="2834" spans="11:11">
      <c r="K2834" s="66"/>
    </row>
    <row r="2835" spans="11:11">
      <c r="K2835" s="66"/>
    </row>
    <row r="2836" spans="11:11">
      <c r="K2836" s="66"/>
    </row>
    <row r="2837" spans="11:11">
      <c r="K2837" s="66"/>
    </row>
    <row r="2838" spans="11:11">
      <c r="K2838" s="66"/>
    </row>
    <row r="2839" spans="11:11">
      <c r="K2839" s="66"/>
    </row>
    <row r="2840" spans="11:11">
      <c r="K2840" s="66"/>
    </row>
    <row r="2841" spans="11:11">
      <c r="K2841" s="66"/>
    </row>
    <row r="2842" spans="11:11">
      <c r="K2842" s="66"/>
    </row>
    <row r="2843" spans="11:11">
      <c r="K2843" s="66"/>
    </row>
    <row r="2844" spans="11:11">
      <c r="K2844" s="66"/>
    </row>
    <row r="2845" spans="11:11">
      <c r="K2845" s="66"/>
    </row>
    <row r="2846" spans="11:11">
      <c r="K2846" s="66"/>
    </row>
    <row r="2847" spans="11:11">
      <c r="K2847" s="66"/>
    </row>
    <row r="2848" spans="11:11">
      <c r="K2848" s="66"/>
    </row>
    <row r="2849" spans="11:11">
      <c r="K2849" s="66"/>
    </row>
    <row r="2850" spans="11:11">
      <c r="K2850" s="66"/>
    </row>
    <row r="2851" spans="11:11">
      <c r="K2851" s="66"/>
    </row>
    <row r="2852" spans="11:11">
      <c r="K2852" s="66"/>
    </row>
    <row r="2853" spans="11:11">
      <c r="K2853" s="66"/>
    </row>
    <row r="2854" spans="11:11">
      <c r="K2854" s="66"/>
    </row>
    <row r="2855" spans="11:11">
      <c r="K2855" s="66"/>
    </row>
    <row r="2856" spans="11:11">
      <c r="K2856" s="66"/>
    </row>
    <row r="2857" spans="11:11">
      <c r="K2857" s="66"/>
    </row>
    <row r="2858" spans="11:11">
      <c r="K2858" s="66"/>
    </row>
    <row r="2859" spans="11:11">
      <c r="K2859" s="66"/>
    </row>
    <row r="2860" spans="11:11">
      <c r="K2860" s="66"/>
    </row>
    <row r="2861" spans="11:11">
      <c r="K2861" s="66"/>
    </row>
    <row r="2862" spans="11:11">
      <c r="K2862" s="66"/>
    </row>
    <row r="2863" spans="11:11">
      <c r="K2863" s="66"/>
    </row>
    <row r="2864" spans="11:11">
      <c r="K2864" s="66"/>
    </row>
    <row r="2865" spans="11:11">
      <c r="K2865" s="66"/>
    </row>
    <row r="2866" spans="11:11">
      <c r="K2866" s="66"/>
    </row>
    <row r="2867" spans="11:11">
      <c r="K2867" s="66"/>
    </row>
    <row r="2868" spans="11:11">
      <c r="K2868" s="66"/>
    </row>
    <row r="2869" spans="11:11">
      <c r="K2869" s="66"/>
    </row>
    <row r="2870" spans="11:11">
      <c r="K2870" s="66"/>
    </row>
    <row r="2871" spans="11:11">
      <c r="K2871" s="66"/>
    </row>
    <row r="2872" spans="11:11">
      <c r="K2872" s="66"/>
    </row>
    <row r="2873" spans="11:11">
      <c r="K2873" s="66"/>
    </row>
    <row r="2874" spans="11:11">
      <c r="K2874" s="66"/>
    </row>
    <row r="2875" spans="11:11">
      <c r="K2875" s="66"/>
    </row>
    <row r="2876" spans="11:11">
      <c r="K2876" s="66"/>
    </row>
    <row r="2877" spans="11:11">
      <c r="K2877" s="66"/>
    </row>
    <row r="2878" spans="11:11">
      <c r="K2878" s="66"/>
    </row>
    <row r="2879" spans="11:11">
      <c r="K2879" s="66"/>
    </row>
    <row r="2880" spans="11:11">
      <c r="K2880" s="66"/>
    </row>
    <row r="2881" spans="11:11">
      <c r="K2881" s="66"/>
    </row>
    <row r="2882" spans="11:11">
      <c r="K2882" s="66"/>
    </row>
    <row r="2883" spans="11:11">
      <c r="K2883" s="66"/>
    </row>
    <row r="2884" spans="11:11">
      <c r="K2884" s="66"/>
    </row>
    <row r="2885" spans="11:11">
      <c r="K2885" s="66"/>
    </row>
    <row r="2886" spans="11:11">
      <c r="K2886" s="66"/>
    </row>
    <row r="2887" spans="11:11">
      <c r="K2887" s="66"/>
    </row>
    <row r="2888" spans="11:11">
      <c r="K2888" s="66"/>
    </row>
    <row r="2889" spans="11:11">
      <c r="K2889" s="66"/>
    </row>
    <row r="2890" spans="11:11">
      <c r="K2890" s="66"/>
    </row>
    <row r="2891" spans="11:11">
      <c r="K2891" s="66"/>
    </row>
    <row r="2892" spans="11:11">
      <c r="K2892" s="66"/>
    </row>
    <row r="2893" spans="11:11">
      <c r="K2893" s="66"/>
    </row>
    <row r="2894" spans="11:11">
      <c r="K2894" s="66"/>
    </row>
    <row r="2895" spans="11:11">
      <c r="K2895" s="66"/>
    </row>
    <row r="2896" spans="11:11">
      <c r="K2896" s="66"/>
    </row>
    <row r="2897" spans="11:11">
      <c r="K2897" s="66"/>
    </row>
    <row r="2898" spans="11:11">
      <c r="K2898" s="66"/>
    </row>
    <row r="2899" spans="11:11">
      <c r="K2899" s="66"/>
    </row>
    <row r="2900" spans="11:11">
      <c r="K2900" s="66"/>
    </row>
    <row r="2901" spans="11:11">
      <c r="K2901" s="66"/>
    </row>
    <row r="2902" spans="11:11">
      <c r="K2902" s="66"/>
    </row>
    <row r="2903" spans="11:11">
      <c r="K2903" s="66"/>
    </row>
    <row r="2904" spans="11:11">
      <c r="K2904" s="66"/>
    </row>
    <row r="2905" spans="11:11">
      <c r="K2905" s="66"/>
    </row>
    <row r="2906" spans="11:11">
      <c r="K2906" s="66"/>
    </row>
    <row r="2907" spans="11:11">
      <c r="K2907" s="66"/>
    </row>
    <row r="2908" spans="11:11">
      <c r="K2908" s="66"/>
    </row>
    <row r="2909" spans="11:11">
      <c r="K2909" s="66"/>
    </row>
    <row r="2910" spans="11:11">
      <c r="K2910" s="66"/>
    </row>
    <row r="2911" spans="11:11">
      <c r="K2911" s="66"/>
    </row>
    <row r="2912" spans="11:11">
      <c r="K2912" s="66"/>
    </row>
    <row r="2913" spans="11:11">
      <c r="K2913" s="66"/>
    </row>
    <row r="2914" spans="11:11">
      <c r="K2914" s="66"/>
    </row>
    <row r="2915" spans="11:11">
      <c r="K2915" s="66"/>
    </row>
    <row r="2916" spans="11:11">
      <c r="K2916" s="66"/>
    </row>
    <row r="2917" spans="11:11">
      <c r="K2917" s="66"/>
    </row>
    <row r="2918" spans="11:11">
      <c r="K2918" s="66"/>
    </row>
    <row r="2919" spans="11:11">
      <c r="K2919" s="66"/>
    </row>
    <row r="2920" spans="11:11">
      <c r="K2920" s="66"/>
    </row>
    <row r="2921" spans="11:11">
      <c r="K2921" s="66"/>
    </row>
    <row r="2922" spans="11:11">
      <c r="K2922" s="66"/>
    </row>
    <row r="2923" spans="11:11">
      <c r="K2923" s="66"/>
    </row>
    <row r="2924" spans="11:11">
      <c r="K2924" s="66"/>
    </row>
    <row r="2925" spans="11:11">
      <c r="K2925" s="66"/>
    </row>
    <row r="2926" spans="11:11">
      <c r="K2926" s="66"/>
    </row>
    <row r="2927" spans="11:11">
      <c r="K2927" s="66"/>
    </row>
    <row r="2928" spans="11:11">
      <c r="K2928" s="66"/>
    </row>
    <row r="2929" spans="11:11">
      <c r="K2929" s="66"/>
    </row>
    <row r="2930" spans="11:11">
      <c r="K2930" s="66"/>
    </row>
    <row r="2931" spans="11:11">
      <c r="K2931" s="66"/>
    </row>
    <row r="2932" spans="11:11">
      <c r="K2932" s="66"/>
    </row>
    <row r="2933" spans="11:11">
      <c r="K2933" s="66"/>
    </row>
    <row r="2934" spans="11:11">
      <c r="K2934" s="66"/>
    </row>
    <row r="2935" spans="11:11">
      <c r="K2935" s="66"/>
    </row>
    <row r="2936" spans="11:11">
      <c r="K2936" s="66"/>
    </row>
    <row r="2937" spans="11:11">
      <c r="K2937" s="66"/>
    </row>
    <row r="2938" spans="11:11">
      <c r="K2938" s="66"/>
    </row>
    <row r="2939" spans="11:11">
      <c r="K2939" s="66"/>
    </row>
    <row r="2940" spans="11:11">
      <c r="K2940" s="66"/>
    </row>
    <row r="2941" spans="11:11">
      <c r="K2941" s="66"/>
    </row>
    <row r="2942" spans="11:11">
      <c r="K2942" s="66"/>
    </row>
    <row r="2943" spans="11:11">
      <c r="K2943" s="66"/>
    </row>
    <row r="2944" spans="11:11">
      <c r="K2944" s="66"/>
    </row>
    <row r="2945" spans="11:11">
      <c r="K2945" s="66"/>
    </row>
    <row r="2946" spans="11:11">
      <c r="K2946" s="66"/>
    </row>
    <row r="2947" spans="11:11">
      <c r="K2947" s="66"/>
    </row>
    <row r="2948" spans="11:11">
      <c r="K2948" s="66"/>
    </row>
    <row r="2949" spans="11:11">
      <c r="K2949" s="66"/>
    </row>
    <row r="2950" spans="11:11">
      <c r="K2950" s="66"/>
    </row>
    <row r="2951" spans="11:11">
      <c r="K2951" s="66"/>
    </row>
    <row r="2952" spans="11:11">
      <c r="K2952" s="66"/>
    </row>
    <row r="2953" spans="11:11">
      <c r="K2953" s="66"/>
    </row>
    <row r="2954" spans="11:11">
      <c r="K2954" s="66"/>
    </row>
    <row r="2955" spans="11:11">
      <c r="K2955" s="66"/>
    </row>
    <row r="2956" spans="11:11">
      <c r="K2956" s="66"/>
    </row>
    <row r="2957" spans="11:11">
      <c r="K2957" s="66"/>
    </row>
    <row r="2958" spans="11:11">
      <c r="K2958" s="66"/>
    </row>
    <row r="2959" spans="11:11">
      <c r="K2959" s="66"/>
    </row>
    <row r="2960" spans="11:11">
      <c r="K2960" s="66"/>
    </row>
    <row r="2961" spans="11:11">
      <c r="K2961" s="66"/>
    </row>
    <row r="2962" spans="11:11">
      <c r="K2962" s="66"/>
    </row>
    <row r="2963" spans="11:11">
      <c r="K2963" s="66"/>
    </row>
    <row r="2964" spans="11:11">
      <c r="K2964" s="66"/>
    </row>
    <row r="2965" spans="11:11">
      <c r="K2965" s="66"/>
    </row>
    <row r="2966" spans="11:11">
      <c r="K2966" s="66"/>
    </row>
    <row r="2967" spans="11:11">
      <c r="K2967" s="66"/>
    </row>
    <row r="2968" spans="11:11">
      <c r="K2968" s="66"/>
    </row>
    <row r="2969" spans="11:11">
      <c r="K2969" s="66"/>
    </row>
    <row r="2970" spans="11:11">
      <c r="K2970" s="66"/>
    </row>
    <row r="2971" spans="11:11">
      <c r="K2971" s="66"/>
    </row>
    <row r="2972" spans="11:11">
      <c r="K2972" s="66"/>
    </row>
    <row r="2973" spans="11:11">
      <c r="K2973" s="66"/>
    </row>
    <row r="2974" spans="11:11">
      <c r="K2974" s="66"/>
    </row>
    <row r="2975" spans="11:11">
      <c r="K2975" s="66"/>
    </row>
    <row r="2976" spans="11:11">
      <c r="K2976" s="66"/>
    </row>
    <row r="2977" spans="11:11">
      <c r="K2977" s="66"/>
    </row>
    <row r="2978" spans="11:11">
      <c r="K2978" s="66"/>
    </row>
    <row r="2979" spans="11:11">
      <c r="K2979" s="66"/>
    </row>
    <row r="2980" spans="11:11">
      <c r="K2980" s="66"/>
    </row>
    <row r="2981" spans="11:11">
      <c r="K2981" s="66"/>
    </row>
    <row r="2982" spans="11:11">
      <c r="K2982" s="66"/>
    </row>
    <row r="2983" spans="11:11">
      <c r="K2983" s="66"/>
    </row>
    <row r="2984" spans="11:11">
      <c r="K2984" s="66"/>
    </row>
    <row r="2985" spans="11:11">
      <c r="K2985" s="66"/>
    </row>
    <row r="2986" spans="11:11">
      <c r="K2986" s="66"/>
    </row>
    <row r="2987" spans="11:11">
      <c r="K2987" s="66"/>
    </row>
    <row r="2988" spans="11:11">
      <c r="K2988" s="66"/>
    </row>
    <row r="2989" spans="11:11">
      <c r="K2989" s="66"/>
    </row>
    <row r="2990" spans="11:11">
      <c r="K2990" s="66"/>
    </row>
    <row r="2991" spans="11:11">
      <c r="K2991" s="66"/>
    </row>
    <row r="2992" spans="11:11">
      <c r="K2992" s="66"/>
    </row>
    <row r="2993" spans="11:11">
      <c r="K2993" s="66"/>
    </row>
    <row r="2994" spans="11:11">
      <c r="K2994" s="66"/>
    </row>
    <row r="2995" spans="11:11">
      <c r="K2995" s="66"/>
    </row>
    <row r="2996" spans="11:11">
      <c r="K2996" s="66"/>
    </row>
    <row r="2997" spans="11:11">
      <c r="K2997" s="66"/>
    </row>
    <row r="2998" spans="11:11">
      <c r="K2998" s="66"/>
    </row>
    <row r="2999" spans="11:11">
      <c r="K2999" s="66"/>
    </row>
    <row r="3000" spans="11:11">
      <c r="K3000" s="66"/>
    </row>
    <row r="3001" spans="11:11">
      <c r="K3001" s="66"/>
    </row>
    <row r="3002" spans="11:11">
      <c r="K3002" s="66"/>
    </row>
    <row r="3003" spans="11:11">
      <c r="K3003" s="66"/>
    </row>
    <row r="3004" spans="11:11">
      <c r="K3004" s="66"/>
    </row>
    <row r="3005" spans="11:11">
      <c r="K3005" s="66"/>
    </row>
    <row r="3006" spans="11:11">
      <c r="K3006" s="66"/>
    </row>
    <row r="3007" spans="11:11">
      <c r="K3007" s="66"/>
    </row>
    <row r="3008" spans="11:11">
      <c r="K3008" s="66"/>
    </row>
    <row r="3009" spans="11:11">
      <c r="K3009" s="66"/>
    </row>
    <row r="3010" spans="11:11">
      <c r="K3010" s="66"/>
    </row>
    <row r="3011" spans="11:11">
      <c r="K3011" s="66"/>
    </row>
    <row r="3012" spans="11:11">
      <c r="K3012" s="66"/>
    </row>
    <row r="3013" spans="11:11">
      <c r="K3013" s="66"/>
    </row>
    <row r="3014" spans="11:11">
      <c r="K3014" s="66"/>
    </row>
    <row r="3015" spans="11:11">
      <c r="K3015" s="66"/>
    </row>
    <row r="3016" spans="11:11">
      <c r="K3016" s="66"/>
    </row>
    <row r="3017" spans="11:11">
      <c r="K3017" s="66"/>
    </row>
    <row r="3018" spans="11:11">
      <c r="K3018" s="66"/>
    </row>
    <row r="3019" spans="11:11">
      <c r="K3019" s="66"/>
    </row>
    <row r="3020" spans="11:11">
      <c r="K3020" s="66"/>
    </row>
    <row r="3021" spans="11:11">
      <c r="K3021" s="66"/>
    </row>
    <row r="3022" spans="11:11">
      <c r="K3022" s="66"/>
    </row>
    <row r="3023" spans="11:11">
      <c r="K3023" s="66"/>
    </row>
    <row r="3024" spans="11:11">
      <c r="K3024" s="66"/>
    </row>
    <row r="3025" spans="11:11">
      <c r="K3025" s="66"/>
    </row>
    <row r="3026" spans="11:11">
      <c r="K3026" s="66"/>
    </row>
    <row r="3027" spans="11:11">
      <c r="K3027" s="66"/>
    </row>
    <row r="3028" spans="11:11">
      <c r="K3028" s="66"/>
    </row>
    <row r="3029" spans="11:11">
      <c r="K3029" s="66"/>
    </row>
    <row r="3030" spans="11:11">
      <c r="K3030" s="66"/>
    </row>
    <row r="3031" spans="11:11">
      <c r="K3031" s="66"/>
    </row>
    <row r="3032" spans="11:11">
      <c r="K3032" s="66"/>
    </row>
    <row r="3033" spans="11:11">
      <c r="K3033" s="66"/>
    </row>
    <row r="3034" spans="11:11">
      <c r="K3034" s="66"/>
    </row>
    <row r="3035" spans="11:11">
      <c r="K3035" s="66"/>
    </row>
    <row r="3036" spans="11:11">
      <c r="K3036" s="66"/>
    </row>
    <row r="3037" spans="11:11">
      <c r="K3037" s="66"/>
    </row>
    <row r="3038" spans="11:11">
      <c r="K3038" s="66"/>
    </row>
    <row r="3039" spans="11:11">
      <c r="K3039" s="66"/>
    </row>
    <row r="3040" spans="11:11">
      <c r="K3040" s="66"/>
    </row>
    <row r="3041" spans="11:11">
      <c r="K3041" s="66"/>
    </row>
    <row r="3042" spans="11:11">
      <c r="K3042" s="66"/>
    </row>
    <row r="3043" spans="11:11">
      <c r="K3043" s="66"/>
    </row>
    <row r="3044" spans="11:11">
      <c r="K3044" s="66"/>
    </row>
    <row r="3045" spans="11:11">
      <c r="K3045" s="66"/>
    </row>
    <row r="3046" spans="11:11">
      <c r="K3046" s="66"/>
    </row>
    <row r="3047" spans="11:11">
      <c r="K3047" s="66"/>
    </row>
    <row r="3048" spans="11:11">
      <c r="K3048" s="66"/>
    </row>
    <row r="3049" spans="11:11">
      <c r="K3049" s="66"/>
    </row>
    <row r="3050" spans="11:11">
      <c r="K3050" s="66"/>
    </row>
    <row r="3051" spans="11:11">
      <c r="K3051" s="66"/>
    </row>
    <row r="3052" spans="11:11">
      <c r="K3052" s="66"/>
    </row>
    <row r="3053" spans="11:11">
      <c r="K3053" s="66"/>
    </row>
    <row r="3054" spans="11:11">
      <c r="K3054" s="66"/>
    </row>
    <row r="3055" spans="11:11">
      <c r="K3055" s="66"/>
    </row>
    <row r="3056" spans="11:11">
      <c r="K3056" s="66"/>
    </row>
    <row r="3057" spans="11:11">
      <c r="K3057" s="66"/>
    </row>
    <row r="3058" spans="11:11">
      <c r="K3058" s="66"/>
    </row>
    <row r="3059" spans="11:11">
      <c r="K3059" s="66"/>
    </row>
    <row r="3060" spans="11:11">
      <c r="K3060" s="66"/>
    </row>
    <row r="3061" spans="11:11">
      <c r="K3061" s="66"/>
    </row>
    <row r="3062" spans="11:11">
      <c r="K3062" s="66"/>
    </row>
    <row r="3063" spans="11:11">
      <c r="K3063" s="66"/>
    </row>
    <row r="3064" spans="11:11">
      <c r="K3064" s="66"/>
    </row>
    <row r="3065" spans="11:11">
      <c r="K3065" s="66"/>
    </row>
    <row r="3066" spans="11:11">
      <c r="K3066" s="66"/>
    </row>
    <row r="3067" spans="11:11">
      <c r="K3067" s="66"/>
    </row>
    <row r="3068" spans="11:11">
      <c r="K3068" s="66"/>
    </row>
    <row r="3069" spans="11:11">
      <c r="K3069" s="66"/>
    </row>
    <row r="3070" spans="11:11">
      <c r="K3070" s="66"/>
    </row>
    <row r="3071" spans="11:11">
      <c r="K3071" s="66"/>
    </row>
    <row r="3072" spans="11:11">
      <c r="K3072" s="66"/>
    </row>
    <row r="3073" spans="11:11">
      <c r="K3073" s="66"/>
    </row>
    <row r="3074" spans="11:11">
      <c r="K3074" s="66"/>
    </row>
    <row r="3075" spans="11:11">
      <c r="K3075" s="66"/>
    </row>
    <row r="3076" spans="11:11">
      <c r="K3076" s="66"/>
    </row>
    <row r="3077" spans="11:11">
      <c r="K3077" s="66"/>
    </row>
    <row r="3078" spans="11:11">
      <c r="K3078" s="66"/>
    </row>
    <row r="3079" spans="11:11">
      <c r="K3079" s="66"/>
    </row>
    <row r="3080" spans="11:11">
      <c r="K3080" s="66"/>
    </row>
    <row r="3081" spans="11:11">
      <c r="K3081" s="66"/>
    </row>
    <row r="3082" spans="11:11">
      <c r="K3082" s="66"/>
    </row>
    <row r="3083" spans="11:11">
      <c r="K3083" s="66"/>
    </row>
    <row r="3084" spans="11:11">
      <c r="K3084" s="66"/>
    </row>
    <row r="3085" spans="11:11">
      <c r="K3085" s="66"/>
    </row>
    <row r="3086" spans="11:11">
      <c r="K3086" s="66"/>
    </row>
    <row r="3087" spans="11:11">
      <c r="K3087" s="66"/>
    </row>
    <row r="3088" spans="11:11">
      <c r="K3088" s="66"/>
    </row>
    <row r="3089" spans="11:11">
      <c r="K3089" s="66"/>
    </row>
    <row r="3090" spans="11:11">
      <c r="K3090" s="66"/>
    </row>
    <row r="3091" spans="11:11">
      <c r="K3091" s="66"/>
    </row>
    <row r="3092" spans="11:11">
      <c r="K3092" s="66"/>
    </row>
    <row r="3093" spans="11:11">
      <c r="K3093" s="66"/>
    </row>
    <row r="3094" spans="11:11">
      <c r="K3094" s="66"/>
    </row>
    <row r="3095" spans="11:11">
      <c r="K3095" s="66"/>
    </row>
    <row r="3096" spans="11:11">
      <c r="K3096" s="66"/>
    </row>
    <row r="3097" spans="11:11">
      <c r="K3097" s="66"/>
    </row>
    <row r="3098" spans="11:11">
      <c r="K3098" s="66"/>
    </row>
    <row r="3099" spans="11:11">
      <c r="K3099" s="66"/>
    </row>
    <row r="3100" spans="11:11">
      <c r="K3100" s="66"/>
    </row>
    <row r="3101" spans="11:11">
      <c r="K3101" s="66"/>
    </row>
    <row r="3102" spans="11:11">
      <c r="K3102" s="66"/>
    </row>
    <row r="3103" spans="11:11">
      <c r="K3103" s="66"/>
    </row>
    <row r="3104" spans="11:11">
      <c r="K3104" s="66"/>
    </row>
    <row r="3105" spans="11:11">
      <c r="K3105" s="66"/>
    </row>
    <row r="3106" spans="11:11">
      <c r="K3106" s="66"/>
    </row>
    <row r="3107" spans="11:11">
      <c r="K3107" s="66"/>
    </row>
    <row r="3108" spans="11:11">
      <c r="K3108" s="66"/>
    </row>
    <row r="3109" spans="11:11">
      <c r="K3109" s="66"/>
    </row>
    <row r="3110" spans="11:11">
      <c r="K3110" s="66"/>
    </row>
    <row r="3111" spans="11:11">
      <c r="K3111" s="66"/>
    </row>
    <row r="3112" spans="11:11">
      <c r="K3112" s="66"/>
    </row>
    <row r="3113" spans="11:11">
      <c r="K3113" s="66"/>
    </row>
    <row r="3114" spans="11:11">
      <c r="K3114" s="66"/>
    </row>
    <row r="3115" spans="11:11">
      <c r="K3115" s="66"/>
    </row>
    <row r="3116" spans="11:11">
      <c r="K3116" s="66"/>
    </row>
    <row r="3117" spans="11:11">
      <c r="K3117" s="66"/>
    </row>
    <row r="3118" spans="11:11">
      <c r="K3118" s="66"/>
    </row>
    <row r="3119" spans="11:11">
      <c r="K3119" s="66"/>
    </row>
    <row r="3120" spans="11:11">
      <c r="K3120" s="66"/>
    </row>
    <row r="3121" spans="11:11">
      <c r="K3121" s="66"/>
    </row>
    <row r="3122" spans="11:11">
      <c r="K3122" s="66"/>
    </row>
    <row r="3123" spans="11:11">
      <c r="K3123" s="66"/>
    </row>
    <row r="3124" spans="11:11">
      <c r="K3124" s="66"/>
    </row>
    <row r="3125" spans="11:11">
      <c r="K3125" s="66"/>
    </row>
    <row r="3126" spans="11:11">
      <c r="K3126" s="66"/>
    </row>
    <row r="3127" spans="11:11">
      <c r="K3127" s="66"/>
    </row>
    <row r="3128" spans="11:11">
      <c r="K3128" s="66"/>
    </row>
    <row r="3129" spans="11:11">
      <c r="K3129" s="66"/>
    </row>
    <row r="3130" spans="11:11">
      <c r="K3130" s="66"/>
    </row>
    <row r="3131" spans="11:11">
      <c r="K3131" s="66"/>
    </row>
    <row r="3132" spans="11:11">
      <c r="K3132" s="66"/>
    </row>
    <row r="3133" spans="11:11">
      <c r="K3133" s="66"/>
    </row>
    <row r="3134" spans="11:11">
      <c r="K3134" s="66"/>
    </row>
    <row r="3135" spans="11:11">
      <c r="K3135" s="66"/>
    </row>
    <row r="3136" spans="11:11">
      <c r="K3136" s="66"/>
    </row>
    <row r="3137" spans="11:11">
      <c r="K3137" s="66"/>
    </row>
    <row r="3138" spans="11:11">
      <c r="K3138" s="66"/>
    </row>
    <row r="3139" spans="11:11">
      <c r="K3139" s="66"/>
    </row>
    <row r="3140" spans="11:11">
      <c r="K3140" s="66"/>
    </row>
    <row r="3141" spans="11:11">
      <c r="K3141" s="66"/>
    </row>
    <row r="3142" spans="11:11">
      <c r="K3142" s="66"/>
    </row>
    <row r="3143" spans="11:11">
      <c r="K3143" s="66"/>
    </row>
    <row r="3144" spans="11:11">
      <c r="K3144" s="66"/>
    </row>
    <row r="3145" spans="11:11">
      <c r="K3145" s="66"/>
    </row>
    <row r="3146" spans="11:11">
      <c r="K3146" s="66"/>
    </row>
    <row r="3147" spans="11:11">
      <c r="K3147" s="66"/>
    </row>
    <row r="3148" spans="11:11">
      <c r="K3148" s="66"/>
    </row>
    <row r="3149" spans="11:11">
      <c r="K3149" s="66"/>
    </row>
    <row r="3150" spans="11:11">
      <c r="K3150" s="66"/>
    </row>
    <row r="3151" spans="11:11">
      <c r="K3151" s="66"/>
    </row>
    <row r="3152" spans="11:11">
      <c r="K3152" s="66"/>
    </row>
    <row r="3153" spans="11:11">
      <c r="K3153" s="66"/>
    </row>
    <row r="3154" spans="11:11">
      <c r="K3154" s="66"/>
    </row>
    <row r="3155" spans="11:11">
      <c r="K3155" s="66"/>
    </row>
    <row r="3156" spans="11:11">
      <c r="K3156" s="66"/>
    </row>
    <row r="3157" spans="11:11">
      <c r="K3157" s="66"/>
    </row>
    <row r="3158" spans="11:11">
      <c r="K3158" s="66"/>
    </row>
    <row r="3159" spans="11:11">
      <c r="K3159" s="66"/>
    </row>
    <row r="3160" spans="11:11">
      <c r="K3160" s="66"/>
    </row>
    <row r="3161" spans="11:11">
      <c r="K3161" s="66"/>
    </row>
    <row r="3162" spans="11:11">
      <c r="K3162" s="66"/>
    </row>
    <row r="3163" spans="11:11">
      <c r="K3163" s="66"/>
    </row>
    <row r="3164" spans="11:11">
      <c r="K3164" s="66"/>
    </row>
    <row r="3165" spans="11:11">
      <c r="K3165" s="66"/>
    </row>
    <row r="3166" spans="11:11">
      <c r="K3166" s="66"/>
    </row>
    <row r="3167" spans="11:11">
      <c r="K3167" s="66"/>
    </row>
    <row r="3168" spans="11:11">
      <c r="K3168" s="66"/>
    </row>
    <row r="3169" spans="11:11">
      <c r="K3169" s="66"/>
    </row>
    <row r="3170" spans="11:11">
      <c r="K3170" s="66"/>
    </row>
    <row r="3171" spans="11:11">
      <c r="K3171" s="66"/>
    </row>
    <row r="3172" spans="11:11">
      <c r="K3172" s="66"/>
    </row>
    <row r="3173" spans="11:11">
      <c r="K3173" s="66"/>
    </row>
    <row r="3174" spans="11:11">
      <c r="K3174" s="66"/>
    </row>
    <row r="3175" spans="11:11">
      <c r="K3175" s="66"/>
    </row>
    <row r="3176" spans="11:11">
      <c r="K3176" s="66"/>
    </row>
    <row r="3177" spans="11:11">
      <c r="K3177" s="66"/>
    </row>
    <row r="3178" spans="11:11">
      <c r="K3178" s="66"/>
    </row>
    <row r="3179" spans="11:11">
      <c r="K3179" s="66"/>
    </row>
    <row r="3180" spans="11:11">
      <c r="K3180" s="66"/>
    </row>
    <row r="3181" spans="11:11">
      <c r="K3181" s="66"/>
    </row>
    <row r="3182" spans="11:11">
      <c r="K3182" s="66"/>
    </row>
    <row r="3183" spans="11:11">
      <c r="K3183" s="66"/>
    </row>
    <row r="3184" spans="11:11">
      <c r="K3184" s="66"/>
    </row>
    <row r="3185" spans="11:11">
      <c r="K3185" s="66"/>
    </row>
    <row r="3186" spans="11:11">
      <c r="K3186" s="66"/>
    </row>
    <row r="3187" spans="11:11">
      <c r="K3187" s="66"/>
    </row>
    <row r="3188" spans="11:11">
      <c r="K3188" s="66"/>
    </row>
    <row r="3189" spans="11:11">
      <c r="K3189" s="66"/>
    </row>
    <row r="3190" spans="11:11">
      <c r="K3190" s="66"/>
    </row>
    <row r="3191" spans="11:11">
      <c r="K3191" s="66"/>
    </row>
    <row r="3192" spans="11:11">
      <c r="K3192" s="66"/>
    </row>
    <row r="3193" spans="11:11">
      <c r="K3193" s="66"/>
    </row>
    <row r="3194" spans="11:11">
      <c r="K3194" s="66"/>
    </row>
    <row r="3195" spans="11:11">
      <c r="K3195" s="66"/>
    </row>
    <row r="3196" spans="11:11">
      <c r="K3196" s="66"/>
    </row>
    <row r="3197" spans="11:11">
      <c r="K3197" s="66"/>
    </row>
    <row r="3198" spans="11:11">
      <c r="K3198" s="66"/>
    </row>
    <row r="3199" spans="11:11">
      <c r="K3199" s="66"/>
    </row>
    <row r="3200" spans="11:11">
      <c r="K3200" s="66"/>
    </row>
    <row r="3201" spans="11:11">
      <c r="K3201" s="66"/>
    </row>
    <row r="3202" spans="11:11">
      <c r="K3202" s="66"/>
    </row>
    <row r="3203" spans="11:11">
      <c r="K3203" s="66"/>
    </row>
    <row r="3204" spans="11:11">
      <c r="K3204" s="66"/>
    </row>
    <row r="3205" spans="11:11">
      <c r="K3205" s="66"/>
    </row>
    <row r="3206" spans="11:11">
      <c r="K3206" s="66"/>
    </row>
    <row r="3207" spans="11:11">
      <c r="K3207" s="66"/>
    </row>
    <row r="3208" spans="11:11">
      <c r="K3208" s="66"/>
    </row>
    <row r="3209" spans="11:11">
      <c r="K3209" s="66"/>
    </row>
    <row r="3210" spans="11:11">
      <c r="K3210" s="66"/>
    </row>
    <row r="3211" spans="11:11">
      <c r="K3211" s="66"/>
    </row>
    <row r="3212" spans="11:11">
      <c r="K3212" s="66"/>
    </row>
    <row r="3213" spans="11:11">
      <c r="K3213" s="66"/>
    </row>
    <row r="3214" spans="11:11">
      <c r="K3214" s="66"/>
    </row>
    <row r="3215" spans="11:11">
      <c r="K3215" s="66"/>
    </row>
    <row r="3216" spans="11:11">
      <c r="K3216" s="66"/>
    </row>
    <row r="3217" spans="11:11">
      <c r="K3217" s="66"/>
    </row>
    <row r="3218" spans="11:11">
      <c r="K3218" s="66"/>
    </row>
    <row r="3219" spans="11:11">
      <c r="K3219" s="66"/>
    </row>
    <row r="3220" spans="11:11">
      <c r="K3220" s="66"/>
    </row>
    <row r="3221" spans="11:11">
      <c r="K3221" s="66"/>
    </row>
    <row r="3222" spans="11:11">
      <c r="K3222" s="66"/>
    </row>
    <row r="3223" spans="11:11">
      <c r="K3223" s="66"/>
    </row>
    <row r="3224" spans="11:11">
      <c r="K3224" s="66"/>
    </row>
    <row r="3225" spans="11:11">
      <c r="K3225" s="66"/>
    </row>
    <row r="3226" spans="11:11">
      <c r="K3226" s="66"/>
    </row>
    <row r="3227" spans="11:11">
      <c r="K3227" s="66"/>
    </row>
    <row r="3228" spans="11:11">
      <c r="K3228" s="66"/>
    </row>
    <row r="3229" spans="11:11">
      <c r="K3229" s="66"/>
    </row>
    <row r="3230" spans="11:11">
      <c r="K3230" s="66"/>
    </row>
    <row r="3231" spans="11:11">
      <c r="K3231" s="66"/>
    </row>
    <row r="3232" spans="11:11">
      <c r="K3232" s="66"/>
    </row>
    <row r="3233" spans="11:11">
      <c r="K3233" s="66"/>
    </row>
    <row r="3234" spans="11:11">
      <c r="K3234" s="66"/>
    </row>
    <row r="3235" spans="11:11">
      <c r="K3235" s="66"/>
    </row>
    <row r="3236" spans="11:11">
      <c r="K3236" s="66"/>
    </row>
    <row r="3237" spans="11:11">
      <c r="K3237" s="66"/>
    </row>
    <row r="3238" spans="11:11">
      <c r="K3238" s="66"/>
    </row>
    <row r="3239" spans="11:11">
      <c r="K3239" s="66"/>
    </row>
    <row r="3240" spans="11:11">
      <c r="K3240" s="66"/>
    </row>
    <row r="3241" spans="11:11">
      <c r="K3241" s="66"/>
    </row>
    <row r="3242" spans="11:11">
      <c r="K3242" s="66"/>
    </row>
    <row r="3243" spans="11:11">
      <c r="K3243" s="66"/>
    </row>
    <row r="3244" spans="11:11">
      <c r="K3244" s="66"/>
    </row>
    <row r="3245" spans="11:11">
      <c r="K3245" s="66"/>
    </row>
    <row r="3246" spans="11:11">
      <c r="K3246" s="66"/>
    </row>
    <row r="3247" spans="11:11">
      <c r="K3247" s="66"/>
    </row>
    <row r="3248" spans="11:11">
      <c r="K3248" s="66"/>
    </row>
    <row r="3249" spans="11:11">
      <c r="K3249" s="66"/>
    </row>
    <row r="3250" spans="11:11">
      <c r="K3250" s="66"/>
    </row>
    <row r="3251" spans="11:11">
      <c r="K3251" s="66"/>
    </row>
    <row r="3252" spans="11:11">
      <c r="K3252" s="66"/>
    </row>
    <row r="3253" spans="11:11">
      <c r="K3253" s="66"/>
    </row>
    <row r="3254" spans="11:11">
      <c r="K3254" s="66"/>
    </row>
    <row r="3255" spans="11:11">
      <c r="K3255" s="66"/>
    </row>
    <row r="3256" spans="11:11">
      <c r="K3256" s="66"/>
    </row>
    <row r="3257" spans="11:11">
      <c r="K3257" s="66"/>
    </row>
    <row r="3258" spans="11:11">
      <c r="K3258" s="66"/>
    </row>
    <row r="3259" spans="11:11">
      <c r="K3259" s="66"/>
    </row>
    <row r="3260" spans="11:11">
      <c r="K3260" s="66"/>
    </row>
    <row r="3261" spans="11:11">
      <c r="K3261" s="66"/>
    </row>
    <row r="3262" spans="11:11">
      <c r="K3262" s="66"/>
    </row>
    <row r="3263" spans="11:11">
      <c r="K3263" s="66"/>
    </row>
    <row r="3264" spans="11:11">
      <c r="K3264" s="66"/>
    </row>
    <row r="3265" spans="11:11">
      <c r="K3265" s="66"/>
    </row>
    <row r="3266" spans="11:11">
      <c r="K3266" s="66"/>
    </row>
    <row r="3267" spans="11:11">
      <c r="K3267" s="66"/>
    </row>
    <row r="3268" spans="11:11">
      <c r="K3268" s="66"/>
    </row>
    <row r="3269" spans="11:11">
      <c r="K3269" s="66"/>
    </row>
    <row r="3270" spans="11:11">
      <c r="K3270" s="66"/>
    </row>
    <row r="3271" spans="11:11">
      <c r="K3271" s="66"/>
    </row>
    <row r="3272" spans="11:11">
      <c r="K3272" s="66"/>
    </row>
    <row r="3273" spans="11:11">
      <c r="K3273" s="66"/>
    </row>
    <row r="3274" spans="11:11">
      <c r="K3274" s="66"/>
    </row>
    <row r="3275" spans="11:11">
      <c r="K3275" s="66"/>
    </row>
    <row r="3276" spans="11:11">
      <c r="K3276" s="66"/>
    </row>
    <row r="3277" spans="11:11">
      <c r="K3277" s="66"/>
    </row>
    <row r="3278" spans="11:11">
      <c r="K3278" s="66"/>
    </row>
    <row r="3279" spans="11:11">
      <c r="K3279" s="66"/>
    </row>
    <row r="3280" spans="11:11">
      <c r="K3280" s="66"/>
    </row>
    <row r="3281" spans="11:11">
      <c r="K3281" s="66"/>
    </row>
    <row r="3282" spans="11:11">
      <c r="K3282" s="66"/>
    </row>
    <row r="3283" spans="11:11">
      <c r="K3283" s="66"/>
    </row>
    <row r="3284" spans="11:11">
      <c r="K3284" s="66"/>
    </row>
    <row r="3285" spans="11:11">
      <c r="K3285" s="66"/>
    </row>
    <row r="3286" spans="11:11">
      <c r="K3286" s="66"/>
    </row>
    <row r="3287" spans="11:11">
      <c r="K3287" s="66"/>
    </row>
    <row r="3288" spans="11:11">
      <c r="K3288" s="66"/>
    </row>
    <row r="3289" spans="11:11">
      <c r="K3289" s="66"/>
    </row>
    <row r="3290" spans="11:11">
      <c r="K3290" s="66"/>
    </row>
    <row r="3291" spans="11:11">
      <c r="K3291" s="66"/>
    </row>
    <row r="3292" spans="11:11">
      <c r="K3292" s="66"/>
    </row>
    <row r="3293" spans="11:11">
      <c r="K3293" s="66"/>
    </row>
    <row r="3294" spans="11:11">
      <c r="K3294" s="66"/>
    </row>
    <row r="3295" spans="11:11">
      <c r="K3295" s="66"/>
    </row>
    <row r="3296" spans="11:11">
      <c r="K3296" s="66"/>
    </row>
    <row r="3297" spans="11:11">
      <c r="K3297" s="66"/>
    </row>
    <row r="3298" spans="11:11">
      <c r="K3298" s="66"/>
    </row>
    <row r="3299" spans="11:11">
      <c r="K3299" s="66"/>
    </row>
    <row r="3300" spans="11:11">
      <c r="K3300" s="66"/>
    </row>
    <row r="3301" spans="11:11">
      <c r="K3301" s="66"/>
    </row>
    <row r="3302" spans="11:11">
      <c r="K3302" s="66"/>
    </row>
    <row r="3303" spans="11:11">
      <c r="K3303" s="66"/>
    </row>
    <row r="3304" spans="11:11">
      <c r="K3304" s="66"/>
    </row>
    <row r="3305" spans="11:11">
      <c r="K3305" s="66"/>
    </row>
    <row r="3306" spans="11:11">
      <c r="K3306" s="66"/>
    </row>
    <row r="3307" spans="11:11">
      <c r="K3307" s="66"/>
    </row>
    <row r="3308" spans="11:11">
      <c r="K3308" s="66"/>
    </row>
    <row r="3309" spans="11:11">
      <c r="K3309" s="66"/>
    </row>
    <row r="3310" spans="11:11">
      <c r="K3310" s="66"/>
    </row>
    <row r="3311" spans="11:11">
      <c r="K3311" s="66"/>
    </row>
    <row r="3312" spans="11:11">
      <c r="K3312" s="66"/>
    </row>
    <row r="3313" spans="11:11">
      <c r="K3313" s="66"/>
    </row>
    <row r="3314" spans="11:11">
      <c r="K3314" s="66"/>
    </row>
    <row r="3315" spans="11:11">
      <c r="K3315" s="66"/>
    </row>
    <row r="3316" spans="11:11">
      <c r="K3316" s="66"/>
    </row>
    <row r="3317" spans="11:11">
      <c r="K3317" s="66"/>
    </row>
    <row r="3318" spans="11:11">
      <c r="K3318" s="66"/>
    </row>
    <row r="3319" spans="11:11">
      <c r="K3319" s="66"/>
    </row>
    <row r="3320" spans="11:11">
      <c r="K3320" s="66"/>
    </row>
    <row r="3321" spans="11:11">
      <c r="K3321" s="66"/>
    </row>
    <row r="3322" spans="11:11">
      <c r="K3322" s="66"/>
    </row>
    <row r="3323" spans="11:11">
      <c r="K3323" s="66"/>
    </row>
    <row r="3324" spans="11:11">
      <c r="K3324" s="66"/>
    </row>
    <row r="3325" spans="11:11">
      <c r="K3325" s="66"/>
    </row>
    <row r="3326" spans="11:11">
      <c r="K3326" s="66"/>
    </row>
    <row r="3327" spans="11:11">
      <c r="K3327" s="66"/>
    </row>
    <row r="3328" spans="11:11">
      <c r="K3328" s="66"/>
    </row>
    <row r="3329" spans="11:11">
      <c r="K3329" s="66"/>
    </row>
    <row r="3330" spans="11:11">
      <c r="K3330" s="66"/>
    </row>
    <row r="3331" spans="11:11">
      <c r="K3331" s="66"/>
    </row>
    <row r="3332" spans="11:11">
      <c r="K3332" s="66"/>
    </row>
    <row r="3333" spans="11:11">
      <c r="K3333" s="66"/>
    </row>
    <row r="3334" spans="11:11">
      <c r="K3334" s="66"/>
    </row>
    <row r="3335" spans="11:11">
      <c r="K3335" s="66"/>
    </row>
    <row r="3336" spans="11:11">
      <c r="K3336" s="66"/>
    </row>
    <row r="3337" spans="11:11">
      <c r="K3337" s="66"/>
    </row>
    <row r="3338" spans="11:11">
      <c r="K3338" s="66"/>
    </row>
    <row r="3339" spans="11:11">
      <c r="K3339" s="66"/>
    </row>
    <row r="3340" spans="11:11">
      <c r="K3340" s="66"/>
    </row>
    <row r="3341" spans="11:11">
      <c r="K3341" s="66"/>
    </row>
    <row r="3342" spans="11:11">
      <c r="K3342" s="66"/>
    </row>
    <row r="3343" spans="11:11">
      <c r="K3343" s="66"/>
    </row>
    <row r="3344" spans="11:11">
      <c r="K3344" s="66"/>
    </row>
    <row r="3345" spans="11:11">
      <c r="K3345" s="66"/>
    </row>
    <row r="3346" spans="11:11">
      <c r="K3346" s="66"/>
    </row>
    <row r="3347" spans="11:11">
      <c r="K3347" s="66"/>
    </row>
    <row r="3348" spans="11:11">
      <c r="K3348" s="66"/>
    </row>
    <row r="3349" spans="11:11">
      <c r="K3349" s="66"/>
    </row>
    <row r="3350" spans="11:11">
      <c r="K3350" s="66"/>
    </row>
    <row r="3351" spans="11:11">
      <c r="K3351" s="66"/>
    </row>
    <row r="3352" spans="11:11">
      <c r="K3352" s="66"/>
    </row>
    <row r="3353" spans="11:11">
      <c r="K3353" s="66"/>
    </row>
    <row r="3354" spans="11:11">
      <c r="K3354" s="66"/>
    </row>
    <row r="3355" spans="11:11">
      <c r="K3355" s="66"/>
    </row>
    <row r="3356" spans="11:11">
      <c r="K3356" s="66"/>
    </row>
    <row r="3357" spans="11:11">
      <c r="K3357" s="66"/>
    </row>
    <row r="3358" spans="11:11">
      <c r="K3358" s="66"/>
    </row>
    <row r="3359" spans="11:11">
      <c r="K3359" s="66"/>
    </row>
    <row r="3360" spans="11:11">
      <c r="K3360" s="66"/>
    </row>
    <row r="3361" spans="11:11">
      <c r="K3361" s="66"/>
    </row>
    <row r="3362" spans="11:11">
      <c r="K3362" s="66"/>
    </row>
    <row r="3363" spans="11:11">
      <c r="K3363" s="66"/>
    </row>
    <row r="3364" spans="11:11">
      <c r="K3364" s="66"/>
    </row>
    <row r="3365" spans="11:11">
      <c r="K3365" s="66"/>
    </row>
    <row r="3366" spans="11:11">
      <c r="K3366" s="66"/>
    </row>
    <row r="3367" spans="11:11">
      <c r="K3367" s="66"/>
    </row>
    <row r="3368" spans="11:11">
      <c r="K3368" s="66"/>
    </row>
    <row r="3369" spans="11:11">
      <c r="K3369" s="66"/>
    </row>
    <row r="3370" spans="11:11">
      <c r="K3370" s="66"/>
    </row>
    <row r="3371" spans="11:11">
      <c r="K3371" s="66"/>
    </row>
    <row r="3372" spans="11:11">
      <c r="K3372" s="66"/>
    </row>
    <row r="3373" spans="11:11">
      <c r="K3373" s="66"/>
    </row>
    <row r="3374" spans="11:11">
      <c r="K3374" s="66"/>
    </row>
    <row r="3375" spans="11:11">
      <c r="K3375" s="66"/>
    </row>
    <row r="3376" spans="11:11">
      <c r="K3376" s="66"/>
    </row>
    <row r="3377" spans="11:11">
      <c r="K3377" s="66"/>
    </row>
    <row r="3378" spans="11:11">
      <c r="K3378" s="66"/>
    </row>
    <row r="3379" spans="11:11">
      <c r="K3379" s="66"/>
    </row>
    <row r="3380" spans="11:11">
      <c r="K3380" s="66"/>
    </row>
    <row r="3381" spans="11:11">
      <c r="K3381" s="66"/>
    </row>
    <row r="3382" spans="11:11">
      <c r="K3382" s="66"/>
    </row>
    <row r="3383" spans="11:11">
      <c r="K3383" s="66"/>
    </row>
    <row r="3384" spans="11:11">
      <c r="K3384" s="66"/>
    </row>
    <row r="3385" spans="11:11">
      <c r="K3385" s="66"/>
    </row>
    <row r="3386" spans="11:11">
      <c r="K3386" s="66"/>
    </row>
    <row r="3387" spans="11:11">
      <c r="K3387" s="66"/>
    </row>
    <row r="3388" spans="11:11">
      <c r="K3388" s="66"/>
    </row>
    <row r="3389" spans="11:11">
      <c r="K3389" s="66"/>
    </row>
    <row r="3390" spans="11:11">
      <c r="K3390" s="66"/>
    </row>
    <row r="3391" spans="11:11">
      <c r="K3391" s="66"/>
    </row>
    <row r="3392" spans="11:11">
      <c r="K3392" s="66"/>
    </row>
    <row r="3393" spans="11:11">
      <c r="K3393" s="66"/>
    </row>
    <row r="3394" spans="11:11">
      <c r="K3394" s="66"/>
    </row>
    <row r="3395" spans="11:11">
      <c r="K3395" s="66"/>
    </row>
    <row r="3396" spans="11:11">
      <c r="K3396" s="66"/>
    </row>
    <row r="3397" spans="11:11">
      <c r="K3397" s="66"/>
    </row>
    <row r="3398" spans="11:11">
      <c r="K3398" s="66"/>
    </row>
    <row r="3399" spans="11:11">
      <c r="K3399" s="66"/>
    </row>
    <row r="3400" spans="11:11">
      <c r="K3400" s="66"/>
    </row>
    <row r="3401" spans="11:11">
      <c r="K3401" s="66"/>
    </row>
    <row r="3402" spans="11:11">
      <c r="K3402" s="66"/>
    </row>
    <row r="3403" spans="11:11">
      <c r="K3403" s="66"/>
    </row>
    <row r="3404" spans="11:11">
      <c r="K3404" s="66"/>
    </row>
    <row r="3405" spans="11:11">
      <c r="K3405" s="66"/>
    </row>
    <row r="3406" spans="11:11">
      <c r="K3406" s="66"/>
    </row>
    <row r="3407" spans="11:11">
      <c r="K3407" s="66"/>
    </row>
    <row r="3408" spans="11:11">
      <c r="K3408" s="66"/>
    </row>
    <row r="3409" spans="11:11">
      <c r="K3409" s="66"/>
    </row>
    <row r="3410" spans="11:11">
      <c r="K3410" s="66"/>
    </row>
    <row r="3411" spans="11:11">
      <c r="K3411" s="66"/>
    </row>
    <row r="3412" spans="11:11">
      <c r="K3412" s="66"/>
    </row>
    <row r="3413" spans="11:11">
      <c r="K3413" s="66"/>
    </row>
    <row r="3414" spans="11:11">
      <c r="K3414" s="66"/>
    </row>
    <row r="3415" spans="11:11">
      <c r="K3415" s="66"/>
    </row>
    <row r="3416" spans="11:11">
      <c r="K3416" s="66"/>
    </row>
    <row r="3417" spans="11:11">
      <c r="K3417" s="66"/>
    </row>
    <row r="3418" spans="11:11">
      <c r="K3418" s="66"/>
    </row>
    <row r="3419" spans="11:11">
      <c r="K3419" s="66"/>
    </row>
    <row r="3420" spans="11:11">
      <c r="K3420" s="66"/>
    </row>
    <row r="3421" spans="11:11">
      <c r="K3421" s="66"/>
    </row>
    <row r="3422" spans="11:11">
      <c r="K3422" s="66"/>
    </row>
    <row r="3423" spans="11:11">
      <c r="K3423" s="66"/>
    </row>
    <row r="3424" spans="11:11">
      <c r="K3424" s="66"/>
    </row>
    <row r="3425" spans="11:11">
      <c r="K3425" s="66"/>
    </row>
    <row r="3426" spans="11:11">
      <c r="K3426" s="66"/>
    </row>
    <row r="3427" spans="11:11">
      <c r="K3427" s="66"/>
    </row>
    <row r="3428" spans="11:11">
      <c r="K3428" s="66"/>
    </row>
    <row r="3429" spans="11:11">
      <c r="K3429" s="66"/>
    </row>
    <row r="3430" spans="11:11">
      <c r="K3430" s="66"/>
    </row>
    <row r="3431" spans="11:11">
      <c r="K3431" s="66"/>
    </row>
    <row r="3432" spans="11:11">
      <c r="K3432" s="66"/>
    </row>
    <row r="3433" spans="11:11">
      <c r="K3433" s="66"/>
    </row>
    <row r="3434" spans="11:11">
      <c r="K3434" s="66"/>
    </row>
    <row r="3435" spans="11:11">
      <c r="K3435" s="66"/>
    </row>
    <row r="3436" spans="11:11">
      <c r="K3436" s="66"/>
    </row>
    <row r="3437" spans="11:11">
      <c r="K3437" s="66"/>
    </row>
    <row r="3438" spans="11:11">
      <c r="K3438" s="66"/>
    </row>
    <row r="3439" spans="11:11">
      <c r="K3439" s="66"/>
    </row>
    <row r="3440" spans="11:11">
      <c r="K3440" s="66"/>
    </row>
    <row r="3441" spans="11:11">
      <c r="K3441" s="66"/>
    </row>
    <row r="3442" spans="11:11">
      <c r="K3442" s="66"/>
    </row>
    <row r="3443" spans="11:11">
      <c r="K3443" s="66"/>
    </row>
    <row r="3444" spans="11:11">
      <c r="K3444" s="66"/>
    </row>
    <row r="3445" spans="11:11">
      <c r="K3445" s="66"/>
    </row>
    <row r="3446" spans="11:11">
      <c r="K3446" s="66"/>
    </row>
    <row r="3447" spans="11:11">
      <c r="K3447" s="66"/>
    </row>
    <row r="3448" spans="11:11">
      <c r="K3448" s="66"/>
    </row>
    <row r="3449" spans="11:11">
      <c r="K3449" s="66"/>
    </row>
    <row r="3450" spans="11:11">
      <c r="K3450" s="66"/>
    </row>
    <row r="3451" spans="11:11">
      <c r="K3451" s="66"/>
    </row>
    <row r="3452" spans="11:11">
      <c r="K3452" s="66"/>
    </row>
    <row r="3453" spans="11:11">
      <c r="K3453" s="66"/>
    </row>
    <row r="3454" spans="11:11">
      <c r="K3454" s="66"/>
    </row>
    <row r="3455" spans="11:11">
      <c r="K3455" s="66"/>
    </row>
    <row r="3456" spans="11:11">
      <c r="K3456" s="66"/>
    </row>
    <row r="3457" spans="11:11">
      <c r="K3457" s="66"/>
    </row>
    <row r="3458" spans="11:11">
      <c r="K3458" s="66"/>
    </row>
    <row r="3459" spans="11:11">
      <c r="K3459" s="66"/>
    </row>
    <row r="3460" spans="11:11">
      <c r="K3460" s="66"/>
    </row>
    <row r="3461" spans="11:11">
      <c r="K3461" s="66"/>
    </row>
    <row r="3462" spans="11:11">
      <c r="K3462" s="66"/>
    </row>
    <row r="3463" spans="11:11">
      <c r="K3463" s="66"/>
    </row>
    <row r="3464" spans="11:11">
      <c r="K3464" s="66"/>
    </row>
    <row r="3465" spans="11:11">
      <c r="K3465" s="66"/>
    </row>
    <row r="3466" spans="11:11">
      <c r="K3466" s="66"/>
    </row>
    <row r="3467" spans="11:11">
      <c r="K3467" s="66"/>
    </row>
    <row r="3468" spans="11:11">
      <c r="K3468" s="66"/>
    </row>
    <row r="3469" spans="11:11">
      <c r="K3469" s="66"/>
    </row>
    <row r="3470" spans="11:11">
      <c r="K3470" s="66"/>
    </row>
    <row r="3471" spans="11:11">
      <c r="K3471" s="66"/>
    </row>
    <row r="3472" spans="11:11">
      <c r="K3472" s="66"/>
    </row>
    <row r="3473" spans="11:11">
      <c r="K3473" s="66"/>
    </row>
    <row r="3474" spans="11:11">
      <c r="K3474" s="66"/>
    </row>
    <row r="3475" spans="11:11">
      <c r="K3475" s="66"/>
    </row>
    <row r="3476" spans="11:11">
      <c r="K3476" s="66"/>
    </row>
    <row r="3477" spans="11:11">
      <c r="K3477" s="66"/>
    </row>
    <row r="3478" spans="11:11">
      <c r="K3478" s="66"/>
    </row>
    <row r="3479" spans="11:11">
      <c r="K3479" s="66"/>
    </row>
    <row r="3480" spans="11:11">
      <c r="K3480" s="66"/>
    </row>
    <row r="3481" spans="11:11">
      <c r="K3481" s="66"/>
    </row>
    <row r="3482" spans="11:11">
      <c r="K3482" s="66"/>
    </row>
    <row r="3483" spans="11:11">
      <c r="K3483" s="66"/>
    </row>
    <row r="3484" spans="11:11">
      <c r="K3484" s="66"/>
    </row>
    <row r="3485" spans="11:11">
      <c r="K3485" s="66"/>
    </row>
    <row r="3486" spans="11:11">
      <c r="K3486" s="66"/>
    </row>
    <row r="3487" spans="11:11">
      <c r="K3487" s="66"/>
    </row>
    <row r="3488" spans="11:11">
      <c r="K3488" s="66"/>
    </row>
    <row r="3489" spans="11:11">
      <c r="K3489" s="66"/>
    </row>
    <row r="3490" spans="11:11">
      <c r="K3490" s="66"/>
    </row>
    <row r="3491" spans="11:11">
      <c r="K3491" s="66"/>
    </row>
    <row r="3492" spans="11:11">
      <c r="K3492" s="66"/>
    </row>
    <row r="3493" spans="11:11">
      <c r="K3493" s="66"/>
    </row>
    <row r="3494" spans="11:11">
      <c r="K3494" s="66"/>
    </row>
    <row r="3495" spans="11:11">
      <c r="K3495" s="66"/>
    </row>
    <row r="3496" spans="11:11">
      <c r="K3496" s="66"/>
    </row>
    <row r="3497" spans="11:11">
      <c r="K3497" s="66"/>
    </row>
    <row r="3498" spans="11:11">
      <c r="K3498" s="66"/>
    </row>
    <row r="3499" spans="11:11">
      <c r="K3499" s="66"/>
    </row>
    <row r="3500" spans="11:11">
      <c r="K3500" s="66"/>
    </row>
    <row r="3501" spans="11:11">
      <c r="K3501" s="66"/>
    </row>
    <row r="3502" spans="11:11">
      <c r="K3502" s="66"/>
    </row>
    <row r="3503" spans="11:11">
      <c r="K3503" s="66"/>
    </row>
    <row r="3504" spans="11:11">
      <c r="K3504" s="66"/>
    </row>
    <row r="3505" spans="11:11">
      <c r="K3505" s="66"/>
    </row>
    <row r="3506" spans="11:11">
      <c r="K3506" s="66"/>
    </row>
    <row r="3507" spans="11:11">
      <c r="K3507" s="66"/>
    </row>
    <row r="3508" spans="11:11">
      <c r="K3508" s="66"/>
    </row>
    <row r="3509" spans="11:11">
      <c r="K3509" s="66"/>
    </row>
    <row r="3510" spans="11:11">
      <c r="K3510" s="66"/>
    </row>
    <row r="3511" spans="11:11">
      <c r="K3511" s="66"/>
    </row>
    <row r="3512" spans="11:11">
      <c r="K3512" s="66"/>
    </row>
    <row r="3513" spans="11:11">
      <c r="K3513" s="66"/>
    </row>
    <row r="3514" spans="11:11">
      <c r="K3514" s="66"/>
    </row>
    <row r="3515" spans="11:11">
      <c r="K3515" s="66"/>
    </row>
    <row r="3516" spans="11:11">
      <c r="K3516" s="66"/>
    </row>
    <row r="3517" spans="11:11">
      <c r="K3517" s="66"/>
    </row>
    <row r="3518" spans="11:11">
      <c r="K3518" s="66"/>
    </row>
    <row r="3519" spans="11:11">
      <c r="K3519" s="66"/>
    </row>
    <row r="3520" spans="11:11">
      <c r="K3520" s="66"/>
    </row>
    <row r="3521" spans="11:11">
      <c r="K3521" s="66"/>
    </row>
    <row r="3522" spans="11:11">
      <c r="K3522" s="66"/>
    </row>
    <row r="3523" spans="11:11">
      <c r="K3523" s="66"/>
    </row>
    <row r="3524" spans="11:11">
      <c r="K3524" s="66"/>
    </row>
    <row r="3525" spans="11:11">
      <c r="K3525" s="66"/>
    </row>
    <row r="3526" spans="11:11">
      <c r="K3526" s="66"/>
    </row>
    <row r="3527" spans="11:11">
      <c r="K3527" s="66"/>
    </row>
    <row r="3528" spans="11:11">
      <c r="K3528" s="66"/>
    </row>
    <row r="3529" spans="11:11">
      <c r="K3529" s="66"/>
    </row>
    <row r="3530" spans="11:11">
      <c r="K3530" s="66"/>
    </row>
    <row r="3531" spans="11:11">
      <c r="K3531" s="66"/>
    </row>
    <row r="3532" spans="11:11">
      <c r="K3532" s="66"/>
    </row>
    <row r="3533" spans="11:11">
      <c r="K3533" s="66"/>
    </row>
    <row r="3534" spans="11:11">
      <c r="K3534" s="66"/>
    </row>
    <row r="3535" spans="11:11">
      <c r="K3535" s="66"/>
    </row>
    <row r="3536" spans="11:11">
      <c r="K3536" s="66"/>
    </row>
    <row r="3537" spans="11:11">
      <c r="K3537" s="66"/>
    </row>
    <row r="3538" spans="11:11">
      <c r="K3538" s="66"/>
    </row>
    <row r="3539" spans="11:11">
      <c r="K3539" s="66"/>
    </row>
    <row r="3540" spans="11:11">
      <c r="K3540" s="66"/>
    </row>
    <row r="3541" spans="11:11">
      <c r="K3541" s="66"/>
    </row>
    <row r="3542" spans="11:11">
      <c r="K3542" s="66"/>
    </row>
    <row r="3543" spans="11:11">
      <c r="K3543" s="66"/>
    </row>
    <row r="3544" spans="11:11">
      <c r="K3544" s="66"/>
    </row>
    <row r="3545" spans="11:11">
      <c r="K3545" s="66"/>
    </row>
    <row r="3546" spans="11:11">
      <c r="K3546" s="66"/>
    </row>
    <row r="3547" spans="11:11">
      <c r="K3547" s="66"/>
    </row>
    <row r="3548" spans="11:11">
      <c r="K3548" s="66"/>
    </row>
    <row r="3549" spans="11:11">
      <c r="K3549" s="66"/>
    </row>
    <row r="3550" spans="11:11">
      <c r="K3550" s="66"/>
    </row>
    <row r="3551" spans="11:11">
      <c r="K3551" s="66"/>
    </row>
    <row r="3552" spans="11:11">
      <c r="K3552" s="66"/>
    </row>
    <row r="3553" spans="11:11">
      <c r="K3553" s="66"/>
    </row>
    <row r="3554" spans="11:11">
      <c r="K3554" s="66"/>
    </row>
    <row r="3555" spans="11:11">
      <c r="K3555" s="66"/>
    </row>
    <row r="3556" spans="11:11">
      <c r="K3556" s="66"/>
    </row>
    <row r="3557" spans="11:11">
      <c r="K3557" s="66"/>
    </row>
    <row r="3558" spans="11:11">
      <c r="K3558" s="66"/>
    </row>
    <row r="3559" spans="11:11">
      <c r="K3559" s="66"/>
    </row>
    <row r="3560" spans="11:11">
      <c r="K3560" s="66"/>
    </row>
    <row r="3561" spans="11:11">
      <c r="K3561" s="66"/>
    </row>
    <row r="3562" spans="11:11">
      <c r="K3562" s="66"/>
    </row>
    <row r="3563" spans="11:11">
      <c r="K3563" s="66"/>
    </row>
    <row r="3564" spans="11:11">
      <c r="K3564" s="66"/>
    </row>
    <row r="3565" spans="11:11">
      <c r="K3565" s="66"/>
    </row>
    <row r="3566" spans="11:11">
      <c r="K3566" s="66"/>
    </row>
    <row r="3567" spans="11:11">
      <c r="K3567" s="66"/>
    </row>
    <row r="3568" spans="11:11">
      <c r="K3568" s="66"/>
    </row>
    <row r="3569" spans="11:11">
      <c r="K3569" s="66"/>
    </row>
    <row r="3570" spans="11:11">
      <c r="K3570" s="66"/>
    </row>
    <row r="3571" spans="11:11">
      <c r="K3571" s="66"/>
    </row>
    <row r="3572" spans="11:11">
      <c r="K3572" s="66"/>
    </row>
    <row r="3573" spans="11:11">
      <c r="K3573" s="66"/>
    </row>
    <row r="3574" spans="11:11">
      <c r="K3574" s="66"/>
    </row>
    <row r="3575" spans="11:11">
      <c r="K3575" s="66"/>
    </row>
    <row r="3576" spans="11:11">
      <c r="K3576" s="66"/>
    </row>
    <row r="3577" spans="11:11">
      <c r="K3577" s="66"/>
    </row>
    <row r="3578" spans="11:11">
      <c r="K3578" s="66"/>
    </row>
    <row r="3579" spans="11:11">
      <c r="K3579" s="66"/>
    </row>
    <row r="3580" spans="11:11">
      <c r="K3580" s="66"/>
    </row>
    <row r="3581" spans="11:11">
      <c r="K3581" s="66"/>
    </row>
    <row r="3582" spans="11:11">
      <c r="K3582" s="66"/>
    </row>
    <row r="3583" spans="11:11">
      <c r="K3583" s="66"/>
    </row>
    <row r="3584" spans="11:11">
      <c r="K3584" s="66"/>
    </row>
    <row r="3585" spans="11:11">
      <c r="K3585" s="66"/>
    </row>
    <row r="3586" spans="11:11">
      <c r="K3586" s="66"/>
    </row>
    <row r="3587" spans="11:11">
      <c r="K3587" s="66"/>
    </row>
    <row r="3588" spans="11:11">
      <c r="K3588" s="66"/>
    </row>
    <row r="3589" spans="11:11">
      <c r="K3589" s="66"/>
    </row>
    <row r="3590" spans="11:11">
      <c r="K3590" s="66"/>
    </row>
    <row r="3591" spans="11:11">
      <c r="K3591" s="66"/>
    </row>
    <row r="3592" spans="11:11">
      <c r="K3592" s="66"/>
    </row>
    <row r="3593" spans="11:11">
      <c r="K3593" s="66"/>
    </row>
    <row r="3594" spans="11:11">
      <c r="K3594" s="66"/>
    </row>
    <row r="3595" spans="11:11">
      <c r="K3595" s="66"/>
    </row>
    <row r="3596" spans="11:11">
      <c r="K3596" s="66"/>
    </row>
    <row r="3597" spans="11:11">
      <c r="K3597" s="66"/>
    </row>
    <row r="3598" spans="11:11">
      <c r="K3598" s="66"/>
    </row>
    <row r="3599" spans="11:11">
      <c r="K3599" s="66"/>
    </row>
    <row r="3600" spans="11:11">
      <c r="K3600" s="66"/>
    </row>
    <row r="3601" spans="11:11">
      <c r="K3601" s="66"/>
    </row>
    <row r="3602" spans="11:11">
      <c r="K3602" s="66"/>
    </row>
    <row r="3603" spans="11:11">
      <c r="K3603" s="66"/>
    </row>
    <row r="3604" spans="11:11">
      <c r="K3604" s="66"/>
    </row>
    <row r="3605" spans="11:11">
      <c r="K3605" s="66"/>
    </row>
    <row r="3606" spans="11:11">
      <c r="K3606" s="66"/>
    </row>
    <row r="3607" spans="11:11">
      <c r="K3607" s="66"/>
    </row>
    <row r="3608" spans="11:11">
      <c r="K3608" s="66"/>
    </row>
    <row r="3609" spans="11:11">
      <c r="K3609" s="66"/>
    </row>
    <row r="3610" spans="11:11">
      <c r="K3610" s="66"/>
    </row>
    <row r="3611" spans="11:11">
      <c r="K3611" s="66"/>
    </row>
    <row r="3612" spans="11:11">
      <c r="K3612" s="66"/>
    </row>
    <row r="3613" spans="11:11">
      <c r="K3613" s="66"/>
    </row>
    <row r="3614" spans="11:11">
      <c r="K3614" s="66"/>
    </row>
    <row r="3615" spans="11:11">
      <c r="K3615" s="66"/>
    </row>
    <row r="3616" spans="11:11">
      <c r="K3616" s="66"/>
    </row>
    <row r="3617" spans="11:11">
      <c r="K3617" s="66"/>
    </row>
    <row r="3618" spans="11:11">
      <c r="K3618" s="66"/>
    </row>
    <row r="3619" spans="11:11">
      <c r="K3619" s="66"/>
    </row>
    <row r="3620" spans="11:11">
      <c r="K3620" s="66"/>
    </row>
    <row r="3621" spans="11:11">
      <c r="K3621" s="66"/>
    </row>
    <row r="3622" spans="11:11">
      <c r="K3622" s="66"/>
    </row>
    <row r="3623" spans="11:11">
      <c r="K3623" s="66"/>
    </row>
    <row r="3624" spans="11:11">
      <c r="K3624" s="66"/>
    </row>
    <row r="3625" spans="11:11">
      <c r="K3625" s="66"/>
    </row>
    <row r="3626" spans="11:11">
      <c r="K3626" s="66"/>
    </row>
    <row r="3627" spans="11:11">
      <c r="K3627" s="66"/>
    </row>
    <row r="3628" spans="11:11">
      <c r="K3628" s="66"/>
    </row>
    <row r="3629" spans="11:11">
      <c r="K3629" s="66"/>
    </row>
    <row r="3630" spans="11:11">
      <c r="K3630" s="66"/>
    </row>
    <row r="3631" spans="11:11">
      <c r="K3631" s="66"/>
    </row>
    <row r="3632" spans="11:11">
      <c r="K3632" s="66"/>
    </row>
    <row r="3633" spans="11:11">
      <c r="K3633" s="66"/>
    </row>
    <row r="3634" spans="11:11">
      <c r="K3634" s="66"/>
    </row>
    <row r="3635" spans="11:11">
      <c r="K3635" s="66"/>
    </row>
    <row r="3636" spans="11:11">
      <c r="K3636" s="66"/>
    </row>
    <row r="3637" spans="11:11">
      <c r="K3637" s="66"/>
    </row>
    <row r="3638" spans="11:11">
      <c r="K3638" s="66"/>
    </row>
    <row r="3639" spans="11:11">
      <c r="K3639" s="66"/>
    </row>
    <row r="3640" spans="11:11">
      <c r="K3640" s="66"/>
    </row>
    <row r="3641" spans="11:11">
      <c r="K3641" s="66"/>
    </row>
    <row r="3642" spans="11:11">
      <c r="K3642" s="66"/>
    </row>
    <row r="3643" spans="11:11">
      <c r="K3643" s="66"/>
    </row>
    <row r="3644" spans="11:11">
      <c r="K3644" s="66"/>
    </row>
    <row r="3645" spans="11:11">
      <c r="K3645" s="66"/>
    </row>
    <row r="3646" spans="11:11">
      <c r="K3646" s="66"/>
    </row>
    <row r="3647" spans="11:11">
      <c r="K3647" s="66"/>
    </row>
    <row r="3648" spans="11:11">
      <c r="K3648" s="66"/>
    </row>
    <row r="3649" spans="11:11">
      <c r="K3649" s="66"/>
    </row>
    <row r="3650" spans="11:11">
      <c r="K3650" s="66"/>
    </row>
    <row r="3651" spans="11:11">
      <c r="K3651" s="66"/>
    </row>
    <row r="3652" spans="11:11">
      <c r="K3652" s="66"/>
    </row>
    <row r="3653" spans="11:11">
      <c r="K3653" s="66"/>
    </row>
    <row r="3654" spans="11:11">
      <c r="K3654" s="66"/>
    </row>
    <row r="3655" spans="11:11">
      <c r="K3655" s="66"/>
    </row>
    <row r="3656" spans="11:11">
      <c r="K3656" s="66"/>
    </row>
    <row r="3657" spans="11:11">
      <c r="K3657" s="66"/>
    </row>
    <row r="3658" spans="11:11">
      <c r="K3658" s="66"/>
    </row>
    <row r="3659" spans="11:11">
      <c r="K3659" s="66"/>
    </row>
    <row r="3660" spans="11:11">
      <c r="K3660" s="66"/>
    </row>
    <row r="3661" spans="11:11">
      <c r="K3661" s="66"/>
    </row>
    <row r="3662" spans="11:11">
      <c r="K3662" s="66"/>
    </row>
    <row r="3663" spans="11:11">
      <c r="K3663" s="66"/>
    </row>
    <row r="3664" spans="11:11">
      <c r="K3664" s="66"/>
    </row>
    <row r="3665" spans="11:11">
      <c r="K3665" s="66"/>
    </row>
    <row r="3666" spans="11:11">
      <c r="K3666" s="66"/>
    </row>
    <row r="3667" spans="11:11">
      <c r="K3667" s="66"/>
    </row>
    <row r="3668" spans="11:11">
      <c r="K3668" s="66"/>
    </row>
    <row r="3669" spans="11:11">
      <c r="K3669" s="66"/>
    </row>
    <row r="3670" spans="11:11">
      <c r="K3670" s="66"/>
    </row>
    <row r="3671" spans="11:11">
      <c r="K3671" s="66"/>
    </row>
    <row r="3672" spans="11:11">
      <c r="K3672" s="66"/>
    </row>
    <row r="3673" spans="11:11">
      <c r="K3673" s="66"/>
    </row>
    <row r="3674" spans="11:11">
      <c r="K3674" s="66"/>
    </row>
    <row r="3675" spans="11:11">
      <c r="K3675" s="66"/>
    </row>
    <row r="3676" spans="11:11">
      <c r="K3676" s="66"/>
    </row>
    <row r="3677" spans="11:11">
      <c r="K3677" s="66"/>
    </row>
    <row r="3678" spans="11:11">
      <c r="K3678" s="66"/>
    </row>
    <row r="3679" spans="11:11">
      <c r="K3679" s="66"/>
    </row>
    <row r="3680" spans="11:11">
      <c r="K3680" s="66"/>
    </row>
    <row r="3681" spans="11:11">
      <c r="K3681" s="66"/>
    </row>
    <row r="3682" spans="11:11">
      <c r="K3682" s="66"/>
    </row>
    <row r="3683" spans="11:11">
      <c r="K3683" s="66"/>
    </row>
    <row r="3684" spans="11:11">
      <c r="K3684" s="66"/>
    </row>
    <row r="3685" spans="11:11">
      <c r="K3685" s="66"/>
    </row>
    <row r="3686" spans="11:11">
      <c r="K3686" s="66"/>
    </row>
    <row r="3687" spans="11:11">
      <c r="K3687" s="66"/>
    </row>
    <row r="3688" spans="11:11">
      <c r="K3688" s="66"/>
    </row>
    <row r="3689" spans="11:11">
      <c r="K3689" s="66"/>
    </row>
    <row r="3690" spans="11:11">
      <c r="K3690" s="66"/>
    </row>
    <row r="3691" spans="11:11">
      <c r="K3691" s="66"/>
    </row>
    <row r="3692" spans="11:11">
      <c r="K3692" s="66"/>
    </row>
    <row r="3693" spans="11:11">
      <c r="K3693" s="66"/>
    </row>
    <row r="3694" spans="11:11">
      <c r="K3694" s="66"/>
    </row>
    <row r="3695" spans="11:11">
      <c r="K3695" s="66"/>
    </row>
    <row r="3696" spans="11:11">
      <c r="K3696" s="66"/>
    </row>
    <row r="3697" spans="11:11">
      <c r="K3697" s="66"/>
    </row>
    <row r="3698" spans="11:11">
      <c r="K3698" s="66"/>
    </row>
    <row r="3699" spans="11:11">
      <c r="K3699" s="66"/>
    </row>
    <row r="3700" spans="11:11">
      <c r="K3700" s="66"/>
    </row>
    <row r="3701" spans="11:11">
      <c r="K3701" s="66"/>
    </row>
    <row r="3702" spans="11:11">
      <c r="K3702" s="66"/>
    </row>
    <row r="3703" spans="11:11">
      <c r="K3703" s="66"/>
    </row>
    <row r="3704" spans="11:11">
      <c r="K3704" s="66"/>
    </row>
    <row r="3705" spans="11:11">
      <c r="K3705" s="66"/>
    </row>
    <row r="3706" spans="11:11">
      <c r="K3706" s="66"/>
    </row>
    <row r="3707" spans="11:11">
      <c r="K3707" s="66"/>
    </row>
    <row r="3708" spans="11:11">
      <c r="K3708" s="66"/>
    </row>
    <row r="3709" spans="11:11">
      <c r="K3709" s="66"/>
    </row>
    <row r="3710" spans="11:11">
      <c r="K3710" s="66"/>
    </row>
    <row r="3711" spans="11:11">
      <c r="K3711" s="66"/>
    </row>
    <row r="3712" spans="11:11">
      <c r="K3712" s="66"/>
    </row>
    <row r="3713" spans="11:11">
      <c r="K3713" s="66"/>
    </row>
    <row r="3714" spans="11:11">
      <c r="K3714" s="66"/>
    </row>
    <row r="3715" spans="11:11">
      <c r="K3715" s="66"/>
    </row>
    <row r="3716" spans="11:11">
      <c r="K3716" s="66"/>
    </row>
    <row r="3717" spans="11:11">
      <c r="K3717" s="66"/>
    </row>
    <row r="3718" spans="11:11">
      <c r="K3718" s="66"/>
    </row>
    <row r="3719" spans="11:11">
      <c r="K3719" s="66"/>
    </row>
    <row r="3720" spans="11:11">
      <c r="K3720" s="66"/>
    </row>
    <row r="3721" spans="11:11">
      <c r="K3721" s="66"/>
    </row>
    <row r="3722" spans="11:11">
      <c r="K3722" s="66"/>
    </row>
    <row r="3723" spans="11:11">
      <c r="K3723" s="66"/>
    </row>
    <row r="3724" spans="11:11">
      <c r="K3724" s="66"/>
    </row>
    <row r="3725" spans="11:11">
      <c r="K3725" s="66"/>
    </row>
    <row r="3726" spans="11:11">
      <c r="K3726" s="66"/>
    </row>
    <row r="3727" spans="11:11">
      <c r="K3727" s="66"/>
    </row>
    <row r="3728" spans="11:11">
      <c r="K3728" s="66"/>
    </row>
    <row r="3729" spans="11:11">
      <c r="K3729" s="66"/>
    </row>
    <row r="3730" spans="11:11">
      <c r="K3730" s="66"/>
    </row>
    <row r="3731" spans="11:11">
      <c r="K3731" s="66"/>
    </row>
    <row r="3732" spans="11:11">
      <c r="K3732" s="66"/>
    </row>
    <row r="3733" spans="11:11">
      <c r="K3733" s="66"/>
    </row>
    <row r="3734" spans="11:11">
      <c r="K3734" s="66"/>
    </row>
    <row r="3735" spans="11:11">
      <c r="K3735" s="66"/>
    </row>
    <row r="3736" spans="11:11">
      <c r="K3736" s="66"/>
    </row>
    <row r="3737" spans="11:11">
      <c r="K3737" s="66"/>
    </row>
    <row r="3738" spans="11:11">
      <c r="K3738" s="66"/>
    </row>
    <row r="3739" spans="11:11">
      <c r="K3739" s="66"/>
    </row>
    <row r="3740" spans="11:11">
      <c r="K3740" s="66"/>
    </row>
    <row r="3741" spans="11:11">
      <c r="K3741" s="66"/>
    </row>
    <row r="3742" spans="11:11">
      <c r="K3742" s="66"/>
    </row>
    <row r="3743" spans="11:11">
      <c r="K3743" s="66"/>
    </row>
    <row r="3744" spans="11:11">
      <c r="K3744" s="66"/>
    </row>
    <row r="3745" spans="11:11">
      <c r="K3745" s="66"/>
    </row>
    <row r="3746" spans="11:11">
      <c r="K3746" s="66"/>
    </row>
    <row r="3747" spans="11:11">
      <c r="K3747" s="66"/>
    </row>
    <row r="3748" spans="11:11">
      <c r="K3748" s="66"/>
    </row>
    <row r="3749" spans="11:11">
      <c r="K3749" s="66"/>
    </row>
    <row r="3750" spans="11:11">
      <c r="K3750" s="66"/>
    </row>
    <row r="3751" spans="11:11">
      <c r="K3751" s="66"/>
    </row>
    <row r="3752" spans="11:11">
      <c r="K3752" s="66"/>
    </row>
    <row r="3753" spans="11:11">
      <c r="K3753" s="66"/>
    </row>
    <row r="3754" spans="11:11">
      <c r="K3754" s="66"/>
    </row>
    <row r="3755" spans="11:11">
      <c r="K3755" s="66"/>
    </row>
    <row r="3756" spans="11:11">
      <c r="K3756" s="66"/>
    </row>
    <row r="3757" spans="11:11">
      <c r="K3757" s="66"/>
    </row>
    <row r="3758" spans="11:11">
      <c r="K3758" s="66"/>
    </row>
    <row r="3759" spans="11:11">
      <c r="K3759" s="66"/>
    </row>
    <row r="3760" spans="11:11">
      <c r="K3760" s="66"/>
    </row>
    <row r="3761" spans="11:11">
      <c r="K3761" s="66"/>
    </row>
    <row r="3762" spans="11:11">
      <c r="K3762" s="66"/>
    </row>
    <row r="3763" spans="11:11">
      <c r="K3763" s="66"/>
    </row>
    <row r="3764" spans="11:11">
      <c r="K3764" s="66"/>
    </row>
    <row r="3765" spans="11:11">
      <c r="K3765" s="66"/>
    </row>
    <row r="3766" spans="11:11">
      <c r="K3766" s="66"/>
    </row>
    <row r="3767" spans="11:11">
      <c r="K3767" s="66"/>
    </row>
    <row r="3768" spans="11:11">
      <c r="K3768" s="66"/>
    </row>
    <row r="3769" spans="11:11">
      <c r="K3769" s="66"/>
    </row>
    <row r="3770" spans="11:11">
      <c r="K3770" s="66"/>
    </row>
    <row r="3771" spans="11:11">
      <c r="K3771" s="66"/>
    </row>
    <row r="3772" spans="11:11">
      <c r="K3772" s="66"/>
    </row>
    <row r="3773" spans="11:11">
      <c r="K3773" s="66"/>
    </row>
    <row r="3774" spans="11:11">
      <c r="K3774" s="66"/>
    </row>
    <row r="3775" spans="11:11">
      <c r="K3775" s="66"/>
    </row>
    <row r="3776" spans="11:11">
      <c r="K3776" s="66"/>
    </row>
    <row r="3777" spans="11:11">
      <c r="K3777" s="66"/>
    </row>
    <row r="3778" spans="11:11">
      <c r="K3778" s="66"/>
    </row>
    <row r="3779" spans="11:11">
      <c r="K3779" s="66"/>
    </row>
    <row r="3780" spans="11:11">
      <c r="K3780" s="66"/>
    </row>
    <row r="3781" spans="11:11">
      <c r="K3781" s="66"/>
    </row>
    <row r="3782" spans="11:11">
      <c r="K3782" s="66"/>
    </row>
    <row r="3783" spans="11:11">
      <c r="K3783" s="66"/>
    </row>
    <row r="3784" spans="11:11">
      <c r="K3784" s="66"/>
    </row>
    <row r="3785" spans="11:11">
      <c r="K3785" s="66"/>
    </row>
    <row r="3786" spans="11:11">
      <c r="K3786" s="66"/>
    </row>
    <row r="3787" spans="11:11">
      <c r="K3787" s="66"/>
    </row>
    <row r="3788" spans="11:11">
      <c r="K3788" s="66"/>
    </row>
    <row r="3789" spans="11:11">
      <c r="K3789" s="66"/>
    </row>
    <row r="3790" spans="11:11">
      <c r="K3790" s="66"/>
    </row>
    <row r="3791" spans="11:11">
      <c r="K3791" s="66"/>
    </row>
    <row r="3792" spans="11:11">
      <c r="K3792" s="66"/>
    </row>
    <row r="3793" spans="11:11">
      <c r="K3793" s="66"/>
    </row>
    <row r="3794" spans="11:11">
      <c r="K3794" s="66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3" sqref="D3"/>
    </sheetView>
  </sheetViews>
  <sheetFormatPr defaultColWidth="8.77734375" defaultRowHeight="14.4"/>
  <cols>
    <col min="4" max="4" width="17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64" t="s">
        <v>5732</v>
      </c>
      <c r="B2">
        <v>1E-3</v>
      </c>
      <c r="C2" t="s">
        <v>7184</v>
      </c>
      <c r="D2" t="str">
        <f>VLOOKUP(C2,'MASTER KEY'!$A$2:$B$2986,2,FALSE)</f>
        <v>Bacillariophyta</v>
      </c>
      <c r="E2" s="64"/>
      <c r="K2" s="64"/>
      <c r="L2" s="64"/>
    </row>
    <row r="3" spans="1:12">
      <c r="A3" s="64" t="s">
        <v>6357</v>
      </c>
      <c r="B3">
        <v>1E-3</v>
      </c>
      <c r="C3" t="s">
        <v>7186</v>
      </c>
      <c r="D3" t="str">
        <f>VLOOKUP(C3,'MASTER KEY'!$A$2:$B$2986,2,FALSE)</f>
        <v>Chlorophyta</v>
      </c>
      <c r="E3" s="64"/>
      <c r="K3" s="64"/>
      <c r="L3" s="64"/>
    </row>
    <row r="4" spans="1:12">
      <c r="A4" s="64" t="s">
        <v>5372</v>
      </c>
      <c r="B4">
        <v>1E-3</v>
      </c>
      <c r="C4" t="s">
        <v>7188</v>
      </c>
      <c r="D4" t="str">
        <f>VLOOKUP(C4,'MASTER KEY'!$A$2:$B$2986,2,FALSE)</f>
        <v>Chrysophyta</v>
      </c>
      <c r="E4" s="64"/>
      <c r="K4" s="64"/>
      <c r="L4" s="64"/>
    </row>
    <row r="5" spans="1:12">
      <c r="A5" s="64" t="s">
        <v>5735</v>
      </c>
      <c r="B5">
        <v>1E-3</v>
      </c>
      <c r="C5" t="s">
        <v>7189</v>
      </c>
      <c r="D5" t="str">
        <f>VLOOKUP(C5,'MASTER KEY'!$A$2:$B$2986,2,FALSE)</f>
        <v>Cryptophyta</v>
      </c>
      <c r="E5" s="64"/>
      <c r="K5" s="64"/>
      <c r="L5" s="64"/>
    </row>
    <row r="6" spans="1:12">
      <c r="A6" s="64" t="s">
        <v>5673</v>
      </c>
      <c r="B6">
        <v>1E-3</v>
      </c>
      <c r="C6" t="s">
        <v>7190</v>
      </c>
      <c r="D6" t="str">
        <f>VLOOKUP(C6,'MASTER KEY'!$A$2:$B$2986,2,FALSE)</f>
        <v>Cyanophyta</v>
      </c>
      <c r="E6" s="64"/>
      <c r="H6" s="2"/>
      <c r="I6" s="62"/>
      <c r="K6" s="64"/>
      <c r="L6" s="64"/>
    </row>
    <row r="7" spans="1:12">
      <c r="A7" s="64" t="s">
        <v>5651</v>
      </c>
      <c r="B7">
        <v>1E-3</v>
      </c>
      <c r="C7" t="s">
        <v>7193</v>
      </c>
      <c r="D7" t="str">
        <f>VLOOKUP(C7,'MASTER KEY'!$A$2:$B$2986,2,FALSE)</f>
        <v>Ochrophyta</v>
      </c>
      <c r="E7" s="64"/>
      <c r="H7" s="6"/>
      <c r="I7" s="62"/>
      <c r="L7" s="64"/>
    </row>
    <row r="8" spans="1:12">
      <c r="A8" s="64" t="s">
        <v>5411</v>
      </c>
      <c r="B8">
        <v>1E-3</v>
      </c>
      <c r="C8" t="s">
        <v>7192</v>
      </c>
      <c r="D8" t="str">
        <f>VLOOKUP(C8,'MASTER KEY'!$A$2:$B$2986,2,FALSE)</f>
        <v>Dinophyta</v>
      </c>
      <c r="E8" s="64"/>
      <c r="H8" s="2"/>
      <c r="I8" s="62"/>
      <c r="K8" s="64"/>
      <c r="L8" s="64"/>
    </row>
    <row r="9" spans="1:12">
      <c r="A9" s="64" t="s">
        <v>5737</v>
      </c>
      <c r="B9">
        <v>1E-3</v>
      </c>
      <c r="C9" t="s">
        <v>7194</v>
      </c>
      <c r="D9" t="str">
        <f>VLOOKUP(C9,'MASTER KEY'!$A$2:$B$2986,2,FALSE)</f>
        <v>Euglenophyta</v>
      </c>
      <c r="E9" s="64"/>
      <c r="H9" s="6"/>
      <c r="I9" s="62"/>
      <c r="K9" s="64"/>
      <c r="L9" s="64"/>
    </row>
    <row r="10" spans="1:12">
      <c r="A10" s="64" t="s">
        <v>5655</v>
      </c>
      <c r="B10">
        <v>1E-3</v>
      </c>
      <c r="C10" t="s">
        <v>7196</v>
      </c>
      <c r="D10" t="str">
        <f>VLOOKUP(C10,'MASTER KEY'!$A$2:$B$2986,2,FALSE)</f>
        <v>Other</v>
      </c>
      <c r="E10" s="64"/>
      <c r="H10" s="2"/>
      <c r="I10" s="62"/>
      <c r="K10" s="64"/>
      <c r="L10" s="64"/>
    </row>
    <row r="11" spans="1:12">
      <c r="A11" s="64" t="s">
        <v>5734</v>
      </c>
      <c r="B11">
        <v>1E-3</v>
      </c>
      <c r="C11" t="s">
        <v>7186</v>
      </c>
      <c r="D11" t="str">
        <f>VLOOKUP(C11,'MASTER KEY'!$A$2:$B$2986,2,FALSE)</f>
        <v>Chlorophyta</v>
      </c>
      <c r="E11" s="64"/>
      <c r="H11" s="6"/>
      <c r="I11" s="62"/>
      <c r="K11" s="64"/>
      <c r="L11" s="64"/>
    </row>
    <row r="12" spans="1:12">
      <c r="A12" s="64" t="s">
        <v>6358</v>
      </c>
      <c r="B12">
        <v>1E-3</v>
      </c>
      <c r="C12" t="s">
        <v>7195</v>
      </c>
      <c r="D12" t="str">
        <f>VLOOKUP(C12,'MASTER KEY'!$A$2:$B$2986,2,FALSE)</f>
        <v>Haptophyta</v>
      </c>
      <c r="E12" s="64"/>
      <c r="H12" s="2"/>
      <c r="I12" s="62"/>
      <c r="K12" s="64"/>
      <c r="L12" s="64"/>
    </row>
    <row r="13" spans="1:12">
      <c r="A13" s="64" t="s">
        <v>6359</v>
      </c>
      <c r="B13">
        <v>1E-3</v>
      </c>
      <c r="C13" t="s">
        <v>7193</v>
      </c>
      <c r="D13" t="str">
        <f>VLOOKUP(C13,'MASTER KEY'!$A$2:$B$2986,2,FALSE)</f>
        <v>Ochrophyta</v>
      </c>
      <c r="E13" s="64"/>
      <c r="H13" s="6"/>
      <c r="I13" s="62"/>
      <c r="L13" s="64"/>
    </row>
    <row r="14" spans="1:12">
      <c r="H14" s="2"/>
      <c r="I14" s="62"/>
    </row>
    <row r="15" spans="1:12">
      <c r="H15" s="6"/>
      <c r="I15" s="62"/>
    </row>
    <row r="16" spans="1:12">
      <c r="H16" s="2"/>
      <c r="I16" s="62"/>
    </row>
    <row r="17" spans="8:9">
      <c r="H17" s="6"/>
      <c r="I17" s="6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2" sqref="D2"/>
    </sheetView>
  </sheetViews>
  <sheetFormatPr defaultColWidth="8.77734375" defaultRowHeight="14.4"/>
  <sheetData>
    <row r="1" spans="1:15">
      <c r="A1" s="19" t="s">
        <v>223</v>
      </c>
      <c r="B1" s="3" t="s">
        <v>224</v>
      </c>
      <c r="C1" s="2" t="s">
        <v>225</v>
      </c>
      <c r="D1" s="2" t="s">
        <v>226</v>
      </c>
      <c r="L1" s="69"/>
      <c r="M1" s="69"/>
      <c r="N1" s="69"/>
      <c r="O1" s="69"/>
    </row>
    <row r="2" spans="1:15">
      <c r="A2" s="64" t="s">
        <v>5647</v>
      </c>
      <c r="B2">
        <v>1</v>
      </c>
      <c r="C2" t="s">
        <v>7184</v>
      </c>
      <c r="D2" t="str">
        <f>VLOOKUP(C2,'MASTER KEY'!$A$2:$B$2986,2,FALSE)</f>
        <v>Bacillariophyta</v>
      </c>
      <c r="M2" s="64"/>
      <c r="N2" s="64"/>
      <c r="O2" s="64"/>
    </row>
    <row r="3" spans="1:15">
      <c r="A3" t="s">
        <v>7312</v>
      </c>
      <c r="B3">
        <v>1</v>
      </c>
      <c r="C3" t="s">
        <v>7186</v>
      </c>
      <c r="D3" t="str">
        <f>VLOOKUP(C3,'MASTER KEY'!$A$2:$B$2986,2,FALSE)</f>
        <v>Chlorophyta</v>
      </c>
      <c r="M3" s="64"/>
    </row>
    <row r="4" spans="1:15">
      <c r="A4" s="64" t="s">
        <v>5370</v>
      </c>
      <c r="B4">
        <v>1</v>
      </c>
      <c r="C4" t="s">
        <v>7186</v>
      </c>
      <c r="D4" t="str">
        <f>VLOOKUP(C4,'MASTER KEY'!$A$2:$B$2986,2,FALSE)</f>
        <v>Chlorophyta</v>
      </c>
      <c r="M4" s="64"/>
      <c r="N4" s="64"/>
      <c r="O4" s="64"/>
    </row>
    <row r="5" spans="1:15">
      <c r="A5" t="s">
        <v>7311</v>
      </c>
      <c r="B5">
        <v>1</v>
      </c>
      <c r="C5" t="s">
        <v>7186</v>
      </c>
      <c r="D5" t="str">
        <f>VLOOKUP(C5,'MASTER KEY'!$A$2:$B$2986,2,FALSE)</f>
        <v>Chlorophyta</v>
      </c>
      <c r="M5" s="64"/>
    </row>
    <row r="6" spans="1:15">
      <c r="A6" t="s">
        <v>7310</v>
      </c>
      <c r="B6">
        <v>1</v>
      </c>
      <c r="C6" t="s">
        <v>7186</v>
      </c>
      <c r="D6" t="str">
        <f>VLOOKUP(C6,'MASTER KEY'!$A$2:$B$2986,2,FALSE)</f>
        <v>Chlorophyta</v>
      </c>
      <c r="M6" s="64"/>
    </row>
    <row r="7" spans="1:15">
      <c r="A7" t="s">
        <v>7200</v>
      </c>
      <c r="B7">
        <v>1</v>
      </c>
      <c r="C7" t="s">
        <v>7188</v>
      </c>
      <c r="D7" t="str">
        <f>VLOOKUP(C7,'MASTER KEY'!$A$2:$B$2986,2,FALSE)</f>
        <v>Chrysophyta</v>
      </c>
      <c r="M7" s="64"/>
    </row>
    <row r="8" spans="1:15">
      <c r="A8" s="64" t="s">
        <v>5669</v>
      </c>
      <c r="B8">
        <v>1</v>
      </c>
      <c r="C8" t="s">
        <v>7188</v>
      </c>
      <c r="D8" t="str">
        <f>VLOOKUP(C8,'MASTER KEY'!$A$2:$B$2986,2,FALSE)</f>
        <v>Chrysophyta</v>
      </c>
      <c r="M8" s="64"/>
      <c r="N8" s="64"/>
      <c r="O8" s="64"/>
    </row>
    <row r="9" spans="1:15">
      <c r="A9" t="s">
        <v>5648</v>
      </c>
      <c r="B9">
        <v>1</v>
      </c>
      <c r="C9" t="s">
        <v>7189</v>
      </c>
      <c r="D9" t="str">
        <f>VLOOKUP(C9,'MASTER KEY'!$A$2:$B$2986,2,FALSE)</f>
        <v>Cryptophyta</v>
      </c>
      <c r="M9" s="64"/>
    </row>
    <row r="10" spans="1:15">
      <c r="A10" t="s">
        <v>5649</v>
      </c>
      <c r="B10">
        <v>1</v>
      </c>
      <c r="C10" t="s">
        <v>7190</v>
      </c>
      <c r="D10" t="str">
        <f>VLOOKUP(C10,'MASTER KEY'!$A$2:$B$2986,2,FALSE)</f>
        <v>Cyanophyta</v>
      </c>
      <c r="M10" s="64"/>
    </row>
    <row r="11" spans="1:15">
      <c r="A11" t="s">
        <v>7313</v>
      </c>
      <c r="B11">
        <v>1</v>
      </c>
      <c r="C11" t="s">
        <v>7190</v>
      </c>
      <c r="D11" t="str">
        <f>VLOOKUP(C11,'MASTER KEY'!$A$2:$B$2986,2,FALSE)</f>
        <v>Cyanophyta</v>
      </c>
      <c r="M11" s="64"/>
    </row>
    <row r="12" spans="1:15">
      <c r="A12" t="s">
        <v>7314</v>
      </c>
      <c r="B12">
        <v>1</v>
      </c>
      <c r="C12" t="s">
        <v>7190</v>
      </c>
      <c r="D12" t="str">
        <f>VLOOKUP(C12,'MASTER KEY'!$A$2:$B$2986,2,FALSE)</f>
        <v>Cyanophyta</v>
      </c>
      <c r="M12" s="64"/>
    </row>
    <row r="13" spans="1:15">
      <c r="A13" t="s">
        <v>7308</v>
      </c>
      <c r="B13">
        <v>1</v>
      </c>
      <c r="C13" t="s">
        <v>7184</v>
      </c>
      <c r="D13" t="str">
        <f>VLOOKUP(C13,'MASTER KEY'!$A$2:$B$2986,2,FALSE)</f>
        <v>Bacillariophyta</v>
      </c>
      <c r="M13" s="64"/>
    </row>
    <row r="14" spans="1:15">
      <c r="A14" t="s">
        <v>7309</v>
      </c>
      <c r="B14">
        <v>1</v>
      </c>
      <c r="C14" t="s">
        <v>7184</v>
      </c>
      <c r="D14" t="str">
        <f>VLOOKUP(C14,'MASTER KEY'!$A$2:$B$2986,2,FALSE)</f>
        <v>Bacillariophyta</v>
      </c>
      <c r="M14" s="64"/>
    </row>
    <row r="15" spans="1:15">
      <c r="A15" t="s">
        <v>7307</v>
      </c>
      <c r="B15">
        <v>1</v>
      </c>
      <c r="C15" t="s">
        <v>7184</v>
      </c>
      <c r="D15" t="str">
        <f>VLOOKUP(C15,'MASTER KEY'!$A$2:$B$2986,2,FALSE)</f>
        <v>Bacillariophyta</v>
      </c>
      <c r="M15" s="64"/>
    </row>
    <row r="16" spans="1:15">
      <c r="A16" t="s">
        <v>7201</v>
      </c>
      <c r="B16">
        <v>1</v>
      </c>
      <c r="C16" t="s">
        <v>7191</v>
      </c>
      <c r="D16" t="str">
        <f>VLOOKUP(C16,'MASTER KEY'!$A$2:$B$2986,2,FALSE)</f>
        <v>Dictyophyta</v>
      </c>
    </row>
    <row r="17" spans="1:15">
      <c r="A17" t="s">
        <v>5650</v>
      </c>
      <c r="B17">
        <v>1</v>
      </c>
      <c r="C17" t="s">
        <v>7192</v>
      </c>
      <c r="D17" t="str">
        <f>VLOOKUP(C17,'MASTER KEY'!$A$2:$B$2986,2,FALSE)</f>
        <v>Dinophyta</v>
      </c>
      <c r="M17" s="64"/>
    </row>
    <row r="18" spans="1:15">
      <c r="A18" t="s">
        <v>5652</v>
      </c>
      <c r="B18">
        <v>1</v>
      </c>
      <c r="C18" t="s">
        <v>7194</v>
      </c>
      <c r="D18" t="str">
        <f>VLOOKUP(C18,'MASTER KEY'!$A$2:$B$2986,2,FALSE)</f>
        <v>Euglenophyta</v>
      </c>
      <c r="M18" s="64"/>
    </row>
    <row r="19" spans="1:15">
      <c r="A19" t="s">
        <v>5653</v>
      </c>
      <c r="B19">
        <v>1</v>
      </c>
      <c r="C19" t="s">
        <v>7195</v>
      </c>
      <c r="D19" t="str">
        <f>VLOOKUP(C19,'MASTER KEY'!$A$2:$B$2986,2,FALSE)</f>
        <v>Haptophyta</v>
      </c>
      <c r="M19" s="64"/>
    </row>
    <row r="20" spans="1:15">
      <c r="A20" t="s">
        <v>7315</v>
      </c>
      <c r="B20">
        <v>1</v>
      </c>
      <c r="C20" t="s">
        <v>7197</v>
      </c>
      <c r="D20" t="str">
        <f>VLOOKUP(C20,'MASTER KEY'!$A$2:$B$2986,2,FALSE)</f>
        <v>Picophytoplankton</v>
      </c>
      <c r="M20" s="64"/>
    </row>
    <row r="21" spans="1:15">
      <c r="A21" t="s">
        <v>5286</v>
      </c>
      <c r="B21">
        <v>1</v>
      </c>
      <c r="C21" t="s">
        <v>7193</v>
      </c>
      <c r="D21" t="str">
        <f>VLOOKUP(C21,'MASTER KEY'!$A$2:$B$2986,2,FALSE)</f>
        <v>Ochrophyta</v>
      </c>
    </row>
    <row r="22" spans="1:15">
      <c r="A22" s="64" t="s">
        <v>7317</v>
      </c>
      <c r="B22">
        <v>1</v>
      </c>
      <c r="C22" t="s">
        <v>7193</v>
      </c>
      <c r="D22" t="str">
        <f>VLOOKUP(C22,'MASTER KEY'!$A$2:$B$2986,2,FALSE)</f>
        <v>Ochrophyta</v>
      </c>
      <c r="N22" s="64"/>
      <c r="O22" s="64"/>
    </row>
    <row r="23" spans="1:15">
      <c r="A23" t="s">
        <v>7316</v>
      </c>
      <c r="B23">
        <v>1</v>
      </c>
      <c r="C23" t="s">
        <v>7193</v>
      </c>
      <c r="D23" t="str">
        <f>VLOOKUP(C23,'MASTER KEY'!$A$2:$B$2986,2,FALSE)</f>
        <v>Ochrophyta</v>
      </c>
    </row>
    <row r="24" spans="1:15">
      <c r="M24" s="64"/>
      <c r="N24" s="64"/>
      <c r="O24" s="64"/>
    </row>
    <row r="25" spans="1:15">
      <c r="M25" s="64"/>
      <c r="N25" s="64"/>
    </row>
    <row r="26" spans="1:15">
      <c r="M26" s="64"/>
      <c r="N26" s="64"/>
    </row>
    <row r="27" spans="1:15">
      <c r="M27" s="64"/>
      <c r="N27" s="64"/>
    </row>
    <row r="28" spans="1:15">
      <c r="M28" s="64"/>
      <c r="N28" s="64"/>
    </row>
    <row r="29" spans="1:15">
      <c r="M29" s="64"/>
      <c r="N29" s="64"/>
    </row>
    <row r="30" spans="1:15">
      <c r="M30" s="64"/>
      <c r="N30" s="64"/>
    </row>
    <row r="31" spans="1:15">
      <c r="M31" s="64"/>
      <c r="N31" s="64"/>
    </row>
    <row r="32" spans="1:15">
      <c r="M32" s="64"/>
      <c r="N32" s="64"/>
    </row>
    <row r="33" spans="13:14">
      <c r="M33" s="64"/>
      <c r="N33" s="64"/>
    </row>
    <row r="34" spans="13:14">
      <c r="M34" s="64"/>
      <c r="N34" s="64"/>
    </row>
    <row r="35" spans="13:14">
      <c r="M35" s="64"/>
      <c r="N35" s="64"/>
    </row>
    <row r="36" spans="13:14">
      <c r="M36" s="64"/>
      <c r="N36" s="64"/>
    </row>
    <row r="37" spans="13:14">
      <c r="M37" s="64"/>
      <c r="N37" s="64"/>
    </row>
    <row r="38" spans="13:14">
      <c r="M38" s="64"/>
      <c r="N38" s="64"/>
    </row>
    <row r="39" spans="13:14">
      <c r="M39" s="64"/>
      <c r="N39" s="64"/>
    </row>
    <row r="40" spans="13:14">
      <c r="M40" s="64"/>
      <c r="N40" s="64"/>
    </row>
    <row r="41" spans="13:14">
      <c r="M41" s="64"/>
      <c r="N41" s="64"/>
    </row>
    <row r="42" spans="13:14">
      <c r="M42" s="64"/>
      <c r="N42" s="64"/>
    </row>
    <row r="43" spans="13:14">
      <c r="M43" s="64"/>
      <c r="N43" s="64"/>
    </row>
    <row r="44" spans="13:14">
      <c r="M44" s="64"/>
      <c r="N44" s="64"/>
    </row>
    <row r="45" spans="13:14">
      <c r="M45" s="64"/>
      <c r="N45" s="64"/>
    </row>
    <row r="46" spans="13:14">
      <c r="M46" s="64"/>
      <c r="N46" s="64"/>
    </row>
    <row r="47" spans="13:14">
      <c r="M47" s="64"/>
      <c r="N47" s="64"/>
    </row>
    <row r="48" spans="13:14">
      <c r="M48" s="64"/>
      <c r="N48" s="64"/>
    </row>
    <row r="49" spans="13:15">
      <c r="M49" s="64"/>
      <c r="N49" s="64"/>
    </row>
    <row r="50" spans="13:15">
      <c r="M50" s="64"/>
      <c r="N50" s="64"/>
    </row>
    <row r="51" spans="13:15">
      <c r="M51" s="64"/>
      <c r="N51" s="64"/>
    </row>
    <row r="52" spans="13:15">
      <c r="M52" s="64"/>
      <c r="N52" s="64"/>
    </row>
    <row r="53" spans="13:15">
      <c r="M53" s="64"/>
      <c r="N53" s="64"/>
    </row>
    <row r="54" spans="13:15">
      <c r="M54" s="64"/>
      <c r="N54" s="64"/>
    </row>
    <row r="55" spans="13:15">
      <c r="M55" s="64"/>
      <c r="N55" s="64"/>
    </row>
    <row r="56" spans="13:15">
      <c r="M56" s="64"/>
    </row>
    <row r="57" spans="13:15">
      <c r="M57" s="64"/>
      <c r="N57" s="64"/>
    </row>
    <row r="58" spans="13:15">
      <c r="M58" s="64"/>
      <c r="N58" s="64"/>
    </row>
    <row r="59" spans="13:15">
      <c r="M59" s="64"/>
      <c r="N59" s="64"/>
    </row>
    <row r="60" spans="13:15">
      <c r="M60" s="64"/>
      <c r="N60" s="64"/>
      <c r="O60" s="64"/>
    </row>
    <row r="61" spans="13:15">
      <c r="M61" s="64"/>
      <c r="N61" s="64"/>
      <c r="O61" s="64"/>
    </row>
    <row r="62" spans="13:15">
      <c r="M62" s="64"/>
      <c r="N62" s="64"/>
    </row>
    <row r="63" spans="13:15">
      <c r="M63" s="64"/>
      <c r="N63" s="64"/>
    </row>
    <row r="64" spans="13:15">
      <c r="M64" s="64"/>
      <c r="N64" s="64"/>
    </row>
    <row r="65" spans="13:14">
      <c r="M65" s="64"/>
      <c r="N65" s="64"/>
    </row>
    <row r="66" spans="13:14">
      <c r="M66" s="64"/>
      <c r="N66" s="64"/>
    </row>
    <row r="67" spans="13:14">
      <c r="M67" s="64"/>
      <c r="N67" s="64"/>
    </row>
    <row r="68" spans="13:14">
      <c r="M68" s="64"/>
      <c r="N68" s="64"/>
    </row>
    <row r="69" spans="13:14">
      <c r="M69" s="64"/>
      <c r="N69" s="64"/>
    </row>
    <row r="70" spans="13:14">
      <c r="M70" s="64"/>
      <c r="N70" s="64"/>
    </row>
    <row r="71" spans="13:14">
      <c r="M71" s="64"/>
      <c r="N71" s="64"/>
    </row>
    <row r="72" spans="13:14">
      <c r="M72" s="64"/>
      <c r="N72" s="64"/>
    </row>
    <row r="73" spans="13:14">
      <c r="M73" s="64"/>
      <c r="N73" s="64"/>
    </row>
    <row r="74" spans="13:14">
      <c r="M74" s="64"/>
      <c r="N74" s="64"/>
    </row>
    <row r="75" spans="13:14">
      <c r="M75" s="64"/>
      <c r="N75" s="64"/>
    </row>
    <row r="76" spans="13:14">
      <c r="M76" s="64"/>
      <c r="N76" s="64"/>
    </row>
    <row r="77" spans="13:14">
      <c r="M77" s="64"/>
      <c r="N77" s="64"/>
    </row>
    <row r="78" spans="13:14">
      <c r="M78" s="64"/>
      <c r="N78" s="64"/>
    </row>
    <row r="79" spans="13:14">
      <c r="M79" s="64"/>
      <c r="N79" s="64"/>
    </row>
    <row r="80" spans="13:14">
      <c r="M80" s="64"/>
      <c r="N80" s="64"/>
    </row>
    <row r="81" spans="13:14">
      <c r="M81" s="64"/>
      <c r="N81" s="64"/>
    </row>
    <row r="82" spans="13:14">
      <c r="M82" s="64"/>
      <c r="N82" s="64"/>
    </row>
    <row r="83" spans="13:14">
      <c r="M83" s="64"/>
      <c r="N83" s="64"/>
    </row>
    <row r="84" spans="13:14">
      <c r="M84" s="64"/>
      <c r="N84" s="64"/>
    </row>
    <row r="85" spans="13:14">
      <c r="M85" s="64"/>
      <c r="N85" s="64"/>
    </row>
    <row r="86" spans="13:14">
      <c r="M86" s="64"/>
      <c r="N86" s="64"/>
    </row>
    <row r="87" spans="13:14">
      <c r="M87" s="64"/>
      <c r="N87" s="64"/>
    </row>
    <row r="88" spans="13:14">
      <c r="M88" s="64"/>
      <c r="N88" s="64"/>
    </row>
    <row r="89" spans="13:14">
      <c r="M89" s="64"/>
    </row>
    <row r="90" spans="13:14">
      <c r="M90" s="64"/>
    </row>
    <row r="91" spans="13:14">
      <c r="M91" s="64"/>
      <c r="N91" s="64"/>
    </row>
    <row r="92" spans="13:14">
      <c r="M92" s="64"/>
      <c r="N92" s="64"/>
    </row>
    <row r="93" spans="13:14">
      <c r="M93" s="64"/>
      <c r="N93" s="64"/>
    </row>
    <row r="94" spans="13:14">
      <c r="M94" s="64"/>
      <c r="N94" s="64"/>
    </row>
    <row r="95" spans="13:14">
      <c r="M95" s="64"/>
      <c r="N95" s="64"/>
    </row>
    <row r="96" spans="13:14">
      <c r="M96" s="64"/>
      <c r="N96" s="64"/>
    </row>
    <row r="97" spans="13:15">
      <c r="M97" s="64"/>
      <c r="N97" s="64"/>
      <c r="O97" s="64"/>
    </row>
    <row r="98" spans="13:15">
      <c r="M98" s="64"/>
      <c r="N98" s="64"/>
    </row>
    <row r="99" spans="13:15">
      <c r="M99" s="64"/>
      <c r="N99" s="64"/>
    </row>
    <row r="100" spans="13:15">
      <c r="M100" s="64"/>
      <c r="N100" s="64"/>
    </row>
    <row r="101" spans="13:15">
      <c r="N101" s="64"/>
    </row>
    <row r="102" spans="13:15">
      <c r="N102" s="64"/>
    </row>
    <row r="103" spans="13:15">
      <c r="N103" s="64"/>
    </row>
    <row r="104" spans="13:15">
      <c r="N104" s="64"/>
    </row>
    <row r="105" spans="13:15">
      <c r="N105" s="64"/>
    </row>
    <row r="106" spans="13:15">
      <c r="N106" s="64"/>
    </row>
    <row r="107" spans="13:15">
      <c r="N107" s="64"/>
    </row>
    <row r="108" spans="13:15">
      <c r="N108" s="64"/>
    </row>
    <row r="109" spans="13:15">
      <c r="N109" s="64"/>
    </row>
    <row r="110" spans="13:15">
      <c r="N110" s="64"/>
    </row>
    <row r="112" spans="13:15">
      <c r="M112" s="64"/>
      <c r="N112" s="64"/>
      <c r="O112" s="64"/>
    </row>
    <row r="113" spans="13:14">
      <c r="M113" s="64"/>
      <c r="N113" s="64"/>
    </row>
    <row r="114" spans="13:14">
      <c r="M114" s="64"/>
      <c r="N114" s="64"/>
    </row>
    <row r="115" spans="13:14">
      <c r="M115" s="64"/>
      <c r="N115" s="64"/>
    </row>
    <row r="116" spans="13:14">
      <c r="M116" s="64"/>
      <c r="N116" s="64"/>
    </row>
    <row r="117" spans="13:14">
      <c r="M117" s="64"/>
      <c r="N117" s="64"/>
    </row>
    <row r="118" spans="13:14">
      <c r="M118" s="64"/>
      <c r="N118" s="64"/>
    </row>
    <row r="119" spans="13:14">
      <c r="M119" s="64"/>
      <c r="N119" s="64"/>
    </row>
    <row r="120" spans="13:14">
      <c r="M120" s="64"/>
      <c r="N120" s="64"/>
    </row>
    <row r="121" spans="13:14">
      <c r="M121" s="64"/>
      <c r="N121" s="64"/>
    </row>
    <row r="122" spans="13:14">
      <c r="M122" s="64"/>
      <c r="N122" s="64"/>
    </row>
    <row r="123" spans="13:14">
      <c r="M123" s="64"/>
      <c r="N123" s="64"/>
    </row>
    <row r="124" spans="13:14">
      <c r="M124" s="64"/>
      <c r="N124" s="64"/>
    </row>
    <row r="125" spans="13:14">
      <c r="M125" s="64"/>
      <c r="N125" s="64"/>
    </row>
    <row r="126" spans="13:14">
      <c r="M126" s="64"/>
      <c r="N126" s="64"/>
    </row>
    <row r="127" spans="13:14">
      <c r="M127" s="64"/>
      <c r="N127" s="64"/>
    </row>
    <row r="128" spans="13:14">
      <c r="M128" s="64"/>
      <c r="N128" s="64"/>
    </row>
    <row r="129" spans="13:15">
      <c r="M129" s="64"/>
      <c r="N129" s="64"/>
    </row>
    <row r="130" spans="13:15">
      <c r="M130" s="64"/>
      <c r="N130" s="64"/>
    </row>
    <row r="131" spans="13:15">
      <c r="M131" s="64"/>
      <c r="N131" s="64"/>
    </row>
    <row r="132" spans="13:15">
      <c r="M132" s="64"/>
      <c r="N132" s="64"/>
    </row>
    <row r="133" spans="13:15">
      <c r="M133" s="64"/>
      <c r="N133" s="64"/>
    </row>
    <row r="134" spans="13:15">
      <c r="M134" s="64"/>
      <c r="N134" s="64"/>
    </row>
    <row r="135" spans="13:15">
      <c r="M135" s="64"/>
      <c r="N135" s="64"/>
    </row>
    <row r="136" spans="13:15">
      <c r="M136" s="64"/>
    </row>
    <row r="137" spans="13:15">
      <c r="M137" s="64"/>
      <c r="N137" s="64"/>
    </row>
    <row r="138" spans="13:15">
      <c r="M138" s="64"/>
      <c r="N138" s="64"/>
    </row>
    <row r="139" spans="13:15">
      <c r="M139" s="64"/>
      <c r="N139" s="64"/>
    </row>
    <row r="140" spans="13:15">
      <c r="M140" s="64"/>
      <c r="N140" s="64"/>
      <c r="O140" s="64"/>
    </row>
    <row r="141" spans="13:15">
      <c r="M141" s="64"/>
      <c r="N141" s="64"/>
    </row>
    <row r="142" spans="13:15">
      <c r="M142" s="64"/>
      <c r="N142" s="64"/>
    </row>
    <row r="143" spans="13:15">
      <c r="M143" s="64"/>
      <c r="N143" s="64"/>
    </row>
    <row r="144" spans="13:15">
      <c r="M144" s="64"/>
      <c r="N144" s="64"/>
    </row>
    <row r="145" spans="13:14">
      <c r="M145" s="64"/>
      <c r="N145" s="64"/>
    </row>
    <row r="146" spans="13:14">
      <c r="M146" s="64"/>
      <c r="N146" s="64"/>
    </row>
    <row r="147" spans="13:14">
      <c r="M147" s="64"/>
      <c r="N147" s="64"/>
    </row>
    <row r="148" spans="13:14">
      <c r="M148" s="64"/>
      <c r="N148" s="64"/>
    </row>
    <row r="149" spans="13:14">
      <c r="M149" s="64"/>
      <c r="N149" s="64"/>
    </row>
    <row r="150" spans="13:14">
      <c r="M150" s="64"/>
      <c r="N150" s="64"/>
    </row>
    <row r="151" spans="13:14">
      <c r="M151" s="64"/>
      <c r="N151" s="64"/>
    </row>
    <row r="152" spans="13:14">
      <c r="M152" s="64"/>
      <c r="N152" s="64"/>
    </row>
    <row r="153" spans="13:14">
      <c r="M153" s="64"/>
      <c r="N153" s="64"/>
    </row>
    <row r="154" spans="13:14">
      <c r="M154" s="64"/>
      <c r="N154" s="64"/>
    </row>
    <row r="155" spans="13:14">
      <c r="M155" s="64"/>
      <c r="N155" s="64"/>
    </row>
    <row r="156" spans="13:14">
      <c r="M156" s="64"/>
      <c r="N156" s="64"/>
    </row>
    <row r="157" spans="13:14">
      <c r="M157" s="64"/>
    </row>
    <row r="158" spans="13:14">
      <c r="M158" s="64"/>
      <c r="N158" s="64"/>
    </row>
    <row r="159" spans="13:14">
      <c r="M159" s="64"/>
      <c r="N159" s="64"/>
    </row>
    <row r="160" spans="13:14">
      <c r="M160" s="64"/>
      <c r="N160" s="64"/>
    </row>
    <row r="161" spans="14:15">
      <c r="N161" s="64"/>
      <c r="O161" s="64"/>
    </row>
    <row r="162" spans="14:15">
      <c r="N162" s="64"/>
    </row>
    <row r="163" spans="14:15">
      <c r="N163" s="64"/>
    </row>
    <row r="164" spans="14:15">
      <c r="N164" s="64"/>
    </row>
    <row r="165" spans="14:15">
      <c r="N165" s="64"/>
    </row>
    <row r="166" spans="14:15">
      <c r="N166" s="64"/>
    </row>
    <row r="167" spans="14:15">
      <c r="N167" s="64"/>
    </row>
    <row r="168" spans="14:15">
      <c r="N168" s="64"/>
    </row>
    <row r="169" spans="14:15">
      <c r="N169" s="64"/>
    </row>
    <row r="170" spans="14:15">
      <c r="N170" s="64"/>
    </row>
    <row r="171" spans="14:15">
      <c r="N171" s="64"/>
    </row>
    <row r="172" spans="14:15">
      <c r="N172" s="64"/>
    </row>
    <row r="173" spans="14:15">
      <c r="N173" s="64"/>
    </row>
    <row r="174" spans="14:15">
      <c r="N174" s="64"/>
    </row>
    <row r="175" spans="14:15">
      <c r="N175" s="64"/>
    </row>
    <row r="176" spans="14:15">
      <c r="N176" s="64"/>
    </row>
    <row r="177" spans="14:14">
      <c r="N177" s="64"/>
    </row>
    <row r="178" spans="14:14">
      <c r="N178" s="64"/>
    </row>
    <row r="179" spans="14:14">
      <c r="N179" s="64"/>
    </row>
    <row r="180" spans="14:14">
      <c r="N180" s="64"/>
    </row>
    <row r="181" spans="14:14">
      <c r="N181" s="64"/>
    </row>
    <row r="182" spans="14:14">
      <c r="N182" s="64"/>
    </row>
    <row r="183" spans="14:14">
      <c r="N183" s="64"/>
    </row>
    <row r="184" spans="14:14">
      <c r="N184" s="64"/>
    </row>
    <row r="185" spans="14:14">
      <c r="N185" s="64"/>
    </row>
    <row r="186" spans="14:14">
      <c r="N186" s="64"/>
    </row>
    <row r="187" spans="14:14">
      <c r="N187" s="64"/>
    </row>
    <row r="188" spans="14:14">
      <c r="N188" s="64"/>
    </row>
    <row r="189" spans="14:14">
      <c r="N189" s="64"/>
    </row>
    <row r="191" spans="14:14">
      <c r="N191" s="64"/>
    </row>
    <row r="192" spans="14:14">
      <c r="N192" s="64"/>
    </row>
    <row r="193" spans="13:15">
      <c r="N193" s="64"/>
    </row>
    <row r="194" spans="13:15">
      <c r="M194" s="64"/>
      <c r="N194" s="64"/>
      <c r="O194" s="64"/>
    </row>
    <row r="195" spans="13:15">
      <c r="M195" s="64"/>
      <c r="N195" s="64"/>
    </row>
    <row r="196" spans="13:15">
      <c r="M196" s="64"/>
      <c r="N196" s="64"/>
    </row>
    <row r="197" spans="13:15">
      <c r="M197" s="64"/>
      <c r="N197" s="64"/>
    </row>
    <row r="198" spans="13:15">
      <c r="M198" s="64"/>
      <c r="N198" s="64"/>
    </row>
    <row r="199" spans="13:15">
      <c r="M199" s="64"/>
      <c r="N199" s="64"/>
    </row>
    <row r="200" spans="13:15">
      <c r="M200" s="64"/>
      <c r="N200" s="64"/>
    </row>
    <row r="201" spans="13:15">
      <c r="M201" s="64"/>
      <c r="N201" s="64"/>
    </row>
    <row r="202" spans="13:15">
      <c r="M202" s="64"/>
      <c r="N202" s="64"/>
    </row>
    <row r="203" spans="13:15">
      <c r="M203" s="64"/>
      <c r="N203" s="64"/>
    </row>
    <row r="204" spans="13:15">
      <c r="M204" s="64"/>
      <c r="N204" s="64"/>
    </row>
    <row r="205" spans="13:15">
      <c r="M205" s="64"/>
      <c r="N205" s="64"/>
    </row>
    <row r="206" spans="13:15">
      <c r="M206" s="64"/>
      <c r="N206" s="64"/>
    </row>
    <row r="207" spans="13:15">
      <c r="M207" s="64"/>
      <c r="N207" s="64"/>
    </row>
    <row r="208" spans="13:15">
      <c r="M208" s="64"/>
      <c r="N208" s="64"/>
    </row>
    <row r="209" spans="13:14">
      <c r="M209" s="64"/>
      <c r="N209" s="64"/>
    </row>
    <row r="210" spans="13:14">
      <c r="M210" s="64"/>
      <c r="N210" s="64"/>
    </row>
    <row r="211" spans="13:14">
      <c r="M211" s="64"/>
      <c r="N211" s="64"/>
    </row>
    <row r="212" spans="13:14">
      <c r="M212" s="64"/>
      <c r="N212" s="64"/>
    </row>
    <row r="213" spans="13:14">
      <c r="M213" s="64"/>
      <c r="N213" s="64"/>
    </row>
    <row r="214" spans="13:14">
      <c r="M214" s="64"/>
      <c r="N214" s="64"/>
    </row>
    <row r="215" spans="13:14">
      <c r="M215" s="64"/>
      <c r="N215" s="64"/>
    </row>
    <row r="216" spans="13:14">
      <c r="M216" s="64"/>
      <c r="N216" s="64"/>
    </row>
    <row r="217" spans="13:14">
      <c r="M217" s="64"/>
      <c r="N217" s="64"/>
    </row>
    <row r="218" spans="13:14">
      <c r="M218" s="64"/>
      <c r="N218" s="64"/>
    </row>
    <row r="219" spans="13:14">
      <c r="M219" s="64"/>
      <c r="N219" s="64"/>
    </row>
    <row r="220" spans="13:14">
      <c r="M220" s="64"/>
      <c r="N220" s="64"/>
    </row>
    <row r="221" spans="13:14">
      <c r="M221" s="64"/>
      <c r="N221" s="64"/>
    </row>
    <row r="222" spans="13:14">
      <c r="M222" s="64"/>
      <c r="N222" s="64"/>
    </row>
    <row r="223" spans="13:14">
      <c r="M223" s="64"/>
      <c r="N223" s="64"/>
    </row>
    <row r="224" spans="13:14">
      <c r="M224" s="64"/>
      <c r="N224" s="64"/>
    </row>
    <row r="225" spans="13:15">
      <c r="M225" s="64"/>
    </row>
    <row r="226" spans="13:15">
      <c r="M226" s="64"/>
      <c r="N226" s="64"/>
    </row>
    <row r="227" spans="13:15">
      <c r="M227" s="64"/>
      <c r="N227" s="64"/>
    </row>
    <row r="228" spans="13:15">
      <c r="M228" s="64"/>
      <c r="N228" s="64"/>
    </row>
    <row r="229" spans="13:15">
      <c r="M229" s="64"/>
      <c r="N229" s="64"/>
      <c r="O229" s="64"/>
    </row>
    <row r="230" spans="13:15">
      <c r="M230" s="64"/>
      <c r="N230" s="64"/>
    </row>
    <row r="231" spans="13:15">
      <c r="M231" s="64"/>
      <c r="N231" s="64"/>
    </row>
    <row r="232" spans="13:15">
      <c r="M232" s="64"/>
      <c r="N232" s="64"/>
    </row>
    <row r="233" spans="13:15">
      <c r="M233" s="64"/>
      <c r="N233" s="64"/>
    </row>
    <row r="234" spans="13:15">
      <c r="M234" s="64"/>
      <c r="N234" s="64"/>
    </row>
    <row r="235" spans="13:15">
      <c r="M235" s="64"/>
      <c r="N235" s="64"/>
    </row>
    <row r="236" spans="13:15">
      <c r="M236" s="64"/>
      <c r="N236" s="64"/>
    </row>
    <row r="237" spans="13:15">
      <c r="M237" s="64"/>
      <c r="N237" s="64"/>
    </row>
    <row r="238" spans="13:15">
      <c r="M238" s="64"/>
      <c r="N238" s="64"/>
    </row>
    <row r="239" spans="13:15">
      <c r="M239" s="64"/>
      <c r="N239" s="64"/>
    </row>
    <row r="240" spans="13:15">
      <c r="M240" s="64"/>
      <c r="N240" s="64"/>
    </row>
    <row r="241" spans="13:15">
      <c r="M241" s="64"/>
      <c r="N241" s="64"/>
    </row>
    <row r="242" spans="13:15">
      <c r="M242" s="64"/>
      <c r="N242" s="64"/>
    </row>
    <row r="243" spans="13:15">
      <c r="M243" s="64"/>
      <c r="N243" s="64"/>
    </row>
    <row r="244" spans="13:15">
      <c r="M244" s="64"/>
      <c r="N244" s="64"/>
    </row>
    <row r="245" spans="13:15">
      <c r="M245" s="64"/>
    </row>
    <row r="246" spans="13:15">
      <c r="M246" s="64"/>
      <c r="N246" s="64"/>
    </row>
    <row r="247" spans="13:15">
      <c r="M247" s="64"/>
      <c r="N247" s="64"/>
    </row>
    <row r="248" spans="13:15">
      <c r="M248" s="64"/>
      <c r="N248" s="64"/>
    </row>
    <row r="249" spans="13:15">
      <c r="M249" s="64"/>
      <c r="N249" s="64"/>
    </row>
    <row r="250" spans="13:15">
      <c r="M250" s="64"/>
      <c r="N250" s="64"/>
      <c r="O250" s="64"/>
    </row>
    <row r="251" spans="13:15">
      <c r="M251" s="64"/>
      <c r="N251" s="64"/>
    </row>
    <row r="252" spans="13:15">
      <c r="M252" s="64"/>
      <c r="N252" s="64"/>
    </row>
    <row r="253" spans="13:15">
      <c r="M253" s="64"/>
      <c r="N253" s="64"/>
    </row>
    <row r="254" spans="13:15">
      <c r="M254" s="64"/>
      <c r="N254" s="64"/>
    </row>
    <row r="255" spans="13:15">
      <c r="M255" s="64"/>
      <c r="N255" s="64"/>
    </row>
    <row r="256" spans="13:15">
      <c r="M256" s="64"/>
      <c r="N256" s="64"/>
    </row>
    <row r="257" spans="13:15">
      <c r="M257" s="64"/>
      <c r="N257" s="64"/>
    </row>
    <row r="258" spans="13:15">
      <c r="M258" s="64"/>
      <c r="N258" s="64"/>
    </row>
    <row r="259" spans="13:15">
      <c r="M259" s="64"/>
      <c r="N259" s="64"/>
    </row>
    <row r="260" spans="13:15">
      <c r="M260" s="64"/>
      <c r="N260" s="64"/>
    </row>
    <row r="261" spans="13:15">
      <c r="M261" s="64"/>
      <c r="N261" s="64"/>
    </row>
    <row r="262" spans="13:15">
      <c r="M262" s="64"/>
      <c r="N262" s="64"/>
    </row>
    <row r="263" spans="13:15">
      <c r="M263" s="64"/>
    </row>
    <row r="264" spans="13:15">
      <c r="M264" s="64"/>
      <c r="N264" s="64"/>
    </row>
    <row r="265" spans="13:15">
      <c r="M265" s="64"/>
      <c r="N265" s="64"/>
    </row>
    <row r="266" spans="13:15">
      <c r="M266" s="64"/>
      <c r="N266" s="64"/>
    </row>
    <row r="267" spans="13:15">
      <c r="M267" s="64"/>
      <c r="N267" s="64"/>
      <c r="O267" s="64"/>
    </row>
    <row r="268" spans="13:15">
      <c r="M268" s="64"/>
      <c r="N268" s="64"/>
    </row>
    <row r="269" spans="13:15">
      <c r="M269" s="64"/>
      <c r="N269" s="64"/>
    </row>
    <row r="270" spans="13:15">
      <c r="M270" s="64"/>
      <c r="N270" s="64"/>
      <c r="O270" s="64"/>
    </row>
    <row r="271" spans="13:15">
      <c r="M271" s="64"/>
      <c r="N271" s="70"/>
    </row>
    <row r="272" spans="13:15">
      <c r="N272" s="64"/>
      <c r="O272" s="64"/>
    </row>
    <row r="273" spans="14:14">
      <c r="N273" s="64"/>
    </row>
    <row r="274" spans="14:14">
      <c r="N274" s="64"/>
    </row>
    <row r="275" spans="14:14">
      <c r="N275" s="64"/>
    </row>
    <row r="276" spans="14:14">
      <c r="N276" s="64"/>
    </row>
    <row r="277" spans="14:14">
      <c r="N277" s="64"/>
    </row>
    <row r="278" spans="14:14">
      <c r="N278" s="64"/>
    </row>
    <row r="279" spans="14:14">
      <c r="N279" s="64"/>
    </row>
    <row r="280" spans="14:14">
      <c r="N280" s="64"/>
    </row>
    <row r="281" spans="14:14">
      <c r="N281" s="64"/>
    </row>
    <row r="282" spans="14:14">
      <c r="N282" s="64"/>
    </row>
    <row r="283" spans="14:14">
      <c r="N283" s="64"/>
    </row>
    <row r="284" spans="14:14">
      <c r="N284" s="64"/>
    </row>
    <row r="285" spans="14:14">
      <c r="N285" s="64"/>
    </row>
    <row r="286" spans="14:14">
      <c r="N286" s="64"/>
    </row>
    <row r="288" spans="14:14">
      <c r="N288" s="64"/>
    </row>
    <row r="289" spans="13:15">
      <c r="N289" s="64"/>
    </row>
    <row r="290" spans="13:15">
      <c r="N290" s="64"/>
    </row>
    <row r="291" spans="13:15">
      <c r="M291" s="64"/>
      <c r="N291" s="64"/>
      <c r="O291" s="64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activeCell="D2" sqref="D2"/>
    </sheetView>
  </sheetViews>
  <sheetFormatPr defaultColWidth="8.77734375" defaultRowHeight="14.4"/>
  <cols>
    <col min="1" max="1" width="28.44140625" customWidth="1"/>
    <col min="11" max="11" width="24.44140625" bestFit="1" customWidth="1"/>
    <col min="12" max="12" width="29.109375" bestFit="1" customWidth="1"/>
    <col min="13" max="13" width="22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7" t="s">
        <v>5676</v>
      </c>
      <c r="B2">
        <v>1</v>
      </c>
      <c r="C2" t="s">
        <v>3668</v>
      </c>
      <c r="D2" t="str">
        <f>VLOOKUP(C2,'MASTER KEY'!$A$2:$B$2986,2,FALSE)</f>
        <v>Achnanthes spp 0015</v>
      </c>
    </row>
    <row r="3" spans="1:4">
      <c r="A3" s="67" t="s">
        <v>7448</v>
      </c>
      <c r="B3">
        <v>1</v>
      </c>
      <c r="C3" t="s">
        <v>5117</v>
      </c>
      <c r="D3" t="str">
        <f>VLOOKUP(C3,'MASTER KEY'!$A$2:$B$2986,2,FALSE)</f>
        <v>Planothidium taeniatum</v>
      </c>
    </row>
    <row r="4" spans="1:4">
      <c r="A4" s="67" t="s">
        <v>7318</v>
      </c>
      <c r="B4">
        <v>1</v>
      </c>
      <c r="C4" t="s">
        <v>3672</v>
      </c>
      <c r="D4" t="str">
        <f>VLOOKUP(C4,'MASTER KEY'!$A$2:$B$2986,2,FALSE)</f>
        <v>Achnanthidium spp 0001</v>
      </c>
    </row>
    <row r="5" spans="1:4">
      <c r="A5" s="67" t="s">
        <v>6362</v>
      </c>
      <c r="B5">
        <v>1</v>
      </c>
      <c r="C5" t="s">
        <v>3673</v>
      </c>
      <c r="D5" t="str">
        <f>VLOOKUP(C5,'MASTER KEY'!$A$2:$B$2986,2,FALSE)</f>
        <v>Actinastrum hantzschii</v>
      </c>
    </row>
    <row r="6" spans="1:4">
      <c r="A6" s="67" t="s">
        <v>7319</v>
      </c>
      <c r="B6">
        <v>1</v>
      </c>
      <c r="C6" t="s">
        <v>3674</v>
      </c>
      <c r="D6" t="str">
        <f>VLOOKUP(C6,'MASTER KEY'!$A$2:$B$2986,2,FALSE)</f>
        <v>Actinastrum spp 0001</v>
      </c>
    </row>
    <row r="7" spans="1:4">
      <c r="A7" s="67" t="s">
        <v>2143</v>
      </c>
      <c r="B7">
        <v>1</v>
      </c>
      <c r="C7" t="s">
        <v>3679</v>
      </c>
      <c r="D7" t="str">
        <f>VLOOKUP(C7,'MASTER KEY'!$A$2:$B$2986,2,FALSE)</f>
        <v>Akashiwo sanguinea</v>
      </c>
    </row>
    <row r="8" spans="1:4">
      <c r="A8" s="67" t="s">
        <v>7320</v>
      </c>
      <c r="B8">
        <v>1</v>
      </c>
      <c r="C8" t="s">
        <v>3681</v>
      </c>
      <c r="D8" t="str">
        <f>VLOOKUP(C8,'MASTER KEY'!$A$2:$B$2986,2,FALSE)</f>
        <v>Akashiwo spp 0002</v>
      </c>
    </row>
    <row r="9" spans="1:4">
      <c r="A9" s="67" t="s">
        <v>6365</v>
      </c>
      <c r="B9">
        <v>1</v>
      </c>
      <c r="C9" t="s">
        <v>3682</v>
      </c>
      <c r="D9" t="str">
        <f>VLOOKUP(C9,'MASTER KEY'!$A$2:$B$2986,2,FALSE)</f>
        <v>Alexandrium catenella</v>
      </c>
    </row>
    <row r="10" spans="1:4">
      <c r="A10" s="67" t="s">
        <v>6366</v>
      </c>
      <c r="B10">
        <v>1</v>
      </c>
      <c r="C10" t="s">
        <v>3683</v>
      </c>
      <c r="D10" t="str">
        <f>VLOOKUP(C10,'MASTER KEY'!$A$2:$B$2986,2,FALSE)</f>
        <v>Alexandrium minutum</v>
      </c>
    </row>
    <row r="11" spans="1:4">
      <c r="A11" s="67" t="s">
        <v>5206</v>
      </c>
      <c r="B11">
        <v>1</v>
      </c>
      <c r="C11" t="s">
        <v>3688</v>
      </c>
      <c r="D11" t="str">
        <f>VLOOKUP(C11,'MASTER KEY'!$A$2:$B$2986,2,FALSE)</f>
        <v>Alexandrium spp 0004</v>
      </c>
    </row>
    <row r="12" spans="1:4">
      <c r="A12" s="67" t="s">
        <v>6368</v>
      </c>
      <c r="B12">
        <v>1</v>
      </c>
      <c r="C12" t="s">
        <v>3689</v>
      </c>
      <c r="D12" t="str">
        <f>VLOOKUP(C12,'MASTER KEY'!$A$2:$B$2986,2,FALSE)</f>
        <v>Alexandrium tamarense</v>
      </c>
    </row>
    <row r="13" spans="1:4">
      <c r="A13" s="67" t="s">
        <v>2152</v>
      </c>
      <c r="B13">
        <v>1</v>
      </c>
      <c r="C13" t="s">
        <v>3693</v>
      </c>
      <c r="D13" t="str">
        <f>VLOOKUP(C13,'MASTER KEY'!$A$2:$B$2986,2,FALSE)</f>
        <v>Amphidinium carterae</v>
      </c>
    </row>
    <row r="14" spans="1:4">
      <c r="A14" s="67" t="s">
        <v>6369</v>
      </c>
      <c r="B14">
        <v>1</v>
      </c>
      <c r="C14" t="s">
        <v>3694</v>
      </c>
      <c r="D14" t="str">
        <f>VLOOKUP(C14,'MASTER KEY'!$A$2:$B$2986,2,FALSE)</f>
        <v>Amphidinium crassum</v>
      </c>
    </row>
    <row r="15" spans="1:4">
      <c r="A15" s="67" t="s">
        <v>5207</v>
      </c>
      <c r="B15">
        <v>1</v>
      </c>
      <c r="C15" t="s">
        <v>3712</v>
      </c>
      <c r="D15" t="str">
        <f>VLOOKUP(C15,'MASTER KEY'!$A$2:$B$2986,2,FALSE)</f>
        <v>Amphidinium spp 0018</v>
      </c>
    </row>
    <row r="16" spans="1:4">
      <c r="A16" s="67" t="s">
        <v>7394</v>
      </c>
      <c r="B16">
        <v>1</v>
      </c>
      <c r="C16" t="s">
        <v>4652</v>
      </c>
      <c r="D16" t="str">
        <f>VLOOKUP(C16,'MASTER KEY'!$A$2:$B$2986,2,FALSE)</f>
        <v>Halamphora coffeiformis</v>
      </c>
    </row>
    <row r="17" spans="1:4">
      <c r="A17" s="67" t="s">
        <v>2175</v>
      </c>
      <c r="B17">
        <v>1</v>
      </c>
      <c r="C17" t="s">
        <v>3718</v>
      </c>
      <c r="D17" t="str">
        <f>VLOOKUP(C17,'MASTER KEY'!$A$2:$B$2986,2,FALSE)</f>
        <v>Amphora ovalis</v>
      </c>
    </row>
    <row r="18" spans="1:4">
      <c r="A18" s="67" t="s">
        <v>5209</v>
      </c>
      <c r="B18">
        <v>1</v>
      </c>
      <c r="C18" t="s">
        <v>3767</v>
      </c>
      <c r="D18" t="str">
        <f>VLOOKUP(C18,'MASTER KEY'!$A$2:$B$2986,2,FALSE)</f>
        <v>Amphora spp 0048</v>
      </c>
    </row>
    <row r="19" spans="1:4">
      <c r="A19" s="67" t="s">
        <v>7395</v>
      </c>
      <c r="B19">
        <v>1</v>
      </c>
      <c r="C19" t="s">
        <v>4653</v>
      </c>
      <c r="D19" t="str">
        <f>VLOOKUP(C19,'MASTER KEY'!$A$2:$B$2986,2,FALSE)</f>
        <v>Halamphora ventricosa</v>
      </c>
    </row>
    <row r="20" spans="1:4">
      <c r="A20" s="67" t="s">
        <v>7372</v>
      </c>
      <c r="B20">
        <v>1</v>
      </c>
      <c r="C20" t="s">
        <v>4444</v>
      </c>
      <c r="D20" t="str">
        <f>VLOOKUP(C20,'MASTER KEY'!$A$2:$B$2986,2,FALSE)</f>
        <v>Dolichospermum affine</v>
      </c>
    </row>
    <row r="21" spans="1:4">
      <c r="A21" s="67" t="s">
        <v>7373</v>
      </c>
      <c r="B21">
        <v>1</v>
      </c>
      <c r="C21" t="s">
        <v>4445</v>
      </c>
      <c r="D21" t="str">
        <f>VLOOKUP(C21,'MASTER KEY'!$A$2:$B$2986,2,FALSE)</f>
        <v>Dolichospermum aphanizomenioides</v>
      </c>
    </row>
    <row r="22" spans="1:4">
      <c r="A22" s="67" t="s">
        <v>7374</v>
      </c>
      <c r="B22">
        <v>1</v>
      </c>
      <c r="C22" t="s">
        <v>4446</v>
      </c>
      <c r="D22" t="str">
        <f>VLOOKUP(C22,'MASTER KEY'!$A$2:$B$2986,2,FALSE)</f>
        <v>Dolichospermum bergii</v>
      </c>
    </row>
    <row r="23" spans="1:4">
      <c r="A23" s="67" t="s">
        <v>7375</v>
      </c>
      <c r="B23">
        <v>1</v>
      </c>
      <c r="C23" t="s">
        <v>4447</v>
      </c>
      <c r="D23" t="str">
        <f>VLOOKUP(C23,'MASTER KEY'!$A$2:$B$2986,2,FALSE)</f>
        <v>Dolichospermum circinale</v>
      </c>
    </row>
    <row r="24" spans="1:4">
      <c r="A24" s="67" t="s">
        <v>7376</v>
      </c>
      <c r="B24">
        <v>1</v>
      </c>
      <c r="C24" t="s">
        <v>4448</v>
      </c>
      <c r="D24" t="str">
        <f>VLOOKUP(C24,'MASTER KEY'!$A$2:$B$2986,2,FALSE)</f>
        <v>Dolichospermum spiroides</v>
      </c>
    </row>
    <row r="25" spans="1:4">
      <c r="A25" s="67" t="s">
        <v>5211</v>
      </c>
      <c r="B25">
        <v>1</v>
      </c>
      <c r="C25" t="s">
        <v>3772</v>
      </c>
      <c r="D25" t="str">
        <f>VLOOKUP(C25,'MASTER KEY'!$A$2:$B$2986,2,FALSE)</f>
        <v>Anabaena spp 0003</v>
      </c>
    </row>
    <row r="26" spans="1:4">
      <c r="A26" s="67" t="s">
        <v>7377</v>
      </c>
      <c r="B26">
        <v>1</v>
      </c>
      <c r="C26" t="s">
        <v>4449</v>
      </c>
      <c r="D26" t="str">
        <f>VLOOKUP(C26,'MASTER KEY'!$A$2:$B$2986,2,FALSE)</f>
        <v>Dolichospermum torulosum</v>
      </c>
    </row>
    <row r="27" spans="1:4">
      <c r="A27" s="67" t="s">
        <v>6373</v>
      </c>
      <c r="B27">
        <v>1</v>
      </c>
      <c r="C27" t="s">
        <v>3773</v>
      </c>
      <c r="D27" t="str">
        <f>VLOOKUP(C27,'MASTER KEY'!$A$2:$B$2986,2,FALSE)</f>
        <v>Anabaenopsis arnoldii</v>
      </c>
    </row>
    <row r="28" spans="1:4">
      <c r="A28" s="67" t="s">
        <v>6374</v>
      </c>
      <c r="B28">
        <v>1</v>
      </c>
      <c r="C28" t="s">
        <v>3774</v>
      </c>
      <c r="D28" t="str">
        <f>VLOOKUP(C28,'MASTER KEY'!$A$2:$B$2986,2,FALSE)</f>
        <v>Anabaenopsis elenkinii</v>
      </c>
    </row>
    <row r="29" spans="1:4">
      <c r="A29" s="67" t="s">
        <v>7321</v>
      </c>
      <c r="B29">
        <v>1</v>
      </c>
      <c r="C29" t="s">
        <v>3775</v>
      </c>
      <c r="D29" t="str">
        <f>VLOOKUP(C29,'MASTER KEY'!$A$2:$B$2986,2,FALSE)</f>
        <v>Anabaenopsis spp 0001</v>
      </c>
    </row>
    <row r="30" spans="1:4">
      <c r="A30" s="67" t="s">
        <v>6378</v>
      </c>
      <c r="B30">
        <v>1</v>
      </c>
      <c r="C30" t="s">
        <v>3778</v>
      </c>
      <c r="D30" t="str">
        <f>VLOOKUP(C30,'MASTER KEY'!$A$2:$B$2986,2,FALSE)</f>
        <v>Ankistrodesmus spiralis</v>
      </c>
    </row>
    <row r="31" spans="1:4">
      <c r="A31" s="67" t="s">
        <v>7324</v>
      </c>
      <c r="B31">
        <v>1</v>
      </c>
      <c r="C31" t="s">
        <v>3780</v>
      </c>
      <c r="D31" t="str">
        <f>VLOOKUP(C31,'MASTER KEY'!$A$2:$B$2986,2,FALSE)</f>
        <v>Ankistrodesmus spp 0002</v>
      </c>
    </row>
    <row r="32" spans="1:4">
      <c r="A32" s="67" t="s">
        <v>6381</v>
      </c>
      <c r="B32">
        <v>1</v>
      </c>
      <c r="C32" t="s">
        <v>3781</v>
      </c>
      <c r="D32" t="str">
        <f>VLOOKUP(C32,'MASTER KEY'!$A$2:$B$2986,2,FALSE)</f>
        <v>Ankyra judayi</v>
      </c>
    </row>
    <row r="33" spans="1:4">
      <c r="A33" s="67" t="s">
        <v>7325</v>
      </c>
      <c r="B33">
        <v>1</v>
      </c>
      <c r="C33" t="s">
        <v>3782</v>
      </c>
      <c r="D33" t="str">
        <f>VLOOKUP(C33,'MASTER KEY'!$A$2:$B$2986,2,FALSE)</f>
        <v>Ankyra lanceolata</v>
      </c>
    </row>
    <row r="34" spans="1:4">
      <c r="A34" s="67" t="s">
        <v>7326</v>
      </c>
      <c r="B34">
        <v>1</v>
      </c>
      <c r="C34" t="s">
        <v>3783</v>
      </c>
      <c r="D34" t="str">
        <f>VLOOKUP(C34,'MASTER KEY'!$A$2:$B$2986,2,FALSE)</f>
        <v>Ankyra spp 0001</v>
      </c>
    </row>
    <row r="35" spans="1:4">
      <c r="A35" s="67" t="s">
        <v>6384</v>
      </c>
      <c r="B35">
        <v>1</v>
      </c>
      <c r="C35" t="s">
        <v>3785</v>
      </c>
      <c r="D35" t="str">
        <f>VLOOKUP(C35,'MASTER KEY'!$A$2:$B$2986,2,FALSE)</f>
        <v>Apedinella spinifera</v>
      </c>
    </row>
    <row r="36" spans="1:4">
      <c r="A36" s="67" t="s">
        <v>7327</v>
      </c>
      <c r="B36">
        <v>1</v>
      </c>
      <c r="C36" t="s">
        <v>3786</v>
      </c>
      <c r="D36" t="str">
        <f>VLOOKUP(C36,'MASTER KEY'!$A$2:$B$2986,2,FALSE)</f>
        <v>Apedinella spp 0001</v>
      </c>
    </row>
    <row r="37" spans="1:4">
      <c r="A37" s="67" t="s">
        <v>7328</v>
      </c>
      <c r="B37">
        <v>1</v>
      </c>
      <c r="C37" t="s">
        <v>3787</v>
      </c>
      <c r="D37" t="str">
        <f>VLOOKUP(C37,'MASTER KEY'!$A$2:$B$2986,2,FALSE)</f>
        <v>Aphanizomenon spp 0001</v>
      </c>
    </row>
    <row r="38" spans="1:4">
      <c r="A38" s="67" t="s">
        <v>6387</v>
      </c>
      <c r="B38">
        <v>1</v>
      </c>
      <c r="C38" t="s">
        <v>3788</v>
      </c>
      <c r="D38" t="str">
        <f>VLOOKUP(C38,'MASTER KEY'!$A$2:$B$2986,2,FALSE)</f>
        <v>Aphanocapsa holsatica</v>
      </c>
    </row>
    <row r="39" spans="1:4">
      <c r="A39" s="67" t="s">
        <v>7329</v>
      </c>
      <c r="B39">
        <v>1</v>
      </c>
      <c r="C39" t="s">
        <v>3789</v>
      </c>
      <c r="D39" t="str">
        <f>VLOOKUP(C39,'MASTER KEY'!$A$2:$B$2986,2,FALSE)</f>
        <v>Aphanocapsa spp 0001</v>
      </c>
    </row>
    <row r="40" spans="1:4">
      <c r="A40" s="67" t="s">
        <v>7322</v>
      </c>
      <c r="B40">
        <v>1</v>
      </c>
      <c r="C40" t="s">
        <v>3776</v>
      </c>
      <c r="D40" t="str">
        <f>VLOOKUP(C40,'MASTER KEY'!$A$2:$B$2986,2,FALSE)</f>
        <v>Anathece clathrata</v>
      </c>
    </row>
    <row r="41" spans="1:4">
      <c r="A41" s="67" t="s">
        <v>6389</v>
      </c>
      <c r="B41">
        <v>1</v>
      </c>
      <c r="C41" t="s">
        <v>3790</v>
      </c>
      <c r="D41" t="str">
        <f>VLOOKUP(C41,'MASTER KEY'!$A$2:$B$2986,2,FALSE)</f>
        <v>Aphanothece stagnina</v>
      </c>
    </row>
    <row r="42" spans="1:4">
      <c r="A42" s="67" t="s">
        <v>7330</v>
      </c>
      <c r="B42">
        <v>1</v>
      </c>
      <c r="C42" t="s">
        <v>3791</v>
      </c>
      <c r="D42" t="str">
        <f>VLOOKUP(C42,'MASTER KEY'!$A$2:$B$2986,2,FALSE)</f>
        <v>Arthrodesmus spp 0001</v>
      </c>
    </row>
    <row r="43" spans="1:4">
      <c r="A43" s="67" t="s">
        <v>7331</v>
      </c>
      <c r="B43">
        <v>1</v>
      </c>
      <c r="C43" t="s">
        <v>3792</v>
      </c>
      <c r="D43" t="str">
        <f>VLOOKUP(C43,'MASTER KEY'!$A$2:$B$2986,2,FALSE)</f>
        <v>Arthrospira spp 0001</v>
      </c>
    </row>
    <row r="44" spans="1:4">
      <c r="A44" s="67" t="s">
        <v>2231</v>
      </c>
      <c r="B44">
        <v>1</v>
      </c>
      <c r="C44" t="s">
        <v>3794</v>
      </c>
      <c r="D44" t="str">
        <f>VLOOKUP(C44,'MASTER KEY'!$A$2:$B$2986,2,FALSE)</f>
        <v>Asterionellopsis glacialis</v>
      </c>
    </row>
    <row r="45" spans="1:4">
      <c r="A45" s="67" t="s">
        <v>5212</v>
      </c>
      <c r="B45">
        <v>1</v>
      </c>
      <c r="C45" t="s">
        <v>3798</v>
      </c>
      <c r="D45" t="str">
        <f>VLOOKUP(C45,'MASTER KEY'!$A$2:$B$2986,2,FALSE)</f>
        <v>Asterionellopsis spp 0004</v>
      </c>
    </row>
    <row r="46" spans="1:4">
      <c r="A46" s="67" t="s">
        <v>6393</v>
      </c>
      <c r="B46">
        <v>1</v>
      </c>
      <c r="C46" t="s">
        <v>3804</v>
      </c>
      <c r="D46" t="str">
        <f>VLOOKUP(C46,'MASTER KEY'!$A$2:$B$2986,2,FALSE)</f>
        <v>Aulacoseira ambigua</v>
      </c>
    </row>
    <row r="47" spans="1:4">
      <c r="A47" s="67" t="s">
        <v>6395</v>
      </c>
      <c r="B47">
        <v>1</v>
      </c>
      <c r="C47" t="s">
        <v>3806</v>
      </c>
      <c r="D47" t="str">
        <f>VLOOKUP(C47,'MASTER KEY'!$A$2:$B$2986,2,FALSE)</f>
        <v>Aulacoseira granulata</v>
      </c>
    </row>
    <row r="48" spans="1:4">
      <c r="A48" s="67" t="s">
        <v>7333</v>
      </c>
      <c r="B48">
        <v>1</v>
      </c>
      <c r="C48" t="s">
        <v>3807</v>
      </c>
      <c r="D48" t="str">
        <f>VLOOKUP(C48,'MASTER KEY'!$A$2:$B$2986,2,FALSE)</f>
        <v>Aulacoseira spp 0001</v>
      </c>
    </row>
    <row r="49" spans="1:4">
      <c r="A49" s="67" t="s">
        <v>2244</v>
      </c>
      <c r="B49">
        <v>1</v>
      </c>
      <c r="C49" t="s">
        <v>3812</v>
      </c>
      <c r="D49" t="str">
        <f>VLOOKUP(C49,'MASTER KEY'!$A$2:$B$2986,2,FALSE)</f>
        <v>Bacillaria paxillifera</v>
      </c>
    </row>
    <row r="50" spans="1:4">
      <c r="A50" s="67" t="s">
        <v>5679</v>
      </c>
      <c r="B50">
        <v>1</v>
      </c>
      <c r="C50" t="s">
        <v>3815</v>
      </c>
      <c r="D50" t="str">
        <f>VLOOKUP(C50,'MASTER KEY'!$A$2:$B$2986,2,FALSE)</f>
        <v>Bacillaria spp 0003</v>
      </c>
    </row>
    <row r="51" spans="1:4">
      <c r="A51" s="67" t="s">
        <v>2368</v>
      </c>
      <c r="B51">
        <v>1</v>
      </c>
      <c r="C51" t="s">
        <v>3938</v>
      </c>
      <c r="D51" t="str">
        <f>VLOOKUP(C51,'MASTER KEY'!$A$2:$B$2986,2,FALSE)</f>
        <v>Bacteriastrum delicatulum</v>
      </c>
    </row>
    <row r="52" spans="1:4">
      <c r="A52" s="67" t="s">
        <v>2370</v>
      </c>
      <c r="B52">
        <v>1</v>
      </c>
      <c r="C52" t="s">
        <v>3940</v>
      </c>
      <c r="D52" t="str">
        <f>VLOOKUP(C52,'MASTER KEY'!$A$2:$B$2986,2,FALSE)</f>
        <v>Bacteriastrum furcatum</v>
      </c>
    </row>
    <row r="53" spans="1:4">
      <c r="A53" s="67" t="s">
        <v>5213</v>
      </c>
      <c r="B53">
        <v>1</v>
      </c>
      <c r="C53" t="s">
        <v>3956</v>
      </c>
      <c r="D53" t="str">
        <f>VLOOKUP(C53,'MASTER KEY'!$A$2:$B$2986,2,FALSE)</f>
        <v>Bacteriastrum spp 0015</v>
      </c>
    </row>
    <row r="54" spans="1:4">
      <c r="A54" s="67" t="s">
        <v>7334</v>
      </c>
      <c r="B54">
        <v>1</v>
      </c>
      <c r="C54" t="s">
        <v>3957</v>
      </c>
      <c r="D54" t="str">
        <f>VLOOKUP(C54,'MASTER KEY'!$A$2:$B$2986,2,FALSE)</f>
        <v>Bacteriastrum spp 0016</v>
      </c>
    </row>
    <row r="55" spans="1:4">
      <c r="A55" s="67" t="s">
        <v>5681</v>
      </c>
      <c r="B55">
        <v>1</v>
      </c>
      <c r="C55" t="s">
        <v>3963</v>
      </c>
      <c r="D55" t="str">
        <f>VLOOKUP(C55,'MASTER KEY'!$A$2:$B$2986,2,FALSE)</f>
        <v>Biddulphia spp 0003</v>
      </c>
    </row>
    <row r="56" spans="1:4">
      <c r="A56" s="67" t="s">
        <v>6403</v>
      </c>
      <c r="B56">
        <v>1</v>
      </c>
      <c r="C56" t="s">
        <v>3967</v>
      </c>
      <c r="D56" t="str">
        <f>VLOOKUP(C56,'MASTER KEY'!$A$2:$B$2986,2,FALSE)</f>
        <v>Botryococcus braunii</v>
      </c>
    </row>
    <row r="57" spans="1:4">
      <c r="A57" s="67" t="s">
        <v>7335</v>
      </c>
      <c r="B57">
        <v>1</v>
      </c>
      <c r="C57" t="s">
        <v>3968</v>
      </c>
      <c r="D57" t="str">
        <f>VLOOKUP(C57,'MASTER KEY'!$A$2:$B$2986,2,FALSE)</f>
        <v>Botryococcus spp 0001</v>
      </c>
    </row>
    <row r="58" spans="1:4">
      <c r="A58" s="67" t="s">
        <v>7336</v>
      </c>
      <c r="B58">
        <v>1</v>
      </c>
      <c r="C58" t="s">
        <v>3976</v>
      </c>
      <c r="D58" t="str">
        <f>VLOOKUP(C58,'MASTER KEY'!$A$2:$B$2986,2,FALSE)</f>
        <v>Campylodiscus spp 0004</v>
      </c>
    </row>
    <row r="59" spans="1:4">
      <c r="A59" s="67" t="s">
        <v>5214</v>
      </c>
      <c r="B59">
        <v>1</v>
      </c>
      <c r="C59" t="s">
        <v>3980</v>
      </c>
      <c r="D59" t="str">
        <f>VLOOKUP(C59,'MASTER KEY'!$A$2:$B$2986,2,FALSE)</f>
        <v>Carteria spp 0003</v>
      </c>
    </row>
    <row r="60" spans="1:4">
      <c r="A60" s="67" t="s">
        <v>7368</v>
      </c>
      <c r="B60">
        <v>1</v>
      </c>
      <c r="C60" t="s">
        <v>4334</v>
      </c>
      <c r="D60" t="str">
        <f>VLOOKUP(C60,'MASTER KEY'!$A$2:$B$2986,2,FALSE)</f>
        <v>Diatom centric spp 0007</v>
      </c>
    </row>
    <row r="61" spans="1:4">
      <c r="A61" s="67" t="s">
        <v>7337</v>
      </c>
      <c r="B61">
        <v>1</v>
      </c>
      <c r="C61" t="s">
        <v>3981</v>
      </c>
      <c r="D61" t="str">
        <f>VLOOKUP(C61,'MASTER KEY'!$A$2:$B$2986,2,FALSE)</f>
        <v>Centritractus spp 0001</v>
      </c>
    </row>
    <row r="62" spans="1:4">
      <c r="A62" s="67" t="s">
        <v>6409</v>
      </c>
      <c r="B62">
        <v>1</v>
      </c>
      <c r="C62" t="s">
        <v>3983</v>
      </c>
      <c r="D62" t="str">
        <f>VLOOKUP(C62,'MASTER KEY'!$A$2:$B$2986,2,FALSE)</f>
        <v>Cerataulina daemon</v>
      </c>
    </row>
    <row r="63" spans="1:4">
      <c r="A63" s="67" t="s">
        <v>2404</v>
      </c>
      <c r="B63">
        <v>1</v>
      </c>
      <c r="C63" t="s">
        <v>3984</v>
      </c>
      <c r="D63" t="str">
        <f>VLOOKUP(C63,'MASTER KEY'!$A$2:$B$2986,2,FALSE)</f>
        <v>Cerataulina pelagica</v>
      </c>
    </row>
    <row r="64" spans="1:4">
      <c r="A64" s="67" t="s">
        <v>5215</v>
      </c>
      <c r="B64">
        <v>1</v>
      </c>
      <c r="C64" t="s">
        <v>3992</v>
      </c>
      <c r="D64" t="str">
        <f>VLOOKUP(C64,'MASTER KEY'!$A$2:$B$2986,2,FALSE)</f>
        <v>Cerataulina spp 0008</v>
      </c>
    </row>
    <row r="65" spans="1:4">
      <c r="A65" s="67" t="s">
        <v>2414</v>
      </c>
      <c r="B65">
        <v>1</v>
      </c>
      <c r="C65" t="s">
        <v>3995</v>
      </c>
      <c r="D65" t="str">
        <f>VLOOKUP(C65,'MASTER KEY'!$A$2:$B$2986,2,FALSE)</f>
        <v>Ceratium furca</v>
      </c>
    </row>
    <row r="66" spans="1:4">
      <c r="A66" s="67" t="s">
        <v>2415</v>
      </c>
      <c r="B66">
        <v>1</v>
      </c>
      <c r="C66" t="s">
        <v>3996</v>
      </c>
      <c r="D66" t="str">
        <f>VLOOKUP(C66,'MASTER KEY'!$A$2:$B$2986,2,FALSE)</f>
        <v>Ceratium fusus</v>
      </c>
    </row>
    <row r="67" spans="1:4">
      <c r="A67" s="67" t="s">
        <v>6411</v>
      </c>
      <c r="B67">
        <v>1</v>
      </c>
      <c r="C67" t="s">
        <v>3997</v>
      </c>
      <c r="D67" t="str">
        <f>VLOOKUP(C67,'MASTER KEY'!$A$2:$B$2986,2,FALSE)</f>
        <v>Ceratium hirundinella</v>
      </c>
    </row>
    <row r="68" spans="1:4">
      <c r="A68" s="67" t="s">
        <v>6412</v>
      </c>
      <c r="B68">
        <v>1</v>
      </c>
      <c r="C68" t="s">
        <v>3999</v>
      </c>
      <c r="D68" t="str">
        <f>VLOOKUP(C68,'MASTER KEY'!$A$2:$B$2986,2,FALSE)</f>
        <v>Ceratium lineatum</v>
      </c>
    </row>
    <row r="69" spans="1:4">
      <c r="A69" s="67" t="s">
        <v>5216</v>
      </c>
      <c r="B69">
        <v>1</v>
      </c>
      <c r="C69" t="s">
        <v>4002</v>
      </c>
      <c r="D69" t="str">
        <f>VLOOKUP(C69,'MASTER KEY'!$A$2:$B$2986,2,FALSE)</f>
        <v>Ceratium spp 0003</v>
      </c>
    </row>
    <row r="70" spans="1:4">
      <c r="A70" s="67" t="s">
        <v>2425</v>
      </c>
      <c r="B70">
        <v>1</v>
      </c>
      <c r="C70" t="s">
        <v>4009</v>
      </c>
      <c r="D70" t="str">
        <f>VLOOKUP(C70,'MASTER KEY'!$A$2:$B$2986,2,FALSE)</f>
        <v>Chaetoceros affinis</v>
      </c>
    </row>
    <row r="71" spans="1:4">
      <c r="A71" s="67" t="s">
        <v>6414</v>
      </c>
      <c r="B71">
        <v>1</v>
      </c>
      <c r="C71" t="s">
        <v>4012</v>
      </c>
      <c r="D71" t="str">
        <f>VLOOKUP(C71,'MASTER KEY'!$A$2:$B$2986,2,FALSE)</f>
        <v>Chaetoceros avon</v>
      </c>
    </row>
    <row r="72" spans="1:4">
      <c r="A72" s="67" t="s">
        <v>7338</v>
      </c>
      <c r="B72">
        <v>1</v>
      </c>
      <c r="C72" t="s">
        <v>4016</v>
      </c>
      <c r="D72" t="str">
        <f>VLOOKUP(C72,'MASTER KEY'!$A$2:$B$2986,2,FALSE)</f>
        <v>Chaetoceros convolutus</v>
      </c>
    </row>
    <row r="73" spans="1:4">
      <c r="A73" s="67" t="s">
        <v>2431</v>
      </c>
      <c r="B73">
        <v>1</v>
      </c>
      <c r="C73" t="s">
        <v>4016</v>
      </c>
      <c r="D73" t="str">
        <f>VLOOKUP(C73,'MASTER KEY'!$A$2:$B$2986,2,FALSE)</f>
        <v>Chaetoceros convolutus</v>
      </c>
    </row>
    <row r="74" spans="1:4">
      <c r="A74" s="67" t="s">
        <v>2434</v>
      </c>
      <c r="B74">
        <v>1</v>
      </c>
      <c r="C74" t="s">
        <v>4019</v>
      </c>
      <c r="D74" t="str">
        <f>VLOOKUP(C74,'MASTER KEY'!$A$2:$B$2986,2,FALSE)</f>
        <v>Chaetoceros curvisetus</v>
      </c>
    </row>
    <row r="75" spans="1:4">
      <c r="A75" s="67" t="s">
        <v>2436</v>
      </c>
      <c r="B75">
        <v>1</v>
      </c>
      <c r="C75" t="s">
        <v>4021</v>
      </c>
      <c r="D75" t="str">
        <f>VLOOKUP(C75,'MASTER KEY'!$A$2:$B$2986,2,FALSE)</f>
        <v>Chaetoceros danicus</v>
      </c>
    </row>
    <row r="76" spans="1:4">
      <c r="A76" s="67" t="s">
        <v>2437</v>
      </c>
      <c r="B76">
        <v>1</v>
      </c>
      <c r="C76" t="s">
        <v>4022</v>
      </c>
      <c r="D76" t="str">
        <f>VLOOKUP(C76,'MASTER KEY'!$A$2:$B$2986,2,FALSE)</f>
        <v>Chaetoceros debilis</v>
      </c>
    </row>
    <row r="77" spans="1:4">
      <c r="A77" s="67" t="s">
        <v>2438</v>
      </c>
      <c r="B77">
        <v>1</v>
      </c>
      <c r="C77" t="s">
        <v>4023</v>
      </c>
      <c r="D77" t="str">
        <f>VLOOKUP(C77,'MASTER KEY'!$A$2:$B$2986,2,FALSE)</f>
        <v>Chaetoceros decipiens</v>
      </c>
    </row>
    <row r="78" spans="1:4">
      <c r="A78" s="67" t="s">
        <v>2440</v>
      </c>
      <c r="B78">
        <v>1</v>
      </c>
      <c r="C78" t="s">
        <v>4025</v>
      </c>
      <c r="D78" t="str">
        <f>VLOOKUP(C78,'MASTER KEY'!$A$2:$B$2986,2,FALSE)</f>
        <v>Chaetoceros diadema</v>
      </c>
    </row>
    <row r="79" spans="1:4">
      <c r="A79" s="67" t="s">
        <v>2442</v>
      </c>
      <c r="B79">
        <v>1</v>
      </c>
      <c r="C79" t="s">
        <v>4027</v>
      </c>
      <c r="D79" t="str">
        <f>VLOOKUP(C79,'MASTER KEY'!$A$2:$B$2986,2,FALSE)</f>
        <v>Chaetoceros didymus</v>
      </c>
    </row>
    <row r="80" spans="1:4">
      <c r="A80" s="67" t="s">
        <v>7340</v>
      </c>
      <c r="B80">
        <v>1</v>
      </c>
      <c r="C80" t="s">
        <v>4038</v>
      </c>
      <c r="D80" t="str">
        <f>VLOOKUP(C80,'MASTER KEY'!$A$2:$B$2986,2,FALSE)</f>
        <v>Chaetoceros neogracilis</v>
      </c>
    </row>
    <row r="81" spans="1:4">
      <c r="A81" s="67" t="s">
        <v>6415</v>
      </c>
      <c r="B81">
        <v>1</v>
      </c>
      <c r="C81" t="s">
        <v>4032</v>
      </c>
      <c r="D81" t="str">
        <f>VLOOKUP(C81,'MASTER KEY'!$A$2:$B$2986,2,FALSE)</f>
        <v>Chaetoceros lauderi</v>
      </c>
    </row>
    <row r="82" spans="1:4">
      <c r="A82" s="67" t="s">
        <v>2447</v>
      </c>
      <c r="B82">
        <v>1</v>
      </c>
      <c r="C82" t="s">
        <v>4033</v>
      </c>
      <c r="D82" t="str">
        <f>VLOOKUP(C82,'MASTER KEY'!$A$2:$B$2986,2,FALSE)</f>
        <v>Chaetoceros lorenzianus</v>
      </c>
    </row>
    <row r="83" spans="1:4">
      <c r="A83" s="67" t="s">
        <v>2449</v>
      </c>
      <c r="B83">
        <v>1</v>
      </c>
      <c r="C83" t="s">
        <v>4035</v>
      </c>
      <c r="D83" t="str">
        <f>VLOOKUP(C83,'MASTER KEY'!$A$2:$B$2986,2,FALSE)</f>
        <v>Chaetoceros minimus</v>
      </c>
    </row>
    <row r="84" spans="1:4">
      <c r="A84" s="67" t="s">
        <v>6416</v>
      </c>
      <c r="B84">
        <v>1</v>
      </c>
      <c r="C84" t="s">
        <v>4036</v>
      </c>
      <c r="D84" t="str">
        <f>VLOOKUP(C84,'MASTER KEY'!$A$2:$B$2986,2,FALSE)</f>
        <v>Chaetoceros muelleri</v>
      </c>
    </row>
    <row r="85" spans="1:4">
      <c r="A85" s="67" t="s">
        <v>7339</v>
      </c>
      <c r="B85">
        <v>1</v>
      </c>
      <c r="C85" t="s">
        <v>4029</v>
      </c>
      <c r="D85" t="str">
        <f>VLOOKUP(C85,'MASTER KEY'!$A$2:$B$2986,2,FALSE)</f>
        <v>Chaetoceros eibenii</v>
      </c>
    </row>
    <row r="86" spans="1:4">
      <c r="A86" s="67" t="s">
        <v>2451</v>
      </c>
      <c r="B86">
        <v>1</v>
      </c>
      <c r="C86" t="s">
        <v>4039</v>
      </c>
      <c r="D86" t="str">
        <f>VLOOKUP(C86,'MASTER KEY'!$A$2:$B$2986,2,FALSE)</f>
        <v>Chaetoceros peruvianus</v>
      </c>
    </row>
    <row r="87" spans="1:4">
      <c r="A87" s="67" t="s">
        <v>7341</v>
      </c>
      <c r="B87">
        <v>1</v>
      </c>
      <c r="C87" t="s">
        <v>4040</v>
      </c>
      <c r="D87" t="str">
        <f>VLOOKUP(C87,'MASTER KEY'!$A$2:$B$2986,2,FALSE)</f>
        <v>Chaetoceros radicans</v>
      </c>
    </row>
    <row r="88" spans="1:4">
      <c r="A88" s="67" t="s">
        <v>2452</v>
      </c>
      <c r="B88">
        <v>1</v>
      </c>
      <c r="C88" t="s">
        <v>4040</v>
      </c>
      <c r="D88" t="str">
        <f>VLOOKUP(C88,'MASTER KEY'!$A$2:$B$2986,2,FALSE)</f>
        <v>Chaetoceros radicans</v>
      </c>
    </row>
    <row r="89" spans="1:4">
      <c r="A89" s="67" t="s">
        <v>2455</v>
      </c>
      <c r="B89">
        <v>1</v>
      </c>
      <c r="C89" t="s">
        <v>4043</v>
      </c>
      <c r="D89" t="str">
        <f>VLOOKUP(C89,'MASTER KEY'!$A$2:$B$2986,2,FALSE)</f>
        <v>Chaetoceros similis</v>
      </c>
    </row>
    <row r="90" spans="1:4">
      <c r="A90" s="67" t="s">
        <v>2456</v>
      </c>
      <c r="B90">
        <v>1</v>
      </c>
      <c r="C90" t="s">
        <v>4044</v>
      </c>
      <c r="D90" t="str">
        <f>VLOOKUP(C90,'MASTER KEY'!$A$2:$B$2986,2,FALSE)</f>
        <v>Chaetoceros simplex</v>
      </c>
    </row>
    <row r="91" spans="1:4">
      <c r="A91" s="67" t="s">
        <v>2457</v>
      </c>
      <c r="B91">
        <v>1</v>
      </c>
      <c r="C91" t="s">
        <v>4045</v>
      </c>
      <c r="D91" t="str">
        <f>VLOOKUP(C91,'MASTER KEY'!$A$2:$B$2986,2,FALSE)</f>
        <v>Chaetoceros socialis</v>
      </c>
    </row>
    <row r="92" spans="1:4">
      <c r="A92" s="67" t="s">
        <v>5217</v>
      </c>
      <c r="B92">
        <v>1</v>
      </c>
      <c r="C92" t="s">
        <v>4102</v>
      </c>
      <c r="D92" t="str">
        <f>VLOOKUP(C92,'MASTER KEY'!$A$2:$B$2986,2,FALSE)</f>
        <v>Chaetoceros spp 0057</v>
      </c>
    </row>
    <row r="93" spans="1:4">
      <c r="A93" s="67" t="s">
        <v>2514</v>
      </c>
      <c r="B93">
        <v>1</v>
      </c>
      <c r="C93" t="s">
        <v>4104</v>
      </c>
      <c r="D93" t="str">
        <f>VLOOKUP(C93,'MASTER KEY'!$A$2:$B$2986,2,FALSE)</f>
        <v>Chaetoceros subtilis</v>
      </c>
    </row>
    <row r="94" spans="1:4">
      <c r="A94" s="67" t="s">
        <v>2515</v>
      </c>
      <c r="B94">
        <v>1</v>
      </c>
      <c r="C94" t="s">
        <v>4105</v>
      </c>
      <c r="D94" t="str">
        <f>VLOOKUP(C94,'MASTER KEY'!$A$2:$B$2986,2,FALSE)</f>
        <v>Chaetoceros tenuissimus</v>
      </c>
    </row>
    <row r="95" spans="1:4">
      <c r="A95" s="67" t="s">
        <v>6420</v>
      </c>
      <c r="B95">
        <v>1</v>
      </c>
      <c r="C95" t="s">
        <v>4106</v>
      </c>
      <c r="D95" t="str">
        <f>VLOOKUP(C95,'MASTER KEY'!$A$2:$B$2986,2,FALSE)</f>
        <v>Chaetoceros throndsenii</v>
      </c>
    </row>
    <row r="96" spans="1:4">
      <c r="A96" s="67" t="s">
        <v>2518</v>
      </c>
      <c r="B96">
        <v>1</v>
      </c>
      <c r="C96" t="s">
        <v>4109</v>
      </c>
      <c r="D96" t="str">
        <f>VLOOKUP(C96,'MASTER KEY'!$A$2:$B$2986,2,FALSE)</f>
        <v>Chattonella marina</v>
      </c>
    </row>
    <row r="97" spans="1:4">
      <c r="A97" s="67" t="s">
        <v>5688</v>
      </c>
      <c r="B97">
        <v>1</v>
      </c>
      <c r="C97" t="s">
        <v>4112</v>
      </c>
      <c r="D97" t="str">
        <f>VLOOKUP(C97,'MASTER KEY'!$A$2:$B$2986,2,FALSE)</f>
        <v>Chattonella spp 0003</v>
      </c>
    </row>
    <row r="98" spans="1:4">
      <c r="A98" s="67" t="s">
        <v>6422</v>
      </c>
      <c r="B98">
        <v>1</v>
      </c>
      <c r="C98" t="s">
        <v>4113</v>
      </c>
      <c r="D98" t="str">
        <f>VLOOKUP(C98,'MASTER KEY'!$A$2:$B$2986,2,FALSE)</f>
        <v>Chlamydomonas globosa</v>
      </c>
    </row>
    <row r="99" spans="1:4">
      <c r="A99" s="67" t="s">
        <v>7342</v>
      </c>
      <c r="B99">
        <v>1</v>
      </c>
      <c r="C99" t="s">
        <v>4116</v>
      </c>
      <c r="D99" t="str">
        <f>VLOOKUP(C99,'MASTER KEY'!$A$2:$B$2986,2,FALSE)</f>
        <v>Chlamydomonas spp 0003</v>
      </c>
    </row>
    <row r="100" spans="1:4">
      <c r="A100" s="67" t="s">
        <v>5218</v>
      </c>
      <c r="B100">
        <v>1</v>
      </c>
      <c r="C100" t="s">
        <v>4117</v>
      </c>
      <c r="D100" t="str">
        <f>VLOOKUP(C100,'MASTER KEY'!$A$2:$B$2986,2,FALSE)</f>
        <v>Chlamydomonas spp 0004</v>
      </c>
    </row>
    <row r="101" spans="1:4">
      <c r="A101" s="67" t="s">
        <v>7343</v>
      </c>
      <c r="B101">
        <v>1</v>
      </c>
      <c r="C101" t="s">
        <v>4118</v>
      </c>
      <c r="D101" t="str">
        <f>VLOOKUP(C101,'MASTER KEY'!$A$2:$B$2986,2,FALSE)</f>
        <v>Chlorella spp 0001</v>
      </c>
    </row>
    <row r="102" spans="1:4">
      <c r="A102" s="67" t="s">
        <v>7344</v>
      </c>
      <c r="B102">
        <v>1</v>
      </c>
      <c r="C102" t="s">
        <v>4119</v>
      </c>
      <c r="D102" t="str">
        <f>VLOOKUP(C102,'MASTER KEY'!$A$2:$B$2986,2,FALSE)</f>
        <v>Chlorococcum spp 0001</v>
      </c>
    </row>
    <row r="103" spans="1:4">
      <c r="A103" s="67" t="s">
        <v>7345</v>
      </c>
      <c r="B103">
        <v>1</v>
      </c>
      <c r="C103" t="s">
        <v>4120</v>
      </c>
      <c r="D103" t="str">
        <f>VLOOKUP(C103,'MASTER KEY'!$A$2:$B$2986,2,FALSE)</f>
        <v>Chlorogonium spp 0001</v>
      </c>
    </row>
    <row r="104" spans="1:4">
      <c r="A104" s="67" t="s">
        <v>7346</v>
      </c>
      <c r="B104">
        <v>1</v>
      </c>
      <c r="C104" t="s">
        <v>4125</v>
      </c>
      <c r="D104" t="str">
        <f>VLOOKUP(C104,'MASTER KEY'!$A$2:$B$2986,2,FALSE)</f>
        <v>Chlorophyta spp 0005</v>
      </c>
    </row>
    <row r="105" spans="1:4">
      <c r="A105" s="67" t="s">
        <v>6430</v>
      </c>
      <c r="B105">
        <v>1</v>
      </c>
      <c r="C105" t="s">
        <v>4127</v>
      </c>
      <c r="D105" t="str">
        <f>VLOOKUP(C105,'MASTER KEY'!$A$2:$B$2986,2,FALSE)</f>
        <v>Chroococcus minimus</v>
      </c>
    </row>
    <row r="106" spans="1:4">
      <c r="A106" s="67" t="s">
        <v>7347</v>
      </c>
      <c r="B106">
        <v>1</v>
      </c>
      <c r="C106" t="s">
        <v>4128</v>
      </c>
      <c r="D106" t="str">
        <f>VLOOKUP(C106,'MASTER KEY'!$A$2:$B$2986,2,FALSE)</f>
        <v>Chroococcus spp 0001</v>
      </c>
    </row>
    <row r="107" spans="1:4">
      <c r="A107" s="67" t="s">
        <v>7348</v>
      </c>
      <c r="B107">
        <v>1</v>
      </c>
      <c r="C107" t="s">
        <v>4129</v>
      </c>
      <c r="D107" t="str">
        <f>VLOOKUP(C107,'MASTER KEY'!$A$2:$B$2986,2,FALSE)</f>
        <v>Chroomonas spp 0001</v>
      </c>
    </row>
    <row r="108" spans="1:4">
      <c r="A108" s="67" t="s">
        <v>6433</v>
      </c>
      <c r="B108">
        <v>1</v>
      </c>
      <c r="C108" t="s">
        <v>4130</v>
      </c>
      <c r="D108" t="str">
        <f>VLOOKUP(C108,'MASTER KEY'!$A$2:$B$2986,2,FALSE)</f>
        <v>Chrysochromulina parkeae</v>
      </c>
    </row>
    <row r="109" spans="1:4">
      <c r="A109" s="67" t="s">
        <v>6434</v>
      </c>
      <c r="B109">
        <v>1</v>
      </c>
      <c r="C109" t="s">
        <v>4131</v>
      </c>
      <c r="D109" t="str">
        <f>VLOOKUP(C109,'MASTER KEY'!$A$2:$B$2986,2,FALSE)</f>
        <v>Chrysochromulina quadrikonta</v>
      </c>
    </row>
    <row r="110" spans="1:4">
      <c r="A110" s="67" t="s">
        <v>6435</v>
      </c>
      <c r="B110">
        <v>1</v>
      </c>
      <c r="C110" t="s">
        <v>4132</v>
      </c>
      <c r="D110" t="str">
        <f>VLOOKUP(C110,'MASTER KEY'!$A$2:$B$2986,2,FALSE)</f>
        <v>Chrysochromulina spinifera</v>
      </c>
    </row>
    <row r="111" spans="1:4">
      <c r="A111" s="67" t="s">
        <v>5220</v>
      </c>
      <c r="B111">
        <v>1</v>
      </c>
      <c r="C111" t="s">
        <v>4135</v>
      </c>
      <c r="D111" t="str">
        <f>VLOOKUP(C111,'MASTER KEY'!$A$2:$B$2986,2,FALSE)</f>
        <v>Chrysochromulina spp 0003</v>
      </c>
    </row>
    <row r="112" spans="1:4">
      <c r="A112" s="67" t="s">
        <v>7349</v>
      </c>
      <c r="B112">
        <v>1</v>
      </c>
      <c r="C112" t="s">
        <v>4146</v>
      </c>
      <c r="D112" t="str">
        <f>VLOOKUP(C112,'MASTER KEY'!$A$2:$B$2986,2,FALSE)</f>
        <v>Chrysophyta spp 0011</v>
      </c>
    </row>
    <row r="113" spans="1:4">
      <c r="A113" s="71" t="s">
        <v>7350</v>
      </c>
      <c r="B113">
        <v>1</v>
      </c>
      <c r="C113" t="s">
        <v>4147</v>
      </c>
      <c r="D113" t="str">
        <f>VLOOKUP(C113,'MASTER KEY'!$A$2:$B$2986,2,FALSE)</f>
        <v>Chrysophyta spp 0012</v>
      </c>
    </row>
    <row r="114" spans="1:4">
      <c r="A114" s="67" t="s">
        <v>5691</v>
      </c>
      <c r="B114">
        <v>1</v>
      </c>
      <c r="C114" t="s">
        <v>4165</v>
      </c>
      <c r="D114" t="str">
        <f>VLOOKUP(C114,'MASTER KEY'!$A$2:$B$2986,2,FALSE)</f>
        <v>Climacosphenia spp 0002</v>
      </c>
    </row>
    <row r="115" spans="1:4">
      <c r="A115" s="67" t="s">
        <v>6452</v>
      </c>
      <c r="B115">
        <v>1</v>
      </c>
      <c r="C115" t="s">
        <v>4166</v>
      </c>
      <c r="D115" t="str">
        <f>VLOOKUP(C115,'MASTER KEY'!$A$2:$B$2986,2,FALSE)</f>
        <v>Closteriopsis longissima</v>
      </c>
    </row>
    <row r="116" spans="1:4">
      <c r="A116" s="67" t="s">
        <v>7351</v>
      </c>
      <c r="B116">
        <v>1</v>
      </c>
      <c r="C116" t="s">
        <v>4167</v>
      </c>
      <c r="D116" t="str">
        <f>VLOOKUP(C116,'MASTER KEY'!$A$2:$B$2986,2,FALSE)</f>
        <v>Closteriopsis spp 0001</v>
      </c>
    </row>
    <row r="117" spans="1:4">
      <c r="A117" s="67" t="s">
        <v>7352</v>
      </c>
      <c r="B117">
        <v>1</v>
      </c>
      <c r="C117" t="s">
        <v>4168</v>
      </c>
      <c r="D117" t="str">
        <f>VLOOKUP(C117,'MASTER KEY'!$A$2:$B$2986,2,FALSE)</f>
        <v>Closterium spp 0001</v>
      </c>
    </row>
    <row r="118" spans="1:4">
      <c r="A118" s="67" t="s">
        <v>5221</v>
      </c>
      <c r="B118">
        <v>1</v>
      </c>
      <c r="C118" t="s">
        <v>4170</v>
      </c>
      <c r="D118" t="str">
        <f>VLOOKUP(C118,'MASTER KEY'!$A$2:$B$2986,2,FALSE)</f>
        <v>Closterium spp 0003</v>
      </c>
    </row>
    <row r="119" spans="1:4">
      <c r="A119" s="67" t="s">
        <v>5222</v>
      </c>
      <c r="B119">
        <v>1</v>
      </c>
      <c r="C119" t="s">
        <v>4173</v>
      </c>
      <c r="D119" t="str">
        <f>VLOOKUP(C119,'MASTER KEY'!$A$2:$B$2986,2,FALSE)</f>
        <v>Coccolithophorids spp 0003</v>
      </c>
    </row>
    <row r="120" spans="1:4">
      <c r="A120" s="67" t="s">
        <v>2549</v>
      </c>
      <c r="B120">
        <v>1</v>
      </c>
      <c r="C120" t="s">
        <v>4177</v>
      </c>
      <c r="D120" t="str">
        <f>VLOOKUP(C120,'MASTER KEY'!$A$2:$B$2986,2,FALSE)</f>
        <v>Cocconeis scutellum</v>
      </c>
    </row>
    <row r="121" spans="1:4">
      <c r="A121" s="67" t="s">
        <v>5223</v>
      </c>
      <c r="B121">
        <v>1</v>
      </c>
      <c r="C121" t="s">
        <v>4193</v>
      </c>
      <c r="D121" t="str">
        <f>VLOOKUP(C121,'MASTER KEY'!$A$2:$B$2986,2,FALSE)</f>
        <v>Cocconeis spp 0016</v>
      </c>
    </row>
    <row r="122" spans="1:4">
      <c r="A122" s="67" t="s">
        <v>7353</v>
      </c>
      <c r="B122">
        <v>1</v>
      </c>
      <c r="C122" t="s">
        <v>4196</v>
      </c>
      <c r="D122" t="str">
        <f>VLOOKUP(C122,'MASTER KEY'!$A$2:$B$2986,2,FALSE)</f>
        <v>Coelastrum spp 0001</v>
      </c>
    </row>
    <row r="123" spans="1:4">
      <c r="A123" s="67" t="s">
        <v>7354</v>
      </c>
      <c r="B123">
        <v>1</v>
      </c>
      <c r="C123" t="s">
        <v>4197</v>
      </c>
      <c r="D123" t="str">
        <f>VLOOKUP(C123,'MASTER KEY'!$A$2:$B$2986,2,FALSE)</f>
        <v>Colacium spp 0001</v>
      </c>
    </row>
    <row r="124" spans="1:4">
      <c r="A124" s="67" t="s">
        <v>6461</v>
      </c>
      <c r="B124">
        <v>1</v>
      </c>
      <c r="C124" t="s">
        <v>4209</v>
      </c>
      <c r="D124" t="str">
        <f>VLOOKUP(C124,'MASTER KEY'!$A$2:$B$2986,2,FALSE)</f>
        <v>Coscinodiscus granii</v>
      </c>
    </row>
    <row r="125" spans="1:4">
      <c r="A125" s="67" t="s">
        <v>5224</v>
      </c>
      <c r="B125">
        <v>1</v>
      </c>
      <c r="C125" t="s">
        <v>4240</v>
      </c>
      <c r="D125" t="str">
        <f>VLOOKUP(C125,'MASTER KEY'!$A$2:$B$2986,2,FALSE)</f>
        <v>Coscinodiscus spp 0028</v>
      </c>
    </row>
    <row r="126" spans="1:4">
      <c r="A126" s="67" t="s">
        <v>7355</v>
      </c>
      <c r="B126">
        <v>1</v>
      </c>
      <c r="C126" t="s">
        <v>4242</v>
      </c>
      <c r="D126" t="str">
        <f>VLOOKUP(C126,'MASTER KEY'!$A$2:$B$2986,2,FALSE)</f>
        <v>Cosmarium spp 0002</v>
      </c>
    </row>
    <row r="127" spans="1:4">
      <c r="A127" s="67" t="s">
        <v>7356</v>
      </c>
      <c r="B127">
        <v>1</v>
      </c>
      <c r="C127" t="s">
        <v>4243</v>
      </c>
      <c r="D127" t="str">
        <f>VLOOKUP(C127,'MASTER KEY'!$A$2:$B$2986,2,FALSE)</f>
        <v>Cricosphaera spp 0001</v>
      </c>
    </row>
    <row r="128" spans="1:4">
      <c r="A128" s="67" t="s">
        <v>7357</v>
      </c>
      <c r="B128">
        <v>1</v>
      </c>
      <c r="C128" t="s">
        <v>4245</v>
      </c>
      <c r="D128" t="str">
        <f>VLOOKUP(C128,'MASTER KEY'!$A$2:$B$2986,2,FALSE)</f>
        <v>Crucigenia spp 0002</v>
      </c>
    </row>
    <row r="129" spans="1:4">
      <c r="A129" s="67" t="s">
        <v>7407</v>
      </c>
      <c r="B129">
        <v>1</v>
      </c>
      <c r="C129" t="s">
        <v>4742</v>
      </c>
      <c r="D129" t="str">
        <f>VLOOKUP(C129,'MASTER KEY'!$A$2:$B$2986,2,FALSE)</f>
        <v>Lemmermannia tetrapedia</v>
      </c>
    </row>
    <row r="130" spans="1:4">
      <c r="A130" s="67" t="s">
        <v>7358</v>
      </c>
      <c r="B130">
        <v>1</v>
      </c>
      <c r="C130" t="s">
        <v>4246</v>
      </c>
      <c r="D130" t="str">
        <f>VLOOKUP(C130,'MASTER KEY'!$A$2:$B$2986,2,FALSE)</f>
        <v>Cryptoglena spp 0001</v>
      </c>
    </row>
    <row r="131" spans="1:4">
      <c r="A131" s="67" t="s">
        <v>5225</v>
      </c>
      <c r="B131">
        <v>1</v>
      </c>
      <c r="C131" t="s">
        <v>4248</v>
      </c>
      <c r="D131" t="str">
        <f>VLOOKUP(C131,'MASTER KEY'!$A$2:$B$2986,2,FALSE)</f>
        <v>Cryptomonas spp 0002</v>
      </c>
    </row>
    <row r="132" spans="1:4">
      <c r="A132" s="67" t="s">
        <v>7359</v>
      </c>
      <c r="B132">
        <v>1</v>
      </c>
      <c r="C132" t="s">
        <v>4249</v>
      </c>
      <c r="D132" t="str">
        <f>VLOOKUP(C132,'MASTER KEY'!$A$2:$B$2986,2,FALSE)</f>
        <v>Cryptoperidiniopsis spp 0001</v>
      </c>
    </row>
    <row r="133" spans="1:4">
      <c r="A133" s="71" t="s">
        <v>5226</v>
      </c>
      <c r="B133">
        <v>1</v>
      </c>
      <c r="C133" t="s">
        <v>4265</v>
      </c>
      <c r="D133" t="str">
        <f>VLOOKUP(C133,'MASTER KEY'!$A$2:$B$2986,2,FALSE)</f>
        <v>Cryptophyta spp 0016</v>
      </c>
    </row>
    <row r="134" spans="1:4">
      <c r="A134" s="67" t="s">
        <v>5227</v>
      </c>
      <c r="B134">
        <v>1</v>
      </c>
      <c r="C134" t="s">
        <v>4267</v>
      </c>
      <c r="D134" t="str">
        <f>VLOOKUP(C134,'MASTER KEY'!$A$2:$B$2986,2,FALSE)</f>
        <v>Cryptophyta spp 0018</v>
      </c>
    </row>
    <row r="135" spans="1:4">
      <c r="A135" s="67" t="s">
        <v>7360</v>
      </c>
      <c r="B135">
        <v>1</v>
      </c>
      <c r="C135" t="s">
        <v>4281</v>
      </c>
      <c r="D135" t="str">
        <f>VLOOKUP(C135,'MASTER KEY'!$A$2:$B$2986,2,FALSE)</f>
        <v>Cyanodictyon spp 0001</v>
      </c>
    </row>
    <row r="136" spans="1:4">
      <c r="A136" s="67" t="s">
        <v>7361</v>
      </c>
      <c r="B136">
        <v>1</v>
      </c>
      <c r="C136" t="s">
        <v>4282</v>
      </c>
      <c r="D136" t="str">
        <f>VLOOKUP(C136,'MASTER KEY'!$A$2:$B$2986,2,FALSE)</f>
        <v>Cyclotella atomus</v>
      </c>
    </row>
    <row r="137" spans="1:4">
      <c r="A137" s="71" t="s">
        <v>5228</v>
      </c>
      <c r="B137">
        <v>1</v>
      </c>
      <c r="C137" t="s">
        <v>4291</v>
      </c>
      <c r="D137" t="str">
        <f>VLOOKUP(C137,'MASTER KEY'!$A$2:$B$2986,2,FALSE)</f>
        <v>Cyclotella spp 0008</v>
      </c>
    </row>
    <row r="138" spans="1:4">
      <c r="A138" s="67" t="s">
        <v>6475</v>
      </c>
      <c r="B138">
        <v>1</v>
      </c>
      <c r="C138" t="s">
        <v>4283</v>
      </c>
      <c r="D138" t="str">
        <f>VLOOKUP(C138,'MASTER KEY'!$A$2:$B$2986,2,FALSE)</f>
        <v>Cyclotella meneghiniana</v>
      </c>
    </row>
    <row r="139" spans="1:4">
      <c r="A139" s="71" t="s">
        <v>5229</v>
      </c>
      <c r="B139">
        <v>1</v>
      </c>
      <c r="C139" t="s">
        <v>4286</v>
      </c>
      <c r="D139" t="str">
        <f>VLOOKUP(C139,'MASTER KEY'!$A$2:$B$2986,2,FALSE)</f>
        <v>Cyclotella spp 0003</v>
      </c>
    </row>
    <row r="140" spans="1:4">
      <c r="A140" s="67" t="s">
        <v>5230</v>
      </c>
      <c r="B140">
        <v>1</v>
      </c>
      <c r="C140" t="s">
        <v>4288</v>
      </c>
      <c r="D140" t="str">
        <f>VLOOKUP(C140,'MASTER KEY'!$A$2:$B$2986,2,FALSE)</f>
        <v>Cyclotella spp 0005</v>
      </c>
    </row>
    <row r="141" spans="1:4">
      <c r="A141" s="67" t="s">
        <v>6478</v>
      </c>
      <c r="B141">
        <v>1</v>
      </c>
      <c r="C141" t="s">
        <v>4292</v>
      </c>
      <c r="D141" t="str">
        <f>VLOOKUP(C141,'MASTER KEY'!$A$2:$B$2986,2,FALSE)</f>
        <v>Cyclotella striata</v>
      </c>
    </row>
    <row r="142" spans="1:4">
      <c r="A142" s="67" t="s">
        <v>7362</v>
      </c>
      <c r="B142">
        <v>1</v>
      </c>
      <c r="C142" t="s">
        <v>4290</v>
      </c>
      <c r="D142" t="str">
        <f>VLOOKUP(C142,'MASTER KEY'!$A$2:$B$2986,2,FALSE)</f>
        <v>Cyclotella spp 0007</v>
      </c>
    </row>
    <row r="143" spans="1:4">
      <c r="A143" s="67" t="s">
        <v>6479</v>
      </c>
      <c r="B143">
        <v>1</v>
      </c>
      <c r="C143" t="s">
        <v>4293</v>
      </c>
      <c r="D143" t="str">
        <f>VLOOKUP(C143,'MASTER KEY'!$A$2:$B$2986,2,FALSE)</f>
        <v>Cylindrospermopsis raciborskii</v>
      </c>
    </row>
    <row r="144" spans="1:4">
      <c r="A144" s="67" t="s">
        <v>7363</v>
      </c>
      <c r="B144">
        <v>1</v>
      </c>
      <c r="C144" t="s">
        <v>4294</v>
      </c>
      <c r="D144" t="str">
        <f>VLOOKUP(C144,'MASTER KEY'!$A$2:$B$2986,2,FALSE)</f>
        <v>Cylindrospermopsis spp 0001</v>
      </c>
    </row>
    <row r="145" spans="1:4">
      <c r="A145" s="67" t="s">
        <v>7364</v>
      </c>
      <c r="B145">
        <v>1</v>
      </c>
      <c r="C145" t="s">
        <v>4295</v>
      </c>
      <c r="D145" t="str">
        <f>VLOOKUP(C145,'MASTER KEY'!$A$2:$B$2986,2,FALSE)</f>
        <v>Cylindrospermum spp 0001</v>
      </c>
    </row>
    <row r="146" spans="1:4">
      <c r="A146" s="67" t="s">
        <v>2644</v>
      </c>
      <c r="B146">
        <v>1</v>
      </c>
      <c r="C146" t="s">
        <v>4296</v>
      </c>
      <c r="D146" t="str">
        <f>VLOOKUP(C146,'MASTER KEY'!$A$2:$B$2986,2,FALSE)</f>
        <v>Cylindrotheca closterium</v>
      </c>
    </row>
    <row r="147" spans="1:4">
      <c r="A147" s="67" t="s">
        <v>7365</v>
      </c>
      <c r="B147">
        <v>1</v>
      </c>
      <c r="C147" t="s">
        <v>4297</v>
      </c>
      <c r="D147" t="str">
        <f>VLOOKUP(C147,'MASTER KEY'!$A$2:$B$2986,2,FALSE)</f>
        <v>Cylindrotheca spp 0001</v>
      </c>
    </row>
    <row r="148" spans="1:4">
      <c r="A148" s="67" t="s">
        <v>7366</v>
      </c>
      <c r="B148">
        <v>1</v>
      </c>
      <c r="C148" t="s">
        <v>4308</v>
      </c>
      <c r="D148" t="str">
        <f>VLOOKUP(C148,'MASTER KEY'!$A$2:$B$2986,2,FALSE)</f>
        <v>Cymbella spp 0006</v>
      </c>
    </row>
    <row r="149" spans="1:4">
      <c r="A149" s="67" t="s">
        <v>2660</v>
      </c>
      <c r="B149">
        <v>1</v>
      </c>
      <c r="C149" t="s">
        <v>4314</v>
      </c>
      <c r="D149" t="str">
        <f>VLOOKUP(C149,'MASTER KEY'!$A$2:$B$2986,2,FALSE)</f>
        <v>Dactyliosolen blavyanus</v>
      </c>
    </row>
    <row r="150" spans="1:4">
      <c r="A150" s="71" t="s">
        <v>2661</v>
      </c>
      <c r="B150">
        <v>1</v>
      </c>
      <c r="C150" t="s">
        <v>4315</v>
      </c>
      <c r="D150" t="str">
        <f>VLOOKUP(C150,'MASTER KEY'!$A$2:$B$2986,2,FALSE)</f>
        <v>Dactyliosolen fragilissimus</v>
      </c>
    </row>
    <row r="151" spans="1:4">
      <c r="A151" s="67" t="s">
        <v>5231</v>
      </c>
      <c r="B151">
        <v>1</v>
      </c>
      <c r="C151" t="s">
        <v>4321</v>
      </c>
      <c r="D151" t="str">
        <f>VLOOKUP(C151,'MASTER KEY'!$A$2:$B$2986,2,FALSE)</f>
        <v>Dactyliosolen spp 0005</v>
      </c>
    </row>
    <row r="152" spans="1:4">
      <c r="A152" s="67" t="s">
        <v>7367</v>
      </c>
      <c r="B152">
        <v>1</v>
      </c>
      <c r="C152" t="s">
        <v>4324</v>
      </c>
      <c r="D152" t="str">
        <f>VLOOKUP(C152,'MASTER KEY'!$A$2:$B$2986,2,FALSE)</f>
        <v>Desmococcus spp 0001</v>
      </c>
    </row>
    <row r="153" spans="1:4">
      <c r="A153" s="67" t="s">
        <v>2679</v>
      </c>
      <c r="B153">
        <v>1</v>
      </c>
      <c r="C153" t="s">
        <v>4336</v>
      </c>
      <c r="D153" t="str">
        <f>VLOOKUP(C153,'MASTER KEY'!$A$2:$B$2986,2,FALSE)</f>
        <v>Dictyocha fibula</v>
      </c>
    </row>
    <row r="154" spans="1:4">
      <c r="A154" s="67" t="s">
        <v>2680</v>
      </c>
      <c r="B154">
        <v>1</v>
      </c>
      <c r="C154" t="s">
        <v>4337</v>
      </c>
      <c r="D154" t="str">
        <f>VLOOKUP(C154,'MASTER KEY'!$A$2:$B$2986,2,FALSE)</f>
        <v>Dictyocha octonaria</v>
      </c>
    </row>
    <row r="155" spans="1:4">
      <c r="A155" s="67" t="s">
        <v>5232</v>
      </c>
      <c r="B155">
        <v>1</v>
      </c>
      <c r="C155" t="s">
        <v>4342</v>
      </c>
      <c r="D155" t="str">
        <f>VLOOKUP(C155,'MASTER KEY'!$A$2:$B$2986,2,FALSE)</f>
        <v>Dictyocha spp 0004</v>
      </c>
    </row>
    <row r="156" spans="1:4">
      <c r="A156" s="67" t="s">
        <v>7369</v>
      </c>
      <c r="B156">
        <v>1</v>
      </c>
      <c r="C156" t="s">
        <v>4348</v>
      </c>
      <c r="D156" t="str">
        <f>VLOOKUP(C156,'MASTER KEY'!$A$2:$B$2986,2,FALSE)</f>
        <v>Dictyosphaerium spp 0001</v>
      </c>
    </row>
    <row r="157" spans="1:4">
      <c r="A157" s="67" t="s">
        <v>7370</v>
      </c>
      <c r="B157">
        <v>1</v>
      </c>
      <c r="C157" t="s">
        <v>4350</v>
      </c>
      <c r="D157" t="str">
        <f>VLOOKUP(C157,'MASTER KEY'!$A$2:$B$2986,2,FALSE)</f>
        <v>Dinobryon spp 0001</v>
      </c>
    </row>
    <row r="158" spans="1:4">
      <c r="A158" s="67" t="s">
        <v>5411</v>
      </c>
      <c r="B158">
        <v>1</v>
      </c>
      <c r="C158" t="s">
        <v>4395</v>
      </c>
      <c r="D158" t="str">
        <f>VLOOKUP(C158,'MASTER KEY'!$A$2:$B$2986,2,FALSE)</f>
        <v>Dinoflagellate spp 0045</v>
      </c>
    </row>
    <row r="159" spans="1:4">
      <c r="A159" s="67" t="s">
        <v>2742</v>
      </c>
      <c r="B159">
        <v>1</v>
      </c>
      <c r="C159" t="s">
        <v>4402</v>
      </c>
      <c r="D159" t="str">
        <f>VLOOKUP(C159,'MASTER KEY'!$A$2:$B$2986,2,FALSE)</f>
        <v>Dinophysis acuminata</v>
      </c>
    </row>
    <row r="160" spans="1:4">
      <c r="A160" s="67" t="s">
        <v>2744</v>
      </c>
      <c r="B160">
        <v>1</v>
      </c>
      <c r="C160" t="s">
        <v>4404</v>
      </c>
      <c r="D160" t="str">
        <f>VLOOKUP(C160,'MASTER KEY'!$A$2:$B$2986,2,FALSE)</f>
        <v>Dinophysis caudata</v>
      </c>
    </row>
    <row r="161" spans="1:4">
      <c r="A161" s="67" t="s">
        <v>6490</v>
      </c>
      <c r="B161">
        <v>1</v>
      </c>
      <c r="C161" t="s">
        <v>4410</v>
      </c>
      <c r="D161" t="str">
        <f>VLOOKUP(C161,'MASTER KEY'!$A$2:$B$2986,2,FALSE)</f>
        <v>Dinophysis pulchella</v>
      </c>
    </row>
    <row r="162" spans="1:4">
      <c r="A162" s="67" t="s">
        <v>5233</v>
      </c>
      <c r="B162">
        <v>1</v>
      </c>
      <c r="C162" t="s">
        <v>4418</v>
      </c>
      <c r="D162" t="str">
        <f>VLOOKUP(C162,'MASTER KEY'!$A$2:$B$2986,2,FALSE)</f>
        <v>Dinophysis spp 0008</v>
      </c>
    </row>
    <row r="163" spans="1:4">
      <c r="A163" s="67" t="s">
        <v>2760</v>
      </c>
      <c r="B163">
        <v>1</v>
      </c>
      <c r="C163" t="s">
        <v>4422</v>
      </c>
      <c r="D163" t="str">
        <f>VLOOKUP(C163,'MASTER KEY'!$A$2:$B$2986,2,FALSE)</f>
        <v>Diploneis chersonensis</v>
      </c>
    </row>
    <row r="164" spans="1:4">
      <c r="A164" s="67" t="s">
        <v>2762</v>
      </c>
      <c r="B164">
        <v>1</v>
      </c>
      <c r="C164" t="s">
        <v>4424</v>
      </c>
      <c r="D164" t="str">
        <f>VLOOKUP(C164,'MASTER KEY'!$A$2:$B$2986,2,FALSE)</f>
        <v>Diploneis ovalis</v>
      </c>
    </row>
    <row r="165" spans="1:4">
      <c r="A165" s="67" t="s">
        <v>6492</v>
      </c>
      <c r="B165">
        <v>1</v>
      </c>
      <c r="C165" t="s">
        <v>4425</v>
      </c>
      <c r="D165" t="str">
        <f>VLOOKUP(C165,'MASTER KEY'!$A$2:$B$2986,2,FALSE)</f>
        <v>Diploneis smithii</v>
      </c>
    </row>
    <row r="166" spans="1:4">
      <c r="A166" s="67" t="s">
        <v>7371</v>
      </c>
      <c r="B166">
        <v>1</v>
      </c>
      <c r="C166" t="s">
        <v>4425</v>
      </c>
      <c r="D166" t="str">
        <f>VLOOKUP(C166,'MASTER KEY'!$A$2:$B$2986,2,FALSE)</f>
        <v>Diploneis smithii</v>
      </c>
    </row>
    <row r="167" spans="1:4">
      <c r="A167" s="67" t="s">
        <v>5234</v>
      </c>
      <c r="B167">
        <v>1</v>
      </c>
      <c r="C167" t="s">
        <v>4436</v>
      </c>
      <c r="D167" t="str">
        <f>VLOOKUP(C167,'MASTER KEY'!$A$2:$B$2986,2,FALSE)</f>
        <v>Diploneis spp 0011</v>
      </c>
    </row>
    <row r="168" spans="1:4">
      <c r="A168" s="67" t="s">
        <v>5695</v>
      </c>
      <c r="B168">
        <v>1</v>
      </c>
      <c r="C168" t="s">
        <v>4440</v>
      </c>
      <c r="D168" t="str">
        <f>VLOOKUP(C168,'MASTER KEY'!$A$2:$B$2986,2,FALSE)</f>
        <v>Diplopsalis spp 0002</v>
      </c>
    </row>
    <row r="169" spans="1:4">
      <c r="A169" s="67" t="s">
        <v>5235</v>
      </c>
      <c r="B169">
        <v>1</v>
      </c>
      <c r="C169" t="s">
        <v>4443</v>
      </c>
      <c r="D169" t="str">
        <f>VLOOKUP(C169,'MASTER KEY'!$A$2:$B$2986,2,FALSE)</f>
        <v>Ditylum spp 0002</v>
      </c>
    </row>
    <row r="170" spans="1:4">
      <c r="A170" s="67" t="s">
        <v>6501</v>
      </c>
      <c r="B170">
        <v>1</v>
      </c>
      <c r="C170" t="s">
        <v>4453</v>
      </c>
      <c r="D170" t="str">
        <f>VLOOKUP(C170,'MASTER KEY'!$A$2:$B$2986,2,FALSE)</f>
        <v>Dunaliella salina</v>
      </c>
    </row>
    <row r="171" spans="1:4">
      <c r="A171" s="67" t="s">
        <v>7378</v>
      </c>
      <c r="B171">
        <v>1</v>
      </c>
      <c r="C171" t="s">
        <v>4456</v>
      </c>
      <c r="D171" t="str">
        <f>VLOOKUP(C171,'MASTER KEY'!$A$2:$B$2986,2,FALSE)</f>
        <v>Elakatothrix spp 0001</v>
      </c>
    </row>
    <row r="172" spans="1:4">
      <c r="A172" s="67" t="s">
        <v>7379</v>
      </c>
      <c r="B172">
        <v>1</v>
      </c>
      <c r="C172" t="s">
        <v>4458</v>
      </c>
      <c r="D172" t="str">
        <f>VLOOKUP(C172,'MASTER KEY'!$A$2:$B$2986,2,FALSE)</f>
        <v>Ensiculifera spp 0002</v>
      </c>
    </row>
    <row r="173" spans="1:4">
      <c r="A173" s="67" t="s">
        <v>5236</v>
      </c>
      <c r="B173">
        <v>1</v>
      </c>
      <c r="C173" t="s">
        <v>4463</v>
      </c>
      <c r="D173" t="str">
        <f>VLOOKUP(C173,'MASTER KEY'!$A$2:$B$2986,2,FALSE)</f>
        <v>Entomoneis spp 0003</v>
      </c>
    </row>
    <row r="174" spans="1:4">
      <c r="A174" s="67" t="s">
        <v>7380</v>
      </c>
      <c r="B174">
        <v>1</v>
      </c>
      <c r="C174" t="s">
        <v>4471</v>
      </c>
      <c r="D174" t="str">
        <f>VLOOKUP(C174,'MASTER KEY'!$A$2:$B$2986,2,FALSE)</f>
        <v>Epithemia spp 0001</v>
      </c>
    </row>
    <row r="175" spans="1:4">
      <c r="A175" s="67" t="s">
        <v>5237</v>
      </c>
      <c r="B175">
        <v>1</v>
      </c>
      <c r="C175" t="s">
        <v>4487</v>
      </c>
      <c r="D175" t="str">
        <f>VLOOKUP(C175,'MASTER KEY'!$A$2:$B$2986,2,FALSE)</f>
        <v>Eucampia spp 0014</v>
      </c>
    </row>
    <row r="176" spans="1:4">
      <c r="A176" s="67" t="s">
        <v>7381</v>
      </c>
      <c r="B176">
        <v>1</v>
      </c>
      <c r="C176" t="s">
        <v>4489</v>
      </c>
      <c r="D176" t="str">
        <f>VLOOKUP(C176,'MASTER KEY'!$A$2:$B$2986,2,FALSE)</f>
        <v>Eudorina spp 0001</v>
      </c>
    </row>
    <row r="177" spans="1:4">
      <c r="A177" s="67" t="s">
        <v>7408</v>
      </c>
      <c r="B177">
        <v>1</v>
      </c>
      <c r="C177" t="s">
        <v>4743</v>
      </c>
      <c r="D177" t="str">
        <f>VLOOKUP(C177,'MASTER KEY'!$A$2:$B$2986,2,FALSE)</f>
        <v>Lepocinclis acus</v>
      </c>
    </row>
    <row r="178" spans="1:4">
      <c r="A178" s="67" t="s">
        <v>5238</v>
      </c>
      <c r="B178">
        <v>1</v>
      </c>
      <c r="C178" t="s">
        <v>4491</v>
      </c>
      <c r="D178" t="str">
        <f>VLOOKUP(C178,'MASTER KEY'!$A$2:$B$2986,2,FALSE)</f>
        <v>Euglena spp 0002</v>
      </c>
    </row>
    <row r="179" spans="1:4">
      <c r="A179" s="67" t="s">
        <v>2817</v>
      </c>
      <c r="B179">
        <v>1</v>
      </c>
      <c r="C179" t="s">
        <v>4498</v>
      </c>
      <c r="D179" t="str">
        <f>VLOOKUP(C179,'MASTER KEY'!$A$2:$B$2986,2,FALSE)</f>
        <v>Eutreptiella marina</v>
      </c>
    </row>
    <row r="180" spans="1:4">
      <c r="A180" s="67" t="s">
        <v>5239</v>
      </c>
      <c r="B180">
        <v>1</v>
      </c>
      <c r="C180" t="s">
        <v>4505</v>
      </c>
      <c r="D180" t="str">
        <f>VLOOKUP(C180,'MASTER KEY'!$A$2:$B$2986,2,FALSE)</f>
        <v>Eutreptiella spp 007</v>
      </c>
    </row>
    <row r="181" spans="1:4">
      <c r="A181" s="67" t="s">
        <v>2824</v>
      </c>
      <c r="B181">
        <v>1</v>
      </c>
      <c r="C181" t="s">
        <v>4506</v>
      </c>
      <c r="D181" t="str">
        <f>VLOOKUP(C181,'MASTER KEY'!$A$2:$B$2986,2,FALSE)</f>
        <v>Falcula hyalina</v>
      </c>
    </row>
    <row r="182" spans="1:4">
      <c r="A182" s="67" t="s">
        <v>7382</v>
      </c>
      <c r="B182">
        <v>1</v>
      </c>
      <c r="C182" t="s">
        <v>4507</v>
      </c>
      <c r="D182" t="str">
        <f>VLOOKUP(C182,'MASTER KEY'!$A$2:$B$2986,2,FALSE)</f>
        <v>Falcula spp 0001</v>
      </c>
    </row>
    <row r="183" spans="1:4">
      <c r="A183" s="67" t="s">
        <v>2827</v>
      </c>
      <c r="B183">
        <v>1</v>
      </c>
      <c r="C183" t="s">
        <v>4510</v>
      </c>
      <c r="D183" t="str">
        <f>VLOOKUP(C183,'MASTER KEY'!$A$2:$B$2986,2,FALSE)</f>
        <v>Fibrocapsa japonica</v>
      </c>
    </row>
    <row r="184" spans="1:4">
      <c r="A184" s="67" t="s">
        <v>7383</v>
      </c>
      <c r="B184">
        <v>1</v>
      </c>
      <c r="C184" t="s">
        <v>4511</v>
      </c>
      <c r="D184" t="str">
        <f>VLOOKUP(C184,'MASTER KEY'!$A$2:$B$2986,2,FALSE)</f>
        <v>Fibrocapsa spp 0001</v>
      </c>
    </row>
    <row r="185" spans="1:4">
      <c r="A185" s="67" t="s">
        <v>5240</v>
      </c>
      <c r="B185">
        <v>1</v>
      </c>
      <c r="C185" t="s">
        <v>4540</v>
      </c>
      <c r="D185" t="str">
        <f>VLOOKUP(C185,'MASTER KEY'!$A$2:$B$2986,2,FALSE)</f>
        <v>Fragilaria spp 0005</v>
      </c>
    </row>
    <row r="186" spans="1:4">
      <c r="A186" s="67" t="s">
        <v>7384</v>
      </c>
      <c r="B186">
        <v>1</v>
      </c>
      <c r="C186" t="s">
        <v>4548</v>
      </c>
      <c r="D186" t="str">
        <f>VLOOKUP(C186,'MASTER KEY'!$A$2:$B$2986,2,FALSE)</f>
        <v>Geitlerinema spp 0001</v>
      </c>
    </row>
    <row r="187" spans="1:4">
      <c r="A187" s="67" t="s">
        <v>7392</v>
      </c>
      <c r="B187">
        <v>1</v>
      </c>
      <c r="C187" t="s">
        <v>4593</v>
      </c>
      <c r="D187" t="str">
        <f>VLOOKUP(C187,'MASTER KEY'!$A$2:$B$2986,2,FALSE)</f>
        <v>Gymnodinium spp 0002</v>
      </c>
    </row>
    <row r="188" spans="1:4">
      <c r="A188" s="67" t="s">
        <v>7385</v>
      </c>
      <c r="B188">
        <v>1</v>
      </c>
      <c r="C188" t="s">
        <v>4554</v>
      </c>
      <c r="D188" t="str">
        <f>VLOOKUP(C188,'MASTER KEY'!$A$2:$B$2986,2,FALSE)</f>
        <v>Gloeocystis spp 0001</v>
      </c>
    </row>
    <row r="189" spans="1:4">
      <c r="A189" s="67" t="s">
        <v>7386</v>
      </c>
      <c r="B189">
        <v>1</v>
      </c>
      <c r="C189" t="s">
        <v>4555</v>
      </c>
      <c r="D189" t="str">
        <f>VLOOKUP(C189,'MASTER KEY'!$A$2:$B$2986,2,FALSE)</f>
        <v>Golenkinia spp 0001</v>
      </c>
    </row>
    <row r="190" spans="1:4">
      <c r="A190" s="67" t="s">
        <v>7387</v>
      </c>
      <c r="B190">
        <v>1</v>
      </c>
      <c r="C190" t="s">
        <v>4556</v>
      </c>
      <c r="D190" t="str">
        <f>VLOOKUP(C190,'MASTER KEY'!$A$2:$B$2986,2,FALSE)</f>
        <v>Golenkinia spp 0002</v>
      </c>
    </row>
    <row r="191" spans="1:4">
      <c r="A191" s="67" t="s">
        <v>5241</v>
      </c>
      <c r="B191">
        <v>1</v>
      </c>
      <c r="C191" t="s">
        <v>4558</v>
      </c>
      <c r="D191" t="str">
        <f>VLOOKUP(C191,'MASTER KEY'!$A$2:$B$2986,2,FALSE)</f>
        <v>Gomphonema spp 0002</v>
      </c>
    </row>
    <row r="192" spans="1:4">
      <c r="A192" s="67" t="s">
        <v>7388</v>
      </c>
      <c r="B192">
        <v>1</v>
      </c>
      <c r="C192" t="s">
        <v>4559</v>
      </c>
      <c r="D192" t="str">
        <f>VLOOKUP(C192,'MASTER KEY'!$A$2:$B$2986,2,FALSE)</f>
        <v>Goniochloris spp 0001</v>
      </c>
    </row>
    <row r="193" spans="1:4">
      <c r="A193" s="67" t="s">
        <v>7389</v>
      </c>
      <c r="B193">
        <v>1</v>
      </c>
      <c r="C193" t="s">
        <v>4561</v>
      </c>
      <c r="D193" t="str">
        <f>VLOOKUP(C193,'MASTER KEY'!$A$2:$B$2986,2,FALSE)</f>
        <v>Gonium spp 0001</v>
      </c>
    </row>
    <row r="194" spans="1:4">
      <c r="A194" s="67" t="s">
        <v>7390</v>
      </c>
      <c r="B194">
        <v>1</v>
      </c>
      <c r="C194" t="s">
        <v>4564</v>
      </c>
      <c r="D194" t="str">
        <f>VLOOKUP(C194,'MASTER KEY'!$A$2:$B$2986,2,FALSE)</f>
        <v>Gonyaulax spinifera</v>
      </c>
    </row>
    <row r="195" spans="1:4">
      <c r="A195" s="67" t="s">
        <v>6523</v>
      </c>
      <c r="B195">
        <v>1</v>
      </c>
      <c r="C195" t="s">
        <v>4563</v>
      </c>
      <c r="D195" t="str">
        <f>VLOOKUP(C195,'MASTER KEY'!$A$2:$B$2986,2,FALSE)</f>
        <v>Gonyaulax scrippsae</v>
      </c>
    </row>
    <row r="196" spans="1:4">
      <c r="A196" s="67" t="s">
        <v>6524</v>
      </c>
      <c r="B196">
        <v>1</v>
      </c>
      <c r="C196" t="s">
        <v>4564</v>
      </c>
      <c r="D196" t="str">
        <f>VLOOKUP(C196,'MASTER KEY'!$A$2:$B$2986,2,FALSE)</f>
        <v>Gonyaulax spinifera</v>
      </c>
    </row>
    <row r="197" spans="1:4">
      <c r="A197" s="67" t="s">
        <v>5242</v>
      </c>
      <c r="B197">
        <v>1</v>
      </c>
      <c r="C197" t="s">
        <v>4567</v>
      </c>
      <c r="D197" t="str">
        <f>VLOOKUP(C197,'MASTER KEY'!$A$2:$B$2986,2,FALSE)</f>
        <v>Gonyaulax spp 0003</v>
      </c>
    </row>
    <row r="198" spans="1:4">
      <c r="A198" s="67" t="s">
        <v>2875</v>
      </c>
      <c r="B198">
        <v>1</v>
      </c>
      <c r="C198" t="s">
        <v>4571</v>
      </c>
      <c r="D198" t="str">
        <f>VLOOKUP(C198,'MASTER KEY'!$A$2:$B$2986,2,FALSE)</f>
        <v>Gramatophora oceanica</v>
      </c>
    </row>
    <row r="199" spans="1:4">
      <c r="A199" s="67" t="s">
        <v>7391</v>
      </c>
      <c r="B199">
        <v>1</v>
      </c>
      <c r="C199" t="s">
        <v>4572</v>
      </c>
      <c r="D199" t="str">
        <f>VLOOKUP(C199,'MASTER KEY'!$A$2:$B$2986,2,FALSE)</f>
        <v>Gramatophora spp 0001</v>
      </c>
    </row>
    <row r="200" spans="1:4">
      <c r="A200" s="67" t="s">
        <v>2881</v>
      </c>
      <c r="B200">
        <v>1</v>
      </c>
      <c r="C200" t="s">
        <v>4578</v>
      </c>
      <c r="D200" t="str">
        <f>VLOOKUP(C200,'MASTER KEY'!$A$2:$B$2986,2,FALSE)</f>
        <v>Guinardia flaccida</v>
      </c>
    </row>
    <row r="201" spans="1:4">
      <c r="A201" s="67" t="s">
        <v>5243</v>
      </c>
      <c r="B201">
        <v>1</v>
      </c>
      <c r="C201" t="s">
        <v>4581</v>
      </c>
      <c r="D201" t="str">
        <f>VLOOKUP(C201,'MASTER KEY'!$A$2:$B$2986,2,FALSE)</f>
        <v>Guinardia spp 0003</v>
      </c>
    </row>
    <row r="202" spans="1:4">
      <c r="A202" s="67" t="s">
        <v>2884</v>
      </c>
      <c r="B202">
        <v>1</v>
      </c>
      <c r="C202" t="s">
        <v>4582</v>
      </c>
      <c r="D202" t="str">
        <f>VLOOKUP(C202,'MASTER KEY'!$A$2:$B$2986,2,FALSE)</f>
        <v>Guinardia striata</v>
      </c>
    </row>
    <row r="203" spans="1:4">
      <c r="A203" s="67" t="s">
        <v>7402</v>
      </c>
      <c r="B203">
        <v>1</v>
      </c>
      <c r="C203" t="s">
        <v>4720</v>
      </c>
      <c r="D203" t="str">
        <f>VLOOKUP(C203,'MASTER KEY'!$A$2:$B$2986,2,FALSE)</f>
        <v>Karlodinium veneficum</v>
      </c>
    </row>
    <row r="204" spans="1:4">
      <c r="A204" s="67" t="s">
        <v>2892</v>
      </c>
      <c r="B204">
        <v>1</v>
      </c>
      <c r="C204" t="s">
        <v>4717</v>
      </c>
      <c r="D204" t="str">
        <f>VLOOKUP(C204,'MASTER KEY'!$A$2:$B$2986,2,FALSE)</f>
        <v>Karlodinium impudicum</v>
      </c>
    </row>
    <row r="205" spans="1:4">
      <c r="A205" s="71" t="s">
        <v>5244</v>
      </c>
      <c r="B205">
        <v>1</v>
      </c>
      <c r="C205" t="s">
        <v>4593</v>
      </c>
      <c r="D205" t="str">
        <f>VLOOKUP(C205,'MASTER KEY'!$A$2:$B$2986,2,FALSE)</f>
        <v>Gymnodinium spp 0002</v>
      </c>
    </row>
    <row r="206" spans="1:4">
      <c r="A206" s="71" t="s">
        <v>5245</v>
      </c>
      <c r="B206">
        <v>1</v>
      </c>
      <c r="C206" t="s">
        <v>4594</v>
      </c>
      <c r="D206" t="str">
        <f>VLOOKUP(C206,'MASTER KEY'!$A$2:$B$2986,2,FALSE)</f>
        <v>Gymnodinium spp 0003</v>
      </c>
    </row>
    <row r="207" spans="1:4">
      <c r="A207" s="67" t="s">
        <v>5246</v>
      </c>
      <c r="B207">
        <v>1</v>
      </c>
      <c r="C207" t="s">
        <v>4632</v>
      </c>
      <c r="D207" t="str">
        <f>VLOOKUP(C207,'MASTER KEY'!$A$2:$B$2986,2,FALSE)</f>
        <v>Gymnodinium spp 0041</v>
      </c>
    </row>
    <row r="208" spans="1:4">
      <c r="A208" s="67" t="s">
        <v>6532</v>
      </c>
      <c r="B208">
        <v>1</v>
      </c>
      <c r="C208" t="s">
        <v>4634</v>
      </c>
      <c r="D208" t="str">
        <f>VLOOKUP(C208,'MASTER KEY'!$A$2:$B$2986,2,FALSE)</f>
        <v>Gymnodinium uncatenatum</v>
      </c>
    </row>
    <row r="209" spans="1:4">
      <c r="A209" s="67" t="s">
        <v>6533</v>
      </c>
      <c r="B209">
        <v>1</v>
      </c>
      <c r="C209" t="s">
        <v>4635</v>
      </c>
      <c r="D209" t="str">
        <f>VLOOKUP(C209,'MASTER KEY'!$A$2:$B$2986,2,FALSE)</f>
        <v>Gyrodinium impudicum</v>
      </c>
    </row>
    <row r="210" spans="1:4">
      <c r="A210" s="67" t="s">
        <v>6534</v>
      </c>
      <c r="B210">
        <v>1</v>
      </c>
      <c r="C210" t="s">
        <v>4636</v>
      </c>
      <c r="D210" t="str">
        <f>VLOOKUP(C210,'MASTER KEY'!$A$2:$B$2986,2,FALSE)</f>
        <v>Gyrodinium instriatum</v>
      </c>
    </row>
    <row r="211" spans="1:4">
      <c r="A211" s="71" t="s">
        <v>5247</v>
      </c>
      <c r="B211">
        <v>1</v>
      </c>
      <c r="C211" t="s">
        <v>4613</v>
      </c>
      <c r="D211" t="str">
        <f>VLOOKUP(C211,'MASTER KEY'!$A$2:$B$2986,2,FALSE)</f>
        <v>Gymnodinium spp 0022</v>
      </c>
    </row>
    <row r="212" spans="1:4">
      <c r="A212" s="67" t="s">
        <v>5248</v>
      </c>
      <c r="B212">
        <v>1</v>
      </c>
      <c r="C212" t="s">
        <v>4614</v>
      </c>
      <c r="D212" t="str">
        <f>VLOOKUP(C212,'MASTER KEY'!$A$2:$B$2986,2,FALSE)</f>
        <v>Gymnodinium spp 0023</v>
      </c>
    </row>
    <row r="213" spans="1:4">
      <c r="A213" s="67" t="s">
        <v>2933</v>
      </c>
      <c r="B213">
        <v>1</v>
      </c>
      <c r="C213" t="s">
        <v>4637</v>
      </c>
      <c r="D213" t="str">
        <f>VLOOKUP(C213,'MASTER KEY'!$A$2:$B$2986,2,FALSE)</f>
        <v>Gyrodinium spirale</v>
      </c>
    </row>
    <row r="214" spans="1:4">
      <c r="A214" s="67" t="s">
        <v>5249</v>
      </c>
      <c r="B214">
        <v>1</v>
      </c>
      <c r="C214" t="s">
        <v>4633</v>
      </c>
      <c r="D214" t="str">
        <f>VLOOKUP(C214,'MASTER KEY'!$A$2:$B$2986,2,FALSE)</f>
        <v>Gymnodinium spp 0042</v>
      </c>
    </row>
    <row r="215" spans="1:4">
      <c r="A215" s="67" t="s">
        <v>6537</v>
      </c>
      <c r="B215">
        <v>1</v>
      </c>
      <c r="C215" t="s">
        <v>4646</v>
      </c>
      <c r="D215" t="str">
        <f>VLOOKUP(C215,'MASTER KEY'!$A$2:$B$2986,2,FALSE)</f>
        <v>Gyrodinium uncatenum</v>
      </c>
    </row>
    <row r="216" spans="1:4">
      <c r="A216" s="67" t="s">
        <v>5250</v>
      </c>
      <c r="B216">
        <v>1</v>
      </c>
      <c r="C216" t="s">
        <v>4650</v>
      </c>
      <c r="D216" t="str">
        <f>VLOOKUP(C216,'MASTER KEY'!$A$2:$B$2986,2,FALSE)</f>
        <v>Gyrosigma spp 0003</v>
      </c>
    </row>
    <row r="217" spans="1:4">
      <c r="A217" s="67" t="s">
        <v>7393</v>
      </c>
      <c r="B217">
        <v>1</v>
      </c>
      <c r="C217" t="s">
        <v>4651</v>
      </c>
      <c r="D217" t="str">
        <f>VLOOKUP(C217,'MASTER KEY'!$A$2:$B$2986,2,FALSE)</f>
        <v>Haematococcus spp 0001</v>
      </c>
    </row>
    <row r="218" spans="1:4">
      <c r="A218" s="67" t="s">
        <v>5251</v>
      </c>
      <c r="B218">
        <v>1</v>
      </c>
      <c r="C218" t="s">
        <v>4660</v>
      </c>
      <c r="D218" t="str">
        <f>VLOOKUP(C218,'MASTER KEY'!$A$2:$B$2986,2,FALSE)</f>
        <v>Haptophyte spp 0002</v>
      </c>
    </row>
    <row r="219" spans="1:4">
      <c r="A219" s="67" t="s">
        <v>7396</v>
      </c>
      <c r="B219">
        <v>1</v>
      </c>
      <c r="C219" t="s">
        <v>4662</v>
      </c>
      <c r="D219" t="str">
        <f>VLOOKUP(C219,'MASTER KEY'!$A$2:$B$2986,2,FALSE)</f>
        <v>Haslea spp 0002</v>
      </c>
    </row>
    <row r="220" spans="1:4">
      <c r="A220" s="67" t="s">
        <v>5252</v>
      </c>
      <c r="B220">
        <v>1</v>
      </c>
      <c r="C220" t="s">
        <v>4677</v>
      </c>
      <c r="D220" t="str">
        <f>VLOOKUP(C220,'MASTER KEY'!$A$2:$B$2986,2,FALSE)</f>
        <v>Hemiaulus spp 0003</v>
      </c>
    </row>
    <row r="221" spans="1:4">
      <c r="A221" s="67" t="s">
        <v>7398</v>
      </c>
      <c r="B221">
        <v>1</v>
      </c>
      <c r="C221" t="s">
        <v>4692</v>
      </c>
      <c r="D221" t="str">
        <f>VLOOKUP(C221,'MASTER KEY'!$A$2:$B$2986,2,FALSE)</f>
        <v>Heterocapsa spp 0006</v>
      </c>
    </row>
    <row r="222" spans="1:4">
      <c r="A222" s="67" t="s">
        <v>6546</v>
      </c>
      <c r="B222">
        <v>1</v>
      </c>
      <c r="C222" t="s">
        <v>4680</v>
      </c>
      <c r="D222" t="str">
        <f>VLOOKUP(C222,'MASTER KEY'!$A$2:$B$2986,2,FALSE)</f>
        <v>Heterocapsa circularisquama</v>
      </c>
    </row>
    <row r="223" spans="1:4">
      <c r="A223" s="67" t="s">
        <v>7397</v>
      </c>
      <c r="B223">
        <v>1</v>
      </c>
      <c r="C223" t="s">
        <v>4681</v>
      </c>
      <c r="D223" t="str">
        <f>VLOOKUP(C223,'MASTER KEY'!$A$2:$B$2986,2,FALSE)</f>
        <v>Heterocapsa horiguchi</v>
      </c>
    </row>
    <row r="224" spans="1:4">
      <c r="A224" s="67" t="s">
        <v>2965</v>
      </c>
      <c r="B224">
        <v>1</v>
      </c>
      <c r="C224" t="s">
        <v>4682</v>
      </c>
      <c r="D224" t="str">
        <f>VLOOKUP(C224,'MASTER KEY'!$A$2:$B$2986,2,FALSE)</f>
        <v>Heterocapsa lanceolata</v>
      </c>
    </row>
    <row r="225" spans="1:4">
      <c r="A225" s="67" t="s">
        <v>2966</v>
      </c>
      <c r="B225">
        <v>1</v>
      </c>
      <c r="C225" t="s">
        <v>4683</v>
      </c>
      <c r="D225" t="str">
        <f>VLOOKUP(C225,'MASTER KEY'!$A$2:$B$2986,2,FALSE)</f>
        <v>Heterocapsa minima</v>
      </c>
    </row>
    <row r="226" spans="1:4">
      <c r="A226" s="67" t="s">
        <v>2968</v>
      </c>
      <c r="B226">
        <v>1</v>
      </c>
      <c r="C226" t="s">
        <v>4685</v>
      </c>
      <c r="D226" t="str">
        <f>VLOOKUP(C226,'MASTER KEY'!$A$2:$B$2986,2,FALSE)</f>
        <v>Heterocapsa rotundata</v>
      </c>
    </row>
    <row r="227" spans="1:4">
      <c r="A227" s="67" t="s">
        <v>5253</v>
      </c>
      <c r="B227">
        <v>1</v>
      </c>
      <c r="C227" t="s">
        <v>4690</v>
      </c>
      <c r="D227" t="str">
        <f>VLOOKUP(C227,'MASTER KEY'!$A$2:$B$2986,2,FALSE)</f>
        <v>Heterocapsa spp 0004</v>
      </c>
    </row>
    <row r="228" spans="1:4">
      <c r="A228" s="67" t="s">
        <v>6551</v>
      </c>
      <c r="B228">
        <v>1</v>
      </c>
      <c r="C228" t="s">
        <v>4693</v>
      </c>
      <c r="D228" t="str">
        <f>VLOOKUP(C228,'MASTER KEY'!$A$2:$B$2986,2,FALSE)</f>
        <v>Heterocapsa triquetra</v>
      </c>
    </row>
    <row r="229" spans="1:4">
      <c r="A229" s="67" t="s">
        <v>2973</v>
      </c>
      <c r="B229">
        <v>1</v>
      </c>
      <c r="C229" t="s">
        <v>4694</v>
      </c>
      <c r="D229" t="str">
        <f>VLOOKUP(C229,'MASTER KEY'!$A$2:$B$2986,2,FALSE)</f>
        <v>Heterosigma akashiwo</v>
      </c>
    </row>
    <row r="230" spans="1:4">
      <c r="A230" s="67" t="s">
        <v>5254</v>
      </c>
      <c r="B230">
        <v>1</v>
      </c>
      <c r="C230" t="s">
        <v>4697</v>
      </c>
      <c r="D230" t="str">
        <f>VLOOKUP(C230,'MASTER KEY'!$A$2:$B$2986,2,FALSE)</f>
        <v>Heterosigma spp 0003</v>
      </c>
    </row>
    <row r="231" spans="1:4">
      <c r="A231" s="67" t="s">
        <v>5701</v>
      </c>
      <c r="B231">
        <v>1</v>
      </c>
      <c r="C231" t="s">
        <v>4702</v>
      </c>
      <c r="D231" t="str">
        <f>VLOOKUP(C231,'MASTER KEY'!$A$2:$B$2986,2,FALSE)</f>
        <v>Hillea spp 0004</v>
      </c>
    </row>
    <row r="232" spans="1:4">
      <c r="A232" s="67" t="s">
        <v>6554</v>
      </c>
      <c r="B232">
        <v>1</v>
      </c>
      <c r="C232" t="s">
        <v>4703</v>
      </c>
      <c r="D232" t="str">
        <f>VLOOKUP(C232,'MASTER KEY'!$A$2:$B$2986,2,FALSE)</f>
        <v>Hippodonta capitata</v>
      </c>
    </row>
    <row r="233" spans="1:4">
      <c r="A233" s="67" t="s">
        <v>7399</v>
      </c>
      <c r="B233">
        <v>1</v>
      </c>
      <c r="C233" t="s">
        <v>4704</v>
      </c>
      <c r="D233" t="str">
        <f>VLOOKUP(C233,'MASTER KEY'!$A$2:$B$2986,2,FALSE)</f>
        <v>Hippodonta spp 0001</v>
      </c>
    </row>
    <row r="234" spans="1:4">
      <c r="A234" s="67" t="s">
        <v>7400</v>
      </c>
      <c r="B234">
        <v>1</v>
      </c>
      <c r="C234" t="s">
        <v>4705</v>
      </c>
      <c r="D234" t="str">
        <f>VLOOKUP(C234,'MASTER KEY'!$A$2:$B$2986,2,FALSE)</f>
        <v>Hyalotheca spp 0002</v>
      </c>
    </row>
    <row r="235" spans="1:4">
      <c r="A235" s="67" t="s">
        <v>7401</v>
      </c>
      <c r="B235">
        <v>1</v>
      </c>
      <c r="C235" t="s">
        <v>4709</v>
      </c>
      <c r="D235" t="str">
        <f>VLOOKUP(C235,'MASTER KEY'!$A$2:$B$2986,2,FALSE)</f>
        <v>Johannesbaptistia spp 0001</v>
      </c>
    </row>
    <row r="236" spans="1:4">
      <c r="A236" s="67" t="s">
        <v>2983</v>
      </c>
      <c r="B236">
        <v>1</v>
      </c>
      <c r="C236" t="s">
        <v>4710</v>
      </c>
      <c r="D236" t="str">
        <f>VLOOKUP(C236,'MASTER KEY'!$A$2:$B$2986,2,FALSE)</f>
        <v>Karenia brevis</v>
      </c>
    </row>
    <row r="237" spans="1:4">
      <c r="A237" s="67" t="s">
        <v>6558</v>
      </c>
      <c r="B237">
        <v>1</v>
      </c>
      <c r="C237" t="s">
        <v>4711</v>
      </c>
      <c r="D237" t="str">
        <f>VLOOKUP(C237,'MASTER KEY'!$A$2:$B$2986,2,FALSE)</f>
        <v>Karenia mikimotoi</v>
      </c>
    </row>
    <row r="238" spans="1:4">
      <c r="A238" s="67" t="s">
        <v>2984</v>
      </c>
      <c r="B238">
        <v>1</v>
      </c>
      <c r="C238" t="s">
        <v>4712</v>
      </c>
      <c r="D238" t="str">
        <f>VLOOKUP(C238,'MASTER KEY'!$A$2:$B$2986,2,FALSE)</f>
        <v>Karenia papilionacea</v>
      </c>
    </row>
    <row r="239" spans="1:4">
      <c r="A239" s="67" t="s">
        <v>6559</v>
      </c>
      <c r="B239">
        <v>1</v>
      </c>
      <c r="C239" t="s">
        <v>4713</v>
      </c>
      <c r="D239" t="str">
        <f>VLOOKUP(C239,'MASTER KEY'!$A$2:$B$2986,2,FALSE)</f>
        <v>Karenia selliformis</v>
      </c>
    </row>
    <row r="240" spans="1:4">
      <c r="A240" s="67" t="s">
        <v>5255</v>
      </c>
      <c r="B240">
        <v>1</v>
      </c>
      <c r="C240" t="s">
        <v>4716</v>
      </c>
      <c r="D240" t="str">
        <f>VLOOKUP(C240,'MASTER KEY'!$A$2:$B$2986,2,FALSE)</f>
        <v>Karenia spp 0003</v>
      </c>
    </row>
    <row r="241" spans="1:4">
      <c r="A241" s="67" t="s">
        <v>7403</v>
      </c>
      <c r="B241">
        <v>1</v>
      </c>
      <c r="C241" t="s">
        <v>4720</v>
      </c>
      <c r="D241" t="str">
        <f>VLOOKUP(C241,'MASTER KEY'!$A$2:$B$2986,2,FALSE)</f>
        <v>Karlodinium veneficum</v>
      </c>
    </row>
    <row r="242" spans="1:4">
      <c r="A242" s="67" t="s">
        <v>5256</v>
      </c>
      <c r="B242">
        <v>1</v>
      </c>
      <c r="C242" t="s">
        <v>4719</v>
      </c>
      <c r="D242" t="str">
        <f>VLOOKUP(C242,'MASTER KEY'!$A$2:$B$2986,2,FALSE)</f>
        <v>Karlodinium spp 0002</v>
      </c>
    </row>
    <row r="243" spans="1:4">
      <c r="A243" s="67" t="s">
        <v>7404</v>
      </c>
      <c r="B243">
        <v>1</v>
      </c>
      <c r="C243" t="s">
        <v>4721</v>
      </c>
      <c r="D243" t="str">
        <f>VLOOKUP(C243,'MASTER KEY'!$A$2:$B$2986,2,FALSE)</f>
        <v>Katablepharis spp 0001</v>
      </c>
    </row>
    <row r="244" spans="1:4">
      <c r="A244" s="67" t="s">
        <v>2989</v>
      </c>
      <c r="B244">
        <v>1</v>
      </c>
      <c r="C244" t="s">
        <v>4723</v>
      </c>
      <c r="D244" t="str">
        <f>VLOOKUP(C244,'MASTER KEY'!$A$2:$B$2986,2,FALSE)</f>
        <v>Katodinium glaucum</v>
      </c>
    </row>
    <row r="245" spans="1:4">
      <c r="A245" s="67" t="s">
        <v>2990</v>
      </c>
      <c r="B245">
        <v>1</v>
      </c>
      <c r="C245" t="s">
        <v>4724</v>
      </c>
      <c r="D245" t="str">
        <f>VLOOKUP(C245,'MASTER KEY'!$A$2:$B$2986,2,FALSE)</f>
        <v>Katodinium rotundatum</v>
      </c>
    </row>
    <row r="246" spans="1:4">
      <c r="A246" s="67" t="s">
        <v>5257</v>
      </c>
      <c r="B246">
        <v>1</v>
      </c>
      <c r="C246" t="s">
        <v>4730</v>
      </c>
      <c r="D246" t="str">
        <f>VLOOKUP(C246,'MASTER KEY'!$A$2:$B$2986,2,FALSE)</f>
        <v>Katodinium spp 0006</v>
      </c>
    </row>
    <row r="247" spans="1:4">
      <c r="A247" s="67" t="s">
        <v>5258</v>
      </c>
      <c r="B247">
        <v>1</v>
      </c>
      <c r="C247" t="s">
        <v>4732</v>
      </c>
      <c r="D247" t="str">
        <f>VLOOKUP(C247,'MASTER KEY'!$A$2:$B$2986,2,FALSE)</f>
        <v>Kirchneriella spp 0002</v>
      </c>
    </row>
    <row r="248" spans="1:4">
      <c r="A248" s="67" t="s">
        <v>6569</v>
      </c>
      <c r="B248">
        <v>1</v>
      </c>
      <c r="C248" t="s">
        <v>4734</v>
      </c>
      <c r="D248" t="str">
        <f>VLOOKUP(C248,'MASTER KEY'!$A$2:$B$2986,2,FALSE)</f>
        <v>Kryptoperidinium foliaceum</v>
      </c>
    </row>
    <row r="249" spans="1:4">
      <c r="A249" s="67" t="s">
        <v>7405</v>
      </c>
      <c r="B249">
        <v>1</v>
      </c>
      <c r="C249" t="s">
        <v>4735</v>
      </c>
      <c r="D249" t="str">
        <f>VLOOKUP(C249,'MASTER KEY'!$A$2:$B$2986,2,FALSE)</f>
        <v>Kryptoperidinium spp 0001</v>
      </c>
    </row>
    <row r="250" spans="1:4">
      <c r="A250" s="67" t="s">
        <v>7406</v>
      </c>
      <c r="B250">
        <v>1</v>
      </c>
      <c r="C250" t="s">
        <v>4738</v>
      </c>
      <c r="D250" t="str">
        <f>VLOOKUP(C250,'MASTER KEY'!$A$2:$B$2986,2,FALSE)</f>
        <v>Lagerheimia spp 0001</v>
      </c>
    </row>
    <row r="251" spans="1:4">
      <c r="A251" s="67" t="s">
        <v>7409</v>
      </c>
      <c r="B251">
        <v>1</v>
      </c>
      <c r="C251" t="s">
        <v>4744</v>
      </c>
      <c r="D251" t="str">
        <f>VLOOKUP(C251,'MASTER KEY'!$A$2:$B$2986,2,FALSE)</f>
        <v>Lepocinclis spp 0001</v>
      </c>
    </row>
    <row r="252" spans="1:4">
      <c r="A252" s="67" t="s">
        <v>3001</v>
      </c>
      <c r="B252">
        <v>1</v>
      </c>
      <c r="C252" t="s">
        <v>4745</v>
      </c>
      <c r="D252" t="str">
        <f>VLOOKUP(C252,'MASTER KEY'!$A$2:$B$2986,2,FALSE)</f>
        <v>Leptocylindrus danicus</v>
      </c>
    </row>
    <row r="253" spans="1:4">
      <c r="A253" s="67" t="s">
        <v>3002</v>
      </c>
      <c r="B253">
        <v>1</v>
      </c>
      <c r="C253" t="s">
        <v>4746</v>
      </c>
      <c r="D253" t="str">
        <f>VLOOKUP(C253,'MASTER KEY'!$A$2:$B$2986,2,FALSE)</f>
        <v>Leptocylindrus mediterraneus</v>
      </c>
    </row>
    <row r="254" spans="1:4">
      <c r="A254" s="67" t="s">
        <v>3003</v>
      </c>
      <c r="B254">
        <v>1</v>
      </c>
      <c r="C254" t="s">
        <v>4747</v>
      </c>
      <c r="D254" t="str">
        <f>VLOOKUP(C254,'MASTER KEY'!$A$2:$B$2986,2,FALSE)</f>
        <v>Leptocylindrus minimus</v>
      </c>
    </row>
    <row r="255" spans="1:4">
      <c r="A255" s="67" t="s">
        <v>5260</v>
      </c>
      <c r="B255">
        <v>1</v>
      </c>
      <c r="C255" t="s">
        <v>4752</v>
      </c>
      <c r="D255" t="str">
        <f>VLOOKUP(C255,'MASTER KEY'!$A$2:$B$2986,2,FALSE)</f>
        <v>Leptocylindrus spp 0005</v>
      </c>
    </row>
    <row r="256" spans="1:4">
      <c r="A256" s="67" t="s">
        <v>7410</v>
      </c>
      <c r="B256">
        <v>1</v>
      </c>
      <c r="C256" t="s">
        <v>4753</v>
      </c>
      <c r="D256" t="str">
        <f>VLOOKUP(C256,'MASTER KEY'!$A$2:$B$2986,2,FALSE)</f>
        <v>Leptolyngbya spp 0001</v>
      </c>
    </row>
    <row r="257" spans="1:4">
      <c r="A257" s="67" t="s">
        <v>7411</v>
      </c>
      <c r="B257">
        <v>1</v>
      </c>
      <c r="C257" t="s">
        <v>4755</v>
      </c>
      <c r="D257" t="str">
        <f>VLOOKUP(C257,'MASTER KEY'!$A$2:$B$2986,2,FALSE)</f>
        <v>Leucocryptos spp 0002</v>
      </c>
    </row>
    <row r="258" spans="1:4">
      <c r="A258" s="67" t="s">
        <v>5261</v>
      </c>
      <c r="B258">
        <v>1</v>
      </c>
      <c r="C258" t="s">
        <v>4766</v>
      </c>
      <c r="D258" t="str">
        <f>VLOOKUP(C258,'MASTER KEY'!$A$2:$B$2986,2,FALSE)</f>
        <v>Licmophora spp 0007</v>
      </c>
    </row>
    <row r="259" spans="1:4">
      <c r="A259" s="67" t="s">
        <v>7412</v>
      </c>
      <c r="B259">
        <v>1</v>
      </c>
      <c r="C259" t="s">
        <v>4767</v>
      </c>
      <c r="D259" t="str">
        <f>VLOOKUP(C259,'MASTER KEY'!$A$2:$B$2986,2,FALSE)</f>
        <v>Limnothrix spp 0001</v>
      </c>
    </row>
    <row r="260" spans="1:4">
      <c r="A260" s="67" t="s">
        <v>5705</v>
      </c>
      <c r="B260">
        <v>1</v>
      </c>
      <c r="C260" t="s">
        <v>4771</v>
      </c>
      <c r="D260" t="str">
        <f>VLOOKUP(C260,'MASTER KEY'!$A$2:$B$2986,2,FALSE)</f>
        <v>Lioloma spp 0002</v>
      </c>
    </row>
    <row r="261" spans="1:4">
      <c r="A261" s="67" t="s">
        <v>5706</v>
      </c>
      <c r="B261">
        <v>1</v>
      </c>
      <c r="C261" t="s">
        <v>4775</v>
      </c>
      <c r="D261" t="str">
        <f>VLOOKUP(C261,'MASTER KEY'!$A$2:$B$2986,2,FALSE)</f>
        <v>Lithodesmium spp 0004</v>
      </c>
    </row>
    <row r="262" spans="1:4">
      <c r="A262" s="67" t="s">
        <v>6586</v>
      </c>
      <c r="B262">
        <v>1</v>
      </c>
      <c r="C262" t="s">
        <v>4777</v>
      </c>
      <c r="D262" t="str">
        <f>VLOOKUP(C262,'MASTER KEY'!$A$2:$B$2986,2,FALSE)</f>
        <v>Lithodesmium undulatum</v>
      </c>
    </row>
    <row r="263" spans="1:4">
      <c r="A263" s="67" t="s">
        <v>7413</v>
      </c>
      <c r="B263">
        <v>1</v>
      </c>
      <c r="C263" t="s">
        <v>4778</v>
      </c>
      <c r="D263" t="str">
        <f>VLOOKUP(C263,'MASTER KEY'!$A$2:$B$2986,2,FALSE)</f>
        <v>Lyngbya cincinnata</v>
      </c>
    </row>
    <row r="264" spans="1:4">
      <c r="A264" s="67" t="s">
        <v>6588</v>
      </c>
      <c r="B264">
        <v>1</v>
      </c>
      <c r="C264" t="s">
        <v>4782</v>
      </c>
      <c r="D264" t="str">
        <f>VLOOKUP(C264,'MASTER KEY'!$A$2:$B$2986,2,FALSE)</f>
        <v>Mallomonas akrokomos</v>
      </c>
    </row>
    <row r="265" spans="1:4">
      <c r="A265" s="67" t="s">
        <v>7414</v>
      </c>
      <c r="B265">
        <v>1</v>
      </c>
      <c r="C265" t="s">
        <v>4783</v>
      </c>
      <c r="D265" t="str">
        <f>VLOOKUP(C265,'MASTER KEY'!$A$2:$B$2986,2,FALSE)</f>
        <v>Mallomonas spp 0001</v>
      </c>
    </row>
    <row r="266" spans="1:4">
      <c r="A266" s="67" t="s">
        <v>6590</v>
      </c>
      <c r="B266">
        <v>1</v>
      </c>
      <c r="C266" t="s">
        <v>4789</v>
      </c>
      <c r="D266" t="str">
        <f>VLOOKUP(C266,'MASTER KEY'!$A$2:$B$2986,2,FALSE)</f>
        <v>Mastogloia halophila</v>
      </c>
    </row>
    <row r="267" spans="1:4">
      <c r="A267" s="67" t="s">
        <v>5262</v>
      </c>
      <c r="B267">
        <v>1</v>
      </c>
      <c r="C267" t="s">
        <v>4800</v>
      </c>
      <c r="D267" t="str">
        <f>VLOOKUP(C267,'MASTER KEY'!$A$2:$B$2986,2,FALSE)</f>
        <v>Mastogloia spp 0011</v>
      </c>
    </row>
    <row r="268" spans="1:4">
      <c r="A268" s="67" t="s">
        <v>7332</v>
      </c>
      <c r="B268">
        <v>1</v>
      </c>
      <c r="C268" t="s">
        <v>3805</v>
      </c>
      <c r="D268" t="str">
        <f>VLOOKUP(C268,'MASTER KEY'!$A$2:$B$2986,2,FALSE)</f>
        <v>Aulacoseira distans</v>
      </c>
    </row>
    <row r="269" spans="1:4">
      <c r="A269" s="67" t="s">
        <v>6592</v>
      </c>
      <c r="B269">
        <v>1</v>
      </c>
      <c r="C269" t="s">
        <v>4802</v>
      </c>
      <c r="D269" t="str">
        <f>VLOOKUP(C269,'MASTER KEY'!$A$2:$B$2986,2,FALSE)</f>
        <v>Melosira moniliformis</v>
      </c>
    </row>
    <row r="270" spans="1:4">
      <c r="A270" s="67" t="s">
        <v>6593</v>
      </c>
      <c r="B270">
        <v>1</v>
      </c>
      <c r="C270" t="s">
        <v>4803</v>
      </c>
      <c r="D270" t="str">
        <f>VLOOKUP(C270,'MASTER KEY'!$A$2:$B$2986,2,FALSE)</f>
        <v>Melosira nummuloides</v>
      </c>
    </row>
    <row r="271" spans="1:4">
      <c r="A271" s="67" t="s">
        <v>7415</v>
      </c>
      <c r="B271">
        <v>1</v>
      </c>
      <c r="C271" t="s">
        <v>4807</v>
      </c>
      <c r="D271" t="str">
        <f>VLOOKUP(C271,'MASTER KEY'!$A$2:$B$2986,2,FALSE)</f>
        <v>Melosira spp 0004</v>
      </c>
    </row>
    <row r="272" spans="1:4">
      <c r="A272" s="67" t="s">
        <v>5263</v>
      </c>
      <c r="B272">
        <v>1</v>
      </c>
      <c r="C272" t="s">
        <v>4808</v>
      </c>
      <c r="D272" t="str">
        <f>VLOOKUP(C272,'MASTER KEY'!$A$2:$B$2986,2,FALSE)</f>
        <v>Melosira spp 0005</v>
      </c>
    </row>
    <row r="273" spans="1:4">
      <c r="A273" s="67" t="s">
        <v>6596</v>
      </c>
      <c r="B273">
        <v>1</v>
      </c>
      <c r="C273" t="s">
        <v>4809</v>
      </c>
      <c r="D273" t="str">
        <f>VLOOKUP(C273,'MASTER KEY'!$A$2:$B$2986,2,FALSE)</f>
        <v>Melosira varians</v>
      </c>
    </row>
    <row r="274" spans="1:4">
      <c r="A274" s="67" t="s">
        <v>7416</v>
      </c>
      <c r="B274">
        <v>1</v>
      </c>
      <c r="C274" t="s">
        <v>4814</v>
      </c>
      <c r="D274" t="str">
        <f>VLOOKUP(C274,'MASTER KEY'!$A$2:$B$2986,2,FALSE)</f>
        <v>Meringosphaera spp 0003</v>
      </c>
    </row>
    <row r="275" spans="1:4">
      <c r="A275" s="67" t="s">
        <v>6598</v>
      </c>
      <c r="B275">
        <v>1</v>
      </c>
      <c r="C275" t="s">
        <v>4815</v>
      </c>
      <c r="D275" t="str">
        <f>VLOOKUP(C275,'MASTER KEY'!$A$2:$B$2986,2,FALSE)</f>
        <v>Merismopedia elegans</v>
      </c>
    </row>
    <row r="276" spans="1:4">
      <c r="A276" s="67" t="s">
        <v>7417</v>
      </c>
      <c r="B276">
        <v>1</v>
      </c>
      <c r="C276" t="s">
        <v>4816</v>
      </c>
      <c r="D276" t="str">
        <f>VLOOKUP(C276,'MASTER KEY'!$A$2:$B$2986,2,FALSE)</f>
        <v>Merismopedia spp 0001</v>
      </c>
    </row>
    <row r="277" spans="1:4">
      <c r="A277" s="67" t="s">
        <v>6600</v>
      </c>
      <c r="B277">
        <v>1</v>
      </c>
      <c r="C277" t="s">
        <v>4822</v>
      </c>
      <c r="D277" t="str">
        <f>VLOOKUP(C277,'MASTER KEY'!$A$2:$B$2986,2,FALSE)</f>
        <v>Micractinium pusillum</v>
      </c>
    </row>
    <row r="278" spans="1:4">
      <c r="A278" s="67" t="s">
        <v>7418</v>
      </c>
      <c r="B278">
        <v>1</v>
      </c>
      <c r="C278" t="s">
        <v>4823</v>
      </c>
      <c r="D278" t="str">
        <f>VLOOKUP(C278,'MASTER KEY'!$A$2:$B$2986,2,FALSE)</f>
        <v>Micractinium spp 0001</v>
      </c>
    </row>
    <row r="279" spans="1:4">
      <c r="A279" s="67" t="s">
        <v>6602</v>
      </c>
      <c r="B279">
        <v>1</v>
      </c>
      <c r="C279" t="s">
        <v>4824</v>
      </c>
      <c r="D279" t="str">
        <f>VLOOKUP(C279,'MASTER KEY'!$A$2:$B$2986,2,FALSE)</f>
        <v>Microcystis aeruginosa</v>
      </c>
    </row>
    <row r="280" spans="1:4">
      <c r="A280" s="67" t="s">
        <v>6603</v>
      </c>
      <c r="B280">
        <v>1</v>
      </c>
      <c r="C280" t="s">
        <v>4825</v>
      </c>
      <c r="D280" t="str">
        <f>VLOOKUP(C280,'MASTER KEY'!$A$2:$B$2986,2,FALSE)</f>
        <v>Microcystis botrys</v>
      </c>
    </row>
    <row r="281" spans="1:4">
      <c r="A281" s="67" t="s">
        <v>3053</v>
      </c>
      <c r="B281">
        <v>1</v>
      </c>
      <c r="C281" t="s">
        <v>4826</v>
      </c>
      <c r="D281" t="str">
        <f>VLOOKUP(C281,'MASTER KEY'!$A$2:$B$2986,2,FALSE)</f>
        <v>Microcystis flos-aquae</v>
      </c>
    </row>
    <row r="282" spans="1:4">
      <c r="A282" s="67" t="s">
        <v>7419</v>
      </c>
      <c r="B282">
        <v>1</v>
      </c>
      <c r="C282" t="s">
        <v>4827</v>
      </c>
      <c r="D282" t="str">
        <f>VLOOKUP(C282,'MASTER KEY'!$A$2:$B$2986,2,FALSE)</f>
        <v>Microcystis spp 0001</v>
      </c>
    </row>
    <row r="283" spans="1:4">
      <c r="A283" s="67" t="s">
        <v>6605</v>
      </c>
      <c r="B283">
        <v>1</v>
      </c>
      <c r="C283" t="s">
        <v>4828</v>
      </c>
      <c r="D283" t="str">
        <f>VLOOKUP(C283,'MASTER KEY'!$A$2:$B$2986,2,FALSE)</f>
        <v>Microcystis wesenbergii</v>
      </c>
    </row>
    <row r="284" spans="1:4">
      <c r="A284" s="67" t="s">
        <v>7323</v>
      </c>
      <c r="B284">
        <v>1</v>
      </c>
      <c r="C284" t="s">
        <v>3777</v>
      </c>
      <c r="D284" t="str">
        <f>VLOOKUP(C284,'MASTER KEY'!$A$2:$B$2986,2,FALSE)</f>
        <v>Ankistrodesmus arcuatus</v>
      </c>
    </row>
    <row r="285" spans="1:4">
      <c r="A285" s="67" t="s">
        <v>6606</v>
      </c>
      <c r="B285">
        <v>1</v>
      </c>
      <c r="C285" t="s">
        <v>4832</v>
      </c>
      <c r="D285" t="str">
        <f>VLOOKUP(C285,'MASTER KEY'!$A$2:$B$2986,2,FALSE)</f>
        <v>Monoraphidium contortum</v>
      </c>
    </row>
    <row r="286" spans="1:4">
      <c r="A286" s="67" t="s">
        <v>6607</v>
      </c>
      <c r="B286">
        <v>1</v>
      </c>
      <c r="C286" t="s">
        <v>4833</v>
      </c>
      <c r="D286" t="str">
        <f>VLOOKUP(C286,'MASTER KEY'!$A$2:$B$2986,2,FALSE)</f>
        <v>Monoraphidium convolutum</v>
      </c>
    </row>
    <row r="287" spans="1:4">
      <c r="A287" s="67" t="s">
        <v>6608</v>
      </c>
      <c r="B287">
        <v>1</v>
      </c>
      <c r="C287" t="s">
        <v>4834</v>
      </c>
      <c r="D287" t="str">
        <f>VLOOKUP(C287,'MASTER KEY'!$A$2:$B$2986,2,FALSE)</f>
        <v>Monoraphidium lunare</v>
      </c>
    </row>
    <row r="288" spans="1:4">
      <c r="A288" s="67" t="s">
        <v>5264</v>
      </c>
      <c r="B288">
        <v>1</v>
      </c>
      <c r="C288" t="s">
        <v>4836</v>
      </c>
      <c r="D288" t="str">
        <f>VLOOKUP(C288,'MASTER KEY'!$A$2:$B$2986,2,FALSE)</f>
        <v>Monoraphidium spp 0002</v>
      </c>
    </row>
    <row r="289" spans="1:4">
      <c r="A289" s="71" t="s">
        <v>5265</v>
      </c>
      <c r="B289">
        <v>1</v>
      </c>
      <c r="C289" t="s">
        <v>4848</v>
      </c>
      <c r="D289" t="str">
        <f>VLOOKUP(C289,'MASTER KEY'!$A$2:$B$2986,2,FALSE)</f>
        <v>Navicula spp 0002</v>
      </c>
    </row>
    <row r="290" spans="1:4">
      <c r="A290" s="71" t="s">
        <v>5266</v>
      </c>
      <c r="B290">
        <v>1</v>
      </c>
      <c r="C290" t="s">
        <v>4849</v>
      </c>
      <c r="D290" t="str">
        <f>VLOOKUP(C290,'MASTER KEY'!$A$2:$B$2986,2,FALSE)</f>
        <v>Navicula spp 0003</v>
      </c>
    </row>
    <row r="291" spans="1:4">
      <c r="A291" s="67" t="s">
        <v>5709</v>
      </c>
      <c r="B291">
        <v>1</v>
      </c>
      <c r="C291" t="s">
        <v>4888</v>
      </c>
      <c r="D291" t="str">
        <f>VLOOKUP(C291,'MASTER KEY'!$A$2:$B$2986,2,FALSE)</f>
        <v>Navicula spp 0042</v>
      </c>
    </row>
    <row r="292" spans="1:4">
      <c r="A292" s="67" t="s">
        <v>7420</v>
      </c>
      <c r="B292">
        <v>1</v>
      </c>
      <c r="C292" t="s">
        <v>4889</v>
      </c>
      <c r="D292" t="str">
        <f>VLOOKUP(C292,'MASTER KEY'!$A$2:$B$2986,2,FALSE)</f>
        <v>Navicula spp 0043</v>
      </c>
    </row>
    <row r="293" spans="1:4">
      <c r="A293" s="67" t="s">
        <v>7421</v>
      </c>
      <c r="B293">
        <v>1</v>
      </c>
      <c r="C293" t="s">
        <v>4890</v>
      </c>
      <c r="D293" t="str">
        <f>VLOOKUP(C293,'MASTER KEY'!$A$2:$B$2986,2,FALSE)</f>
        <v>Navicula spp 0044</v>
      </c>
    </row>
    <row r="294" spans="1:4">
      <c r="A294" s="67" t="s">
        <v>6616</v>
      </c>
      <c r="B294">
        <v>1</v>
      </c>
      <c r="C294" t="s">
        <v>4893</v>
      </c>
      <c r="D294" t="str">
        <f>VLOOKUP(C294,'MASTER KEY'!$A$2:$B$2986,2,FALSE)</f>
        <v>Nematodinium armatum</v>
      </c>
    </row>
    <row r="295" spans="1:4">
      <c r="A295" s="67" t="s">
        <v>7422</v>
      </c>
      <c r="B295">
        <v>1</v>
      </c>
      <c r="C295" t="s">
        <v>4894</v>
      </c>
      <c r="D295" t="str">
        <f>VLOOKUP(C295,'MASTER KEY'!$A$2:$B$2986,2,FALSE)</f>
        <v>Nematodinium spp 0001</v>
      </c>
    </row>
    <row r="296" spans="1:4">
      <c r="A296" s="67" t="s">
        <v>6618</v>
      </c>
      <c r="B296">
        <v>1</v>
      </c>
      <c r="C296" t="s">
        <v>4898</v>
      </c>
      <c r="D296" t="str">
        <f>VLOOKUP(C296,'MASTER KEY'!$A$2:$B$2986,2,FALSE)</f>
        <v>Nitzschia acicularis</v>
      </c>
    </row>
    <row r="297" spans="1:4">
      <c r="A297" s="67" t="s">
        <v>6619</v>
      </c>
      <c r="B297">
        <v>1</v>
      </c>
      <c r="C297" t="s">
        <v>4902</v>
      </c>
      <c r="D297" t="str">
        <f>VLOOKUP(C297,'MASTER KEY'!$A$2:$B$2986,2,FALSE)</f>
        <v>Nitzschia closterium</v>
      </c>
    </row>
    <row r="298" spans="1:4">
      <c r="A298" s="67" t="s">
        <v>3114</v>
      </c>
      <c r="B298">
        <v>1</v>
      </c>
      <c r="C298" t="s">
        <v>4903</v>
      </c>
      <c r="D298" t="str">
        <f>VLOOKUP(C298,'MASTER KEY'!$A$2:$B$2986,2,FALSE)</f>
        <v>Nitzschia fasciculata</v>
      </c>
    </row>
    <row r="299" spans="1:4">
      <c r="A299" s="67" t="s">
        <v>6620</v>
      </c>
      <c r="B299">
        <v>1</v>
      </c>
      <c r="C299" t="s">
        <v>4904</v>
      </c>
      <c r="D299" t="str">
        <f>VLOOKUP(C299,'MASTER KEY'!$A$2:$B$2986,2,FALSE)</f>
        <v>Nitzschia hummii</v>
      </c>
    </row>
    <row r="300" spans="1:4">
      <c r="A300" s="71" t="s">
        <v>7423</v>
      </c>
      <c r="B300">
        <v>1</v>
      </c>
      <c r="C300" t="s">
        <v>4917</v>
      </c>
      <c r="D300" t="str">
        <f>VLOOKUP(C300,'MASTER KEY'!$A$2:$B$2986,2,FALSE)</f>
        <v>Nitzschia spp 0001</v>
      </c>
    </row>
    <row r="301" spans="1:4">
      <c r="A301" s="71" t="s">
        <v>5267</v>
      </c>
      <c r="B301">
        <v>1</v>
      </c>
      <c r="C301" t="s">
        <v>4917</v>
      </c>
      <c r="D301" t="str">
        <f>VLOOKUP(C301,'MASTER KEY'!$A$2:$B$2986,2,FALSE)</f>
        <v>Nitzschia spp 0001</v>
      </c>
    </row>
    <row r="302" spans="1:4">
      <c r="A302" s="67" t="s">
        <v>3117</v>
      </c>
      <c r="B302">
        <v>1</v>
      </c>
      <c r="C302" t="s">
        <v>4907</v>
      </c>
      <c r="D302" t="str">
        <f>VLOOKUP(C302,'MASTER KEY'!$A$2:$B$2986,2,FALSE)</f>
        <v>Nitzschia linearis</v>
      </c>
    </row>
    <row r="303" spans="1:4">
      <c r="A303" s="67" t="s">
        <v>6621</v>
      </c>
      <c r="B303">
        <v>1</v>
      </c>
      <c r="C303" t="s">
        <v>4908</v>
      </c>
      <c r="D303" t="str">
        <f>VLOOKUP(C303,'MASTER KEY'!$A$2:$B$2986,2,FALSE)</f>
        <v>Nitzschia littoralis</v>
      </c>
    </row>
    <row r="304" spans="1:4">
      <c r="A304" s="67" t="s">
        <v>3118</v>
      </c>
      <c r="B304">
        <v>1</v>
      </c>
      <c r="C304" t="s">
        <v>4909</v>
      </c>
      <c r="D304" t="str">
        <f>VLOOKUP(C304,'MASTER KEY'!$A$2:$B$2986,2,FALSE)</f>
        <v>Nitzschia longissima</v>
      </c>
    </row>
    <row r="305" spans="1:4">
      <c r="A305" s="67" t="s">
        <v>6622</v>
      </c>
      <c r="B305">
        <v>1</v>
      </c>
      <c r="C305" t="s">
        <v>4910</v>
      </c>
      <c r="D305" t="str">
        <f>VLOOKUP(C305,'MASTER KEY'!$A$2:$B$2986,2,FALSE)</f>
        <v>Nitzschia obtusa</v>
      </c>
    </row>
    <row r="306" spans="1:4">
      <c r="A306" s="67" t="s">
        <v>3120</v>
      </c>
      <c r="B306">
        <v>1</v>
      </c>
      <c r="C306" t="s">
        <v>4912</v>
      </c>
      <c r="D306" t="str">
        <f>VLOOKUP(C306,'MASTER KEY'!$A$2:$B$2986,2,FALSE)</f>
        <v>Nitzschia punctata</v>
      </c>
    </row>
    <row r="307" spans="1:4">
      <c r="A307" s="67" t="s">
        <v>6623</v>
      </c>
      <c r="B307">
        <v>1</v>
      </c>
      <c r="C307" t="s">
        <v>4913</v>
      </c>
      <c r="D307" t="str">
        <f>VLOOKUP(C307,'MASTER KEY'!$A$2:$B$2986,2,FALSE)</f>
        <v>Nitzschia rectilonga</v>
      </c>
    </row>
    <row r="308" spans="1:4">
      <c r="A308" s="67" t="s">
        <v>3121</v>
      </c>
      <c r="B308">
        <v>1</v>
      </c>
      <c r="C308" t="s">
        <v>4914</v>
      </c>
      <c r="D308" t="str">
        <f>VLOOKUP(C308,'MASTER KEY'!$A$2:$B$2986,2,FALSE)</f>
        <v>Nitzschia reversa</v>
      </c>
    </row>
    <row r="309" spans="1:4">
      <c r="A309" s="71" t="s">
        <v>7424</v>
      </c>
      <c r="B309">
        <v>1</v>
      </c>
      <c r="C309" t="s">
        <v>4918</v>
      </c>
      <c r="D309" t="str">
        <f>VLOOKUP(C309,'MASTER KEY'!$A$2:$B$2986,2,FALSE)</f>
        <v>Nitzschia spp 0002</v>
      </c>
    </row>
    <row r="310" spans="1:4">
      <c r="A310" s="71" t="s">
        <v>5268</v>
      </c>
      <c r="B310">
        <v>1</v>
      </c>
      <c r="C310" t="s">
        <v>4918</v>
      </c>
      <c r="D310" t="str">
        <f>VLOOKUP(C310,'MASTER KEY'!$A$2:$B$2986,2,FALSE)</f>
        <v>Nitzschia spp 0002</v>
      </c>
    </row>
    <row r="311" spans="1:4">
      <c r="A311" s="67" t="s">
        <v>5711</v>
      </c>
      <c r="B311">
        <v>1</v>
      </c>
      <c r="C311" t="s">
        <v>4971</v>
      </c>
      <c r="D311" t="str">
        <f>VLOOKUP(C311,'MASTER KEY'!$A$2:$B$2986,2,FALSE)</f>
        <v>Nitzschia spp 0055</v>
      </c>
    </row>
    <row r="312" spans="1:4">
      <c r="A312" s="67" t="s">
        <v>7425</v>
      </c>
      <c r="B312">
        <v>1</v>
      </c>
      <c r="C312" t="s">
        <v>4975</v>
      </c>
      <c r="D312" t="str">
        <f>VLOOKUP(C312,'MASTER KEY'!$A$2:$B$2986,2,FALSE)</f>
        <v>Oblea rotunda</v>
      </c>
    </row>
    <row r="313" spans="1:4">
      <c r="A313" s="67" t="s">
        <v>7426</v>
      </c>
      <c r="B313">
        <v>1</v>
      </c>
      <c r="C313" t="s">
        <v>4976</v>
      </c>
      <c r="D313" t="str">
        <f>VLOOKUP(C313,'MASTER KEY'!$A$2:$B$2986,2,FALSE)</f>
        <v>Oblea spp 0001</v>
      </c>
    </row>
    <row r="314" spans="1:4">
      <c r="A314" s="71" t="s">
        <v>3186</v>
      </c>
      <c r="B314">
        <v>1</v>
      </c>
      <c r="C314" t="s">
        <v>4982</v>
      </c>
      <c r="D314" t="str">
        <f>VLOOKUP(C314,'MASTER KEY'!$A$2:$B$2986,2,FALSE)</f>
        <v>Odontella sinensis</v>
      </c>
    </row>
    <row r="315" spans="1:4">
      <c r="A315" s="67" t="s">
        <v>5269</v>
      </c>
      <c r="B315">
        <v>1</v>
      </c>
      <c r="C315" t="s">
        <v>4990</v>
      </c>
      <c r="D315" t="str">
        <f>VLOOKUP(C315,'MASTER KEY'!$A$2:$B$2986,2,FALSE)</f>
        <v>Odontella spp 0008</v>
      </c>
    </row>
    <row r="316" spans="1:4">
      <c r="A316" s="67" t="s">
        <v>7427</v>
      </c>
      <c r="B316">
        <v>1</v>
      </c>
      <c r="C316" t="s">
        <v>4991</v>
      </c>
      <c r="D316" t="str">
        <f>VLOOKUP(C316,'MASTER KEY'!$A$2:$B$2986,2,FALSE)</f>
        <v>Oltmannsiella spp 0001</v>
      </c>
    </row>
    <row r="317" spans="1:4">
      <c r="A317" s="67" t="s">
        <v>7428</v>
      </c>
      <c r="B317">
        <v>1</v>
      </c>
      <c r="C317" t="s">
        <v>4992</v>
      </c>
      <c r="D317" t="str">
        <f>VLOOKUP(C317,'MASTER KEY'!$A$2:$B$2986,2,FALSE)</f>
        <v>Oltmannsiellopsis spp 0001</v>
      </c>
    </row>
    <row r="318" spans="1:4">
      <c r="A318" s="67" t="s">
        <v>7429</v>
      </c>
      <c r="B318">
        <v>1</v>
      </c>
      <c r="C318" t="s">
        <v>4993</v>
      </c>
      <c r="D318" t="str">
        <f>VLOOKUP(C318,'MASTER KEY'!$A$2:$B$2986,2,FALSE)</f>
        <v>Oocystis spp 0001</v>
      </c>
    </row>
    <row r="319" spans="1:4">
      <c r="A319" s="67" t="s">
        <v>7430</v>
      </c>
      <c r="B319">
        <v>1</v>
      </c>
      <c r="C319" t="s">
        <v>5001</v>
      </c>
      <c r="D319" t="str">
        <f>VLOOKUP(C319,'MASTER KEY'!$A$2:$B$2986,2,FALSE)</f>
        <v>Oscillatoria spp 0001</v>
      </c>
    </row>
    <row r="320" spans="1:4">
      <c r="A320" s="67" t="s">
        <v>6631</v>
      </c>
      <c r="B320">
        <v>1</v>
      </c>
      <c r="C320" t="s">
        <v>5000</v>
      </c>
      <c r="D320" t="str">
        <f>VLOOKUP(C320,'MASTER KEY'!$A$2:$B$2986,2,FALSE)</f>
        <v>Oscillatoria princeps</v>
      </c>
    </row>
    <row r="321" spans="1:4">
      <c r="A321" s="67" t="s">
        <v>7431</v>
      </c>
      <c r="B321">
        <v>1</v>
      </c>
      <c r="C321" t="s">
        <v>5002</v>
      </c>
      <c r="D321" t="str">
        <f>VLOOKUP(C321,'MASTER KEY'!$A$2:$B$2986,2,FALSE)</f>
        <v>Oscillatoria spp 0002</v>
      </c>
    </row>
    <row r="322" spans="1:4">
      <c r="A322" s="67" t="s">
        <v>7432</v>
      </c>
      <c r="B322">
        <v>1</v>
      </c>
      <c r="C322" t="s">
        <v>5003</v>
      </c>
      <c r="D322" t="str">
        <f>VLOOKUP(C322,'MASTER KEY'!$A$2:$B$2986,2,FALSE)</f>
        <v>Ostreopsis spp 0001</v>
      </c>
    </row>
    <row r="323" spans="1:4">
      <c r="A323" s="67" t="s">
        <v>6632</v>
      </c>
      <c r="B323">
        <v>1</v>
      </c>
      <c r="C323" t="s">
        <v>5004</v>
      </c>
      <c r="D323" t="str">
        <f>VLOOKUP(C323,'MASTER KEY'!$A$2:$B$2986,2,FALSE)</f>
        <v>Oxyphysis oxytoxoides</v>
      </c>
    </row>
    <row r="324" spans="1:4">
      <c r="A324" s="67" t="s">
        <v>7433</v>
      </c>
      <c r="B324">
        <v>1</v>
      </c>
      <c r="C324" t="s">
        <v>5005</v>
      </c>
      <c r="D324" t="str">
        <f>VLOOKUP(C324,'MASTER KEY'!$A$2:$B$2986,2,FALSE)</f>
        <v>Oxyphysis spp 0001</v>
      </c>
    </row>
    <row r="325" spans="1:4">
      <c r="A325" s="67" t="s">
        <v>3204</v>
      </c>
      <c r="B325">
        <v>1</v>
      </c>
      <c r="C325" t="s">
        <v>5006</v>
      </c>
      <c r="D325" t="str">
        <f>VLOOKUP(C325,'MASTER KEY'!$A$2:$B$2986,2,FALSE)</f>
        <v>Oxyrrhis marina</v>
      </c>
    </row>
    <row r="326" spans="1:4">
      <c r="A326" s="67" t="s">
        <v>7434</v>
      </c>
      <c r="B326">
        <v>1</v>
      </c>
      <c r="C326" t="s">
        <v>5007</v>
      </c>
      <c r="D326" t="str">
        <f>VLOOKUP(C326,'MASTER KEY'!$A$2:$B$2986,2,FALSE)</f>
        <v>Oxyrrhis spp 0001</v>
      </c>
    </row>
    <row r="327" spans="1:4">
      <c r="A327" s="67" t="s">
        <v>5270</v>
      </c>
      <c r="B327">
        <v>1</v>
      </c>
      <c r="C327" t="s">
        <v>5018</v>
      </c>
      <c r="D327" t="str">
        <f>VLOOKUP(C327,'MASTER KEY'!$A$2:$B$2986,2,FALSE)</f>
        <v>Oxytoxum spp 0006</v>
      </c>
    </row>
    <row r="328" spans="1:4">
      <c r="A328" s="67" t="s">
        <v>5714</v>
      </c>
      <c r="B328">
        <v>1</v>
      </c>
      <c r="C328" t="s">
        <v>5023</v>
      </c>
      <c r="D328" t="str">
        <f>VLOOKUP(C328,'MASTER KEY'!$A$2:$B$2986,2,FALSE)</f>
        <v>Pachysphaera spp 0003</v>
      </c>
    </row>
    <row r="329" spans="1:4">
      <c r="A329" s="67" t="s">
        <v>7435</v>
      </c>
      <c r="B329">
        <v>1</v>
      </c>
      <c r="C329" t="s">
        <v>5027</v>
      </c>
      <c r="D329" t="str">
        <f>VLOOKUP(C329,'MASTER KEY'!$A$2:$B$2986,2,FALSE)</f>
        <v>Pandorina spp 0002</v>
      </c>
    </row>
    <row r="330" spans="1:4">
      <c r="A330" s="67" t="s">
        <v>7436</v>
      </c>
      <c r="B330">
        <v>1</v>
      </c>
      <c r="C330" t="s">
        <v>5030</v>
      </c>
      <c r="D330" t="str">
        <f>VLOOKUP(C330,'MASTER KEY'!$A$2:$B$2986,2,FALSE)</f>
        <v>Paralia spp 0002</v>
      </c>
    </row>
    <row r="331" spans="1:4">
      <c r="A331" s="67" t="s">
        <v>3224</v>
      </c>
      <c r="B331">
        <v>1</v>
      </c>
      <c r="C331" t="s">
        <v>5031</v>
      </c>
      <c r="D331" t="str">
        <f>VLOOKUP(C331,'MASTER KEY'!$A$2:$B$2986,2,FALSE)</f>
        <v>Paralia sulcata</v>
      </c>
    </row>
    <row r="332" spans="1:4">
      <c r="A332" s="67" t="s">
        <v>6639</v>
      </c>
      <c r="B332">
        <v>1</v>
      </c>
      <c r="C332" t="s">
        <v>5037</v>
      </c>
      <c r="D332" t="str">
        <f>VLOOKUP(C332,'MASTER KEY'!$A$2:$B$2986,2,FALSE)</f>
        <v>Pediastrum spp 0001</v>
      </c>
    </row>
    <row r="333" spans="1:4">
      <c r="A333" s="67" t="s">
        <v>7437</v>
      </c>
      <c r="B333">
        <v>1</v>
      </c>
      <c r="C333" t="s">
        <v>5048</v>
      </c>
      <c r="D333" t="str">
        <f>VLOOKUP(C333,'MASTER KEY'!$A$2:$B$2986,2,FALSE)</f>
        <v>Pennate diatom spp 0011</v>
      </c>
    </row>
    <row r="334" spans="1:4">
      <c r="A334" s="67" t="s">
        <v>6642</v>
      </c>
      <c r="B334">
        <v>1</v>
      </c>
      <c r="C334" t="s">
        <v>5050</v>
      </c>
      <c r="D334" t="str">
        <f>VLOOKUP(C334,'MASTER KEY'!$A$2:$B$2986,2,FALSE)</f>
        <v>Peridinioid spp</v>
      </c>
    </row>
    <row r="335" spans="1:4">
      <c r="A335" s="67" t="s">
        <v>7439</v>
      </c>
      <c r="B335">
        <v>1</v>
      </c>
      <c r="C335" t="s">
        <v>5053</v>
      </c>
      <c r="D335" t="str">
        <f>VLOOKUP(C335,'MASTER KEY'!$A$2:$B$2986,2,FALSE)</f>
        <v>Peridiniopsis spp 001</v>
      </c>
    </row>
    <row r="336" spans="1:4">
      <c r="A336" s="67" t="s">
        <v>6643</v>
      </c>
      <c r="B336">
        <v>1</v>
      </c>
      <c r="C336" t="s">
        <v>5051</v>
      </c>
      <c r="D336" t="str">
        <f>VLOOKUP(C336,'MASTER KEY'!$A$2:$B$2986,2,FALSE)</f>
        <v>Peridiniopsis polonicum</v>
      </c>
    </row>
    <row r="337" spans="1:4">
      <c r="A337" s="67" t="s">
        <v>7438</v>
      </c>
      <c r="B337">
        <v>1</v>
      </c>
      <c r="C337" t="s">
        <v>5052</v>
      </c>
      <c r="D337" t="str">
        <f>VLOOKUP(C337,'MASTER KEY'!$A$2:$B$2986,2,FALSE)</f>
        <v>Peridiniopsis spp 0002</v>
      </c>
    </row>
    <row r="338" spans="1:4">
      <c r="A338" s="67" t="s">
        <v>6646</v>
      </c>
      <c r="B338">
        <v>1</v>
      </c>
      <c r="C338" t="s">
        <v>5054</v>
      </c>
      <c r="D338" t="str">
        <f>VLOOKUP(C338,'MASTER KEY'!$A$2:$B$2986,2,FALSE)</f>
        <v>Peridinium quinquecorne</v>
      </c>
    </row>
    <row r="339" spans="1:4">
      <c r="A339" s="67" t="s">
        <v>5271</v>
      </c>
      <c r="B339">
        <v>1</v>
      </c>
      <c r="C339" t="s">
        <v>5059</v>
      </c>
      <c r="D339" t="str">
        <f>VLOOKUP(C339,'MASTER KEY'!$A$2:$B$2986,2,FALSE)</f>
        <v>Peridinium spp 0005</v>
      </c>
    </row>
    <row r="340" spans="1:4">
      <c r="A340" s="67" t="s">
        <v>7440</v>
      </c>
      <c r="B340">
        <v>1</v>
      </c>
      <c r="C340" t="s">
        <v>5061</v>
      </c>
      <c r="D340" t="str">
        <f>VLOOKUP(C340,'MASTER KEY'!$A$2:$B$2986,2,FALSE)</f>
        <v>Phacotus spp 0001</v>
      </c>
    </row>
    <row r="341" spans="1:4">
      <c r="A341" s="67" t="s">
        <v>6651</v>
      </c>
      <c r="B341">
        <v>1</v>
      </c>
      <c r="C341" t="s">
        <v>5062</v>
      </c>
      <c r="D341" t="str">
        <f>VLOOKUP(C341,'MASTER KEY'!$A$2:$B$2986,2,FALSE)</f>
        <v>Phacus longicauda</v>
      </c>
    </row>
    <row r="342" spans="1:4">
      <c r="A342" s="67" t="s">
        <v>7441</v>
      </c>
      <c r="B342">
        <v>1</v>
      </c>
      <c r="C342" t="s">
        <v>5064</v>
      </c>
      <c r="D342" t="str">
        <f>VLOOKUP(C342,'MASTER KEY'!$A$2:$B$2986,2,FALSE)</f>
        <v>Phacus spp 0002</v>
      </c>
    </row>
    <row r="343" spans="1:4">
      <c r="A343" s="67" t="s">
        <v>3251</v>
      </c>
      <c r="B343">
        <v>1</v>
      </c>
      <c r="C343" t="s">
        <v>5073</v>
      </c>
      <c r="D343" t="str">
        <f>VLOOKUP(C343,'MASTER KEY'!$A$2:$B$2986,2,FALSE)</f>
        <v>Phalacroma rotundatum</v>
      </c>
    </row>
    <row r="344" spans="1:4">
      <c r="A344" s="67" t="s">
        <v>7442</v>
      </c>
      <c r="B344">
        <v>1</v>
      </c>
      <c r="C344" t="s">
        <v>5075</v>
      </c>
      <c r="D344" t="str">
        <f>VLOOKUP(C344,'MASTER KEY'!$A$2:$B$2986,2,FALSE)</f>
        <v>Phalacroma spp 0002</v>
      </c>
    </row>
    <row r="345" spans="1:4">
      <c r="A345" s="67" t="s">
        <v>7443</v>
      </c>
      <c r="B345">
        <v>1</v>
      </c>
      <c r="C345" t="s">
        <v>5077</v>
      </c>
      <c r="D345" t="str">
        <f>VLOOKUP(C345,'MASTER KEY'!$A$2:$B$2986,2,FALSE)</f>
        <v>Phormidium spp 0001</v>
      </c>
    </row>
    <row r="346" spans="1:4">
      <c r="A346" s="67" t="s">
        <v>5717</v>
      </c>
      <c r="B346">
        <v>1</v>
      </c>
      <c r="C346" t="s">
        <v>5096</v>
      </c>
      <c r="D346" t="str">
        <f>VLOOKUP(C346,'MASTER KEY'!$A$2:$B$2986,2,FALSE)</f>
        <v>Pinnularia spp 0004</v>
      </c>
    </row>
    <row r="347" spans="1:4">
      <c r="A347" s="67" t="s">
        <v>5273</v>
      </c>
      <c r="B347">
        <v>1</v>
      </c>
      <c r="C347" t="s">
        <v>5103</v>
      </c>
      <c r="D347" t="str">
        <f>VLOOKUP(C347,'MASTER KEY'!$A$2:$B$2986,2,FALSE)</f>
        <v>Plagioselmis spp 0003</v>
      </c>
    </row>
    <row r="348" spans="1:4">
      <c r="A348" s="67" t="s">
        <v>7445</v>
      </c>
      <c r="B348">
        <v>1</v>
      </c>
      <c r="C348" t="s">
        <v>5106</v>
      </c>
      <c r="D348" t="str">
        <f>VLOOKUP(C348,'MASTER KEY'!$A$2:$B$2986,2,FALSE)</f>
        <v>Plagiotropis spp 0002</v>
      </c>
    </row>
    <row r="349" spans="1:4">
      <c r="A349" s="67" t="s">
        <v>6662</v>
      </c>
      <c r="B349">
        <v>1</v>
      </c>
      <c r="C349" t="s">
        <v>5107</v>
      </c>
      <c r="D349" t="str">
        <f>VLOOKUP(C349,'MASTER KEY'!$A$2:$B$2986,2,FALSE)</f>
        <v>Planktolyngbya limnetica</v>
      </c>
    </row>
    <row r="350" spans="1:4">
      <c r="A350" s="71" t="s">
        <v>6663</v>
      </c>
      <c r="B350">
        <v>1</v>
      </c>
      <c r="C350" t="s">
        <v>5108</v>
      </c>
      <c r="D350" t="str">
        <f>VLOOKUP(C350,'MASTER KEY'!$A$2:$B$2986,2,FALSE)</f>
        <v>Planktolyngbya microspira</v>
      </c>
    </row>
    <row r="351" spans="1:4">
      <c r="A351" s="67" t="s">
        <v>6664</v>
      </c>
      <c r="B351">
        <v>1</v>
      </c>
      <c r="C351" t="s">
        <v>5109</v>
      </c>
      <c r="D351" t="str">
        <f>VLOOKUP(C351,'MASTER KEY'!$A$2:$B$2986,2,FALSE)</f>
        <v>Planktolyngbya minor</v>
      </c>
    </row>
    <row r="352" spans="1:4">
      <c r="A352" s="67" t="s">
        <v>7446</v>
      </c>
      <c r="B352">
        <v>1</v>
      </c>
      <c r="C352" t="s">
        <v>5110</v>
      </c>
      <c r="D352" t="str">
        <f>VLOOKUP(C352,'MASTER KEY'!$A$2:$B$2986,2,FALSE)</f>
        <v>Planktolyngbya spp 0001</v>
      </c>
    </row>
    <row r="353" spans="1:4">
      <c r="A353" s="67" t="s">
        <v>6666</v>
      </c>
      <c r="B353">
        <v>1</v>
      </c>
      <c r="C353" t="s">
        <v>5111</v>
      </c>
      <c r="D353" t="str">
        <f>VLOOKUP(C353,'MASTER KEY'!$A$2:$B$2986,2,FALSE)</f>
        <v>Planktolyngbya subtilis</v>
      </c>
    </row>
    <row r="354" spans="1:4">
      <c r="A354" s="67" t="s">
        <v>6667</v>
      </c>
      <c r="B354">
        <v>1</v>
      </c>
      <c r="C354" t="s">
        <v>5115</v>
      </c>
      <c r="D354" t="str">
        <f>VLOOKUP(C354,'MASTER KEY'!$A$2:$B$2986,2,FALSE)</f>
        <v>Planktothrix agardhii</v>
      </c>
    </row>
    <row r="355" spans="1:4">
      <c r="A355" s="67" t="s">
        <v>7447</v>
      </c>
      <c r="B355">
        <v>1</v>
      </c>
      <c r="C355" t="s">
        <v>5116</v>
      </c>
      <c r="D355" t="str">
        <f>VLOOKUP(C355,'MASTER KEY'!$A$2:$B$2986,2,FALSE)</f>
        <v>Planktothrix spp 0001</v>
      </c>
    </row>
    <row r="356" spans="1:4">
      <c r="A356" s="67" t="s">
        <v>7449</v>
      </c>
      <c r="B356">
        <v>1</v>
      </c>
      <c r="C356" t="s">
        <v>5118</v>
      </c>
      <c r="D356" t="str">
        <f>VLOOKUP(C356,'MASTER KEY'!$A$2:$B$2986,2,FALSE)</f>
        <v>Pleodorina spp 0001</v>
      </c>
    </row>
    <row r="357" spans="1:4">
      <c r="A357" s="67" t="s">
        <v>5274</v>
      </c>
      <c r="B357">
        <v>1</v>
      </c>
      <c r="C357" t="s">
        <v>5137</v>
      </c>
      <c r="D357" t="str">
        <f>VLOOKUP(C357,'MASTER KEY'!$A$2:$B$2986,2,FALSE)</f>
        <v>Pleurosigma spp 0018</v>
      </c>
    </row>
    <row r="358" spans="1:4">
      <c r="A358" s="67" t="s">
        <v>7450</v>
      </c>
      <c r="B358">
        <v>1</v>
      </c>
      <c r="C358" t="s">
        <v>5138</v>
      </c>
      <c r="D358" t="str">
        <f>VLOOKUP(C358,'MASTER KEY'!$A$2:$B$2986,2,FALSE)</f>
        <v>Pleurosigma spp 0019</v>
      </c>
    </row>
    <row r="359" spans="1:4">
      <c r="A359" s="67" t="s">
        <v>7451</v>
      </c>
      <c r="B359">
        <v>1</v>
      </c>
      <c r="C359" t="s">
        <v>5144</v>
      </c>
      <c r="D359" t="str">
        <f>VLOOKUP(C359,'MASTER KEY'!$A$2:$B$2986,2,FALSE)</f>
        <v>Polyblepharides spp 0001</v>
      </c>
    </row>
    <row r="360" spans="1:4">
      <c r="A360" s="67" t="s">
        <v>7452</v>
      </c>
      <c r="B360">
        <v>1</v>
      </c>
      <c r="C360" t="s">
        <v>5145</v>
      </c>
      <c r="D360" t="str">
        <f>VLOOKUP(C360,'MASTER KEY'!$A$2:$B$2986,2,FALSE)</f>
        <v>Polyblepharides spp 0002</v>
      </c>
    </row>
    <row r="361" spans="1:4">
      <c r="A361" s="67" t="s">
        <v>6676</v>
      </c>
      <c r="B361">
        <v>1</v>
      </c>
      <c r="C361" t="s">
        <v>5147</v>
      </c>
      <c r="D361" t="str">
        <f>VLOOKUP(C361,'MASTER KEY'!$A$2:$B$2986,2,FALSE)</f>
        <v>Polykrikos schwartzii</v>
      </c>
    </row>
    <row r="362" spans="1:4">
      <c r="A362" s="67" t="s">
        <v>7453</v>
      </c>
      <c r="B362">
        <v>1</v>
      </c>
      <c r="C362" t="s">
        <v>5150</v>
      </c>
      <c r="D362" t="str">
        <f>VLOOKUP(C362,'MASTER KEY'!$A$2:$B$2986,2,FALSE)</f>
        <v>Polykrikos spp 0003</v>
      </c>
    </row>
    <row r="363" spans="1:4">
      <c r="A363" s="67" t="s">
        <v>5275</v>
      </c>
      <c r="B363">
        <v>1</v>
      </c>
      <c r="C363" t="s">
        <v>5184</v>
      </c>
      <c r="D363" t="str">
        <f>VLOOKUP(C363,'MASTER KEY'!$A$2:$B$2986,2,FALSE)</f>
        <v>Prasinophyte spp 0033</v>
      </c>
    </row>
    <row r="364" spans="1:4">
      <c r="A364" s="67" t="s">
        <v>7454</v>
      </c>
      <c r="B364">
        <v>1</v>
      </c>
      <c r="C364" t="s">
        <v>5186</v>
      </c>
      <c r="D364" t="str">
        <f>VLOOKUP(C364,'MASTER KEY'!$A$2:$B$2986,2,FALSE)</f>
        <v>Proboscia spp 0001</v>
      </c>
    </row>
    <row r="365" spans="1:4">
      <c r="A365" s="67" t="s">
        <v>7455</v>
      </c>
      <c r="B365">
        <v>1</v>
      </c>
      <c r="C365" t="s">
        <v>5191</v>
      </c>
      <c r="D365" t="str">
        <f>VLOOKUP(C365,'MASTER KEY'!$A$2:$B$2986,2,FALSE)</f>
        <v>Pronoctiluca spp 0002</v>
      </c>
    </row>
    <row r="366" spans="1:4">
      <c r="A366" s="67" t="s">
        <v>7456</v>
      </c>
      <c r="B366">
        <v>1</v>
      </c>
      <c r="C366" t="s">
        <v>5192</v>
      </c>
      <c r="D366" t="str">
        <f>VLOOKUP(C366,'MASTER KEY'!$A$2:$B$2986,2,FALSE)</f>
        <v>Pronoctiluca spp 0003</v>
      </c>
    </row>
    <row r="367" spans="1:4">
      <c r="A367" s="67" t="s">
        <v>3343</v>
      </c>
      <c r="B367">
        <v>1</v>
      </c>
      <c r="C367" t="s">
        <v>5194</v>
      </c>
      <c r="D367" t="str">
        <f>VLOOKUP(C367,'MASTER KEY'!$A$2:$B$2986,2,FALSE)</f>
        <v>Prorocentrum balticum</v>
      </c>
    </row>
    <row r="368" spans="1:4">
      <c r="A368" s="67" t="s">
        <v>3346</v>
      </c>
      <c r="B368">
        <v>1</v>
      </c>
      <c r="C368" t="s">
        <v>5197</v>
      </c>
      <c r="D368" t="str">
        <f>VLOOKUP(C368,'MASTER KEY'!$A$2:$B$2986,2,FALSE)</f>
        <v>Prorocentrum dentatum</v>
      </c>
    </row>
    <row r="369" spans="1:4">
      <c r="A369" s="67" t="s">
        <v>3348</v>
      </c>
      <c r="B369">
        <v>1</v>
      </c>
      <c r="C369" t="s">
        <v>5199</v>
      </c>
      <c r="D369" t="str">
        <f>VLOOKUP(C369,'MASTER KEY'!$A$2:$B$2986,2,FALSE)</f>
        <v>Prorocentrum gracile</v>
      </c>
    </row>
    <row r="370" spans="1:4">
      <c r="A370" s="67" t="s">
        <v>3350</v>
      </c>
      <c r="B370">
        <v>1</v>
      </c>
      <c r="C370" t="s">
        <v>5201</v>
      </c>
      <c r="D370" t="str">
        <f>VLOOKUP(C370,'MASTER KEY'!$A$2:$B$2986,2,FALSE)</f>
        <v>Prorocentrum mexicanum</v>
      </c>
    </row>
    <row r="371" spans="1:4">
      <c r="A371" s="67" t="s">
        <v>3351</v>
      </c>
      <c r="B371">
        <v>1</v>
      </c>
      <c r="C371" t="s">
        <v>5202</v>
      </c>
      <c r="D371" t="str">
        <f>VLOOKUP(C371,'MASTER KEY'!$A$2:$B$2986,2,FALSE)</f>
        <v>Prorocentrum micans</v>
      </c>
    </row>
    <row r="372" spans="1:4">
      <c r="A372" s="67" t="s">
        <v>3352</v>
      </c>
      <c r="B372">
        <v>1</v>
      </c>
      <c r="C372" t="s">
        <v>5203</v>
      </c>
      <c r="D372" t="str">
        <f>VLOOKUP(C372,'MASTER KEY'!$A$2:$B$2986,2,FALSE)</f>
        <v>Prorocentrum minimum</v>
      </c>
    </row>
    <row r="373" spans="1:4">
      <c r="A373" s="67" t="s">
        <v>3353</v>
      </c>
      <c r="B373">
        <v>1</v>
      </c>
      <c r="C373" t="s">
        <v>5656</v>
      </c>
      <c r="D373" t="str">
        <f>VLOOKUP(C373,'MASTER KEY'!$A$2:$B$2986,2,FALSE)</f>
        <v>Prorocentrum rhathymum</v>
      </c>
    </row>
    <row r="374" spans="1:4">
      <c r="A374" s="67" t="s">
        <v>5277</v>
      </c>
      <c r="B374">
        <v>1</v>
      </c>
      <c r="C374" t="s">
        <v>5664</v>
      </c>
      <c r="D374" t="str">
        <f>VLOOKUP(C374,'MASTER KEY'!$A$2:$B$2986,2,FALSE)</f>
        <v>Prorocentrum spp 0006</v>
      </c>
    </row>
    <row r="375" spans="1:4">
      <c r="A375" s="67" t="s">
        <v>3361</v>
      </c>
      <c r="B375">
        <v>1</v>
      </c>
      <c r="C375" t="s">
        <v>5665</v>
      </c>
      <c r="D375" t="str">
        <f>VLOOKUP(C375,'MASTER KEY'!$A$2:$B$2986,2,FALSE)</f>
        <v>Prorocentrum triestinum</v>
      </c>
    </row>
    <row r="376" spans="1:4">
      <c r="A376" s="67" t="s">
        <v>3364</v>
      </c>
      <c r="B376">
        <v>1</v>
      </c>
      <c r="C376" t="s">
        <v>6791</v>
      </c>
      <c r="D376" t="str">
        <f>VLOOKUP(C376,'MASTER KEY'!$A$2:$B$2986,2,FALSE)</f>
        <v>Protoperidinium bipes</v>
      </c>
    </row>
    <row r="377" spans="1:4">
      <c r="A377" s="67" t="s">
        <v>6684</v>
      </c>
      <c r="B377">
        <v>1</v>
      </c>
      <c r="C377" t="s">
        <v>6792</v>
      </c>
      <c r="D377" t="str">
        <f>VLOOKUP(C377,'MASTER KEY'!$A$2:$B$2986,2,FALSE)</f>
        <v>Protoperidinium brevipes</v>
      </c>
    </row>
    <row r="378" spans="1:4">
      <c r="A378" s="67" t="s">
        <v>6685</v>
      </c>
      <c r="B378">
        <v>1</v>
      </c>
      <c r="C378" t="s">
        <v>6795</v>
      </c>
      <c r="D378" t="str">
        <f>VLOOKUP(C378,'MASTER KEY'!$A$2:$B$2986,2,FALSE)</f>
        <v>Protoperidinium conicoides</v>
      </c>
    </row>
    <row r="379" spans="1:4">
      <c r="A379" s="67" t="s">
        <v>6686</v>
      </c>
      <c r="B379">
        <v>1</v>
      </c>
      <c r="C379" t="s">
        <v>6798</v>
      </c>
      <c r="D379" t="str">
        <f>VLOOKUP(C379,'MASTER KEY'!$A$2:$B$2986,2,FALSE)</f>
        <v>Protoperidinium divergens</v>
      </c>
    </row>
    <row r="380" spans="1:4">
      <c r="A380" s="67" t="s">
        <v>6688</v>
      </c>
      <c r="B380">
        <v>1</v>
      </c>
      <c r="C380" t="s">
        <v>6803</v>
      </c>
      <c r="D380" t="str">
        <f>VLOOKUP(C380,'MASTER KEY'!$A$2:$B$2986,2,FALSE)</f>
        <v>Protoperidinium pallidum</v>
      </c>
    </row>
    <row r="381" spans="1:4">
      <c r="A381" s="67" t="s">
        <v>3372</v>
      </c>
      <c r="B381">
        <v>1</v>
      </c>
      <c r="C381" t="s">
        <v>6804</v>
      </c>
      <c r="D381" t="str">
        <f>VLOOKUP(C381,'MASTER KEY'!$A$2:$B$2986,2,FALSE)</f>
        <v>Protoperidinium pellucidum</v>
      </c>
    </row>
    <row r="382" spans="1:4">
      <c r="A382" s="67" t="s">
        <v>6689</v>
      </c>
      <c r="B382">
        <v>1</v>
      </c>
      <c r="C382" t="s">
        <v>6805</v>
      </c>
      <c r="D382" t="str">
        <f>VLOOKUP(C382,'MASTER KEY'!$A$2:$B$2986,2,FALSE)</f>
        <v>Protoperidinium pentagonum</v>
      </c>
    </row>
    <row r="383" spans="1:4">
      <c r="A383" s="67" t="s">
        <v>3373</v>
      </c>
      <c r="B383">
        <v>1</v>
      </c>
      <c r="C383" t="s">
        <v>6806</v>
      </c>
      <c r="D383" t="str">
        <f>VLOOKUP(C383,'MASTER KEY'!$A$2:$B$2986,2,FALSE)</f>
        <v>Protoperidinium quinquecorne</v>
      </c>
    </row>
    <row r="384" spans="1:4">
      <c r="A384" s="67" t="s">
        <v>5278</v>
      </c>
      <c r="B384">
        <v>1</v>
      </c>
      <c r="C384" t="s">
        <v>6827</v>
      </c>
      <c r="D384" t="str">
        <f>VLOOKUP(C384,'MASTER KEY'!$A$2:$B$2986,2,FALSE)</f>
        <v>Protoperidinium spp 0020</v>
      </c>
    </row>
    <row r="385" spans="1:4">
      <c r="A385" s="67" t="s">
        <v>3394</v>
      </c>
      <c r="B385">
        <v>1</v>
      </c>
      <c r="C385" t="s">
        <v>6828</v>
      </c>
      <c r="D385" t="str">
        <f>VLOOKUP(C385,'MASTER KEY'!$A$2:$B$2986,2,FALSE)</f>
        <v>Protoperidinium steinii</v>
      </c>
    </row>
    <row r="386" spans="1:4">
      <c r="A386" s="67" t="s">
        <v>5279</v>
      </c>
      <c r="B386">
        <v>1</v>
      </c>
      <c r="C386" t="s">
        <v>6833</v>
      </c>
      <c r="D386" t="str">
        <f>VLOOKUP(C386,'MASTER KEY'!$A$2:$B$2986,2,FALSE)</f>
        <v>Prymnesium spp 0003</v>
      </c>
    </row>
    <row r="387" spans="1:4">
      <c r="A387" s="67" t="s">
        <v>7457</v>
      </c>
      <c r="B387">
        <v>1</v>
      </c>
      <c r="C387" t="s">
        <v>6838</v>
      </c>
      <c r="D387" t="str">
        <f>VLOOKUP(C387,'MASTER KEY'!$A$2:$B$2986,2,FALSE)</f>
        <v>Pseudanabaena spp 0002</v>
      </c>
    </row>
    <row r="388" spans="1:4">
      <c r="A388" s="67" t="s">
        <v>6692</v>
      </c>
      <c r="B388">
        <v>1</v>
      </c>
      <c r="C388" t="s">
        <v>6836</v>
      </c>
      <c r="D388" t="str">
        <f>VLOOKUP(C388,'MASTER KEY'!$A$2:$B$2986,2,FALSE)</f>
        <v>Pseudanabaena limnetica</v>
      </c>
    </row>
    <row r="389" spans="1:4">
      <c r="A389" s="67" t="s">
        <v>5721</v>
      </c>
      <c r="B389">
        <v>1</v>
      </c>
      <c r="C389" t="s">
        <v>6839</v>
      </c>
      <c r="D389" t="str">
        <f>VLOOKUP(C389,'MASTER KEY'!$A$2:$B$2986,2,FALSE)</f>
        <v>Pseudanabaena spp 0003</v>
      </c>
    </row>
    <row r="390" spans="1:4">
      <c r="A390" s="67" t="s">
        <v>3408</v>
      </c>
      <c r="B390">
        <v>1</v>
      </c>
      <c r="C390" t="s">
        <v>6840</v>
      </c>
      <c r="D390" t="str">
        <f>VLOOKUP(C390,'MASTER KEY'!$A$2:$B$2986,2,FALSE)</f>
        <v>Pseudo-nitzschia delicatissima</v>
      </c>
    </row>
    <row r="391" spans="1:4">
      <c r="A391" s="67" t="s">
        <v>7458</v>
      </c>
      <c r="B391">
        <v>1</v>
      </c>
      <c r="C391" t="s">
        <v>6841</v>
      </c>
      <c r="D391" t="str">
        <f>VLOOKUP(C391,'MASTER KEY'!$A$2:$B$2986,2,FALSE)</f>
        <v>Pseudo-nitzschia seriata</v>
      </c>
    </row>
    <row r="392" spans="1:4">
      <c r="A392" s="67" t="s">
        <v>7459</v>
      </c>
      <c r="B392">
        <v>1</v>
      </c>
      <c r="C392" t="s">
        <v>6846</v>
      </c>
      <c r="D392" t="str">
        <f>VLOOKUP(C392,'MASTER KEY'!$A$2:$B$2986,2,FALSE)</f>
        <v>Pseudo-nitzschia spp 0005</v>
      </c>
    </row>
    <row r="393" spans="1:4">
      <c r="A393" s="67" t="s">
        <v>6697</v>
      </c>
      <c r="B393">
        <v>1</v>
      </c>
      <c r="C393" t="s">
        <v>6850</v>
      </c>
      <c r="D393" t="str">
        <f>VLOOKUP(C393,'MASTER KEY'!$A$2:$B$2986,2,FALSE)</f>
        <v>Pseudopedinella elastica</v>
      </c>
    </row>
    <row r="394" spans="1:4">
      <c r="A394" s="67" t="s">
        <v>5282</v>
      </c>
      <c r="B394">
        <v>1</v>
      </c>
      <c r="C394" t="s">
        <v>6852</v>
      </c>
      <c r="D394" t="str">
        <f>VLOOKUP(C394,'MASTER KEY'!$A$2:$B$2986,2,FALSE)</f>
        <v>Pseudopedinella spp 0002</v>
      </c>
    </row>
    <row r="395" spans="1:4">
      <c r="A395" s="67" t="s">
        <v>7460</v>
      </c>
      <c r="B395">
        <v>1</v>
      </c>
      <c r="C395" t="s">
        <v>6854</v>
      </c>
      <c r="D395" t="str">
        <f>VLOOKUP(C395,'MASTER KEY'!$A$2:$B$2986,2,FALSE)</f>
        <v>Pseudoscourfieldia spp 0001</v>
      </c>
    </row>
    <row r="396" spans="1:4">
      <c r="A396" s="67" t="s">
        <v>7461</v>
      </c>
      <c r="B396">
        <v>1</v>
      </c>
      <c r="C396" t="s">
        <v>6858</v>
      </c>
      <c r="D396" t="str">
        <f>VLOOKUP(C396,'MASTER KEY'!$A$2:$B$2986,2,FALSE)</f>
        <v>Pseudosolenia spp 0003</v>
      </c>
    </row>
    <row r="397" spans="1:4">
      <c r="A397" s="67" t="s">
        <v>7462</v>
      </c>
      <c r="B397">
        <v>1</v>
      </c>
      <c r="C397" t="s">
        <v>6859</v>
      </c>
      <c r="D397" t="str">
        <f>VLOOKUP(C397,'MASTER KEY'!$A$2:$B$2986,2,FALSE)</f>
        <v>Pseudostaurastrum spp 0001</v>
      </c>
    </row>
    <row r="398" spans="1:4">
      <c r="A398" s="67" t="s">
        <v>6702</v>
      </c>
      <c r="B398">
        <v>1</v>
      </c>
      <c r="C398" t="s">
        <v>6862</v>
      </c>
      <c r="D398" t="str">
        <f>VLOOKUP(C398,'MASTER KEY'!$A$2:$B$2986,2,FALSE)</f>
        <v>Pyramimonas longicauda</v>
      </c>
    </row>
    <row r="399" spans="1:4">
      <c r="A399" s="71" t="s">
        <v>7463</v>
      </c>
      <c r="B399">
        <v>1</v>
      </c>
      <c r="C399" t="s">
        <v>6873</v>
      </c>
      <c r="D399" t="str">
        <f>VLOOKUP(C399,'MASTER KEY'!$A$2:$B$2986,2,FALSE)</f>
        <v>Pyramimonas spp 0011</v>
      </c>
    </row>
    <row r="400" spans="1:4">
      <c r="A400" s="67" t="s">
        <v>5283</v>
      </c>
      <c r="B400">
        <v>1</v>
      </c>
      <c r="C400" t="s">
        <v>6872</v>
      </c>
      <c r="D400" t="str">
        <f>VLOOKUP(C400,'MASTER KEY'!$A$2:$B$2986,2,FALSE)</f>
        <v>Pyramimonas spp 0010</v>
      </c>
    </row>
    <row r="401" spans="1:4">
      <c r="A401" s="67" t="s">
        <v>5285</v>
      </c>
      <c r="B401">
        <v>1</v>
      </c>
      <c r="C401" t="s">
        <v>6885</v>
      </c>
      <c r="D401" t="str">
        <f>VLOOKUP(C401,'MASTER KEY'!$A$2:$B$2986,2,FALSE)</f>
        <v>Pyrophacus spp 0003</v>
      </c>
    </row>
    <row r="402" spans="1:4">
      <c r="A402" s="67" t="s">
        <v>6705</v>
      </c>
      <c r="B402">
        <v>1</v>
      </c>
      <c r="C402" t="s">
        <v>6887</v>
      </c>
      <c r="D402" t="str">
        <f>VLOOKUP(C402,'MASTER KEY'!$A$2:$B$2986,2,FALSE)</f>
        <v>Raphidiopsis curvata</v>
      </c>
    </row>
    <row r="403" spans="1:4">
      <c r="A403" s="67" t="s">
        <v>6706</v>
      </c>
      <c r="B403">
        <v>1</v>
      </c>
      <c r="C403" t="s">
        <v>6888</v>
      </c>
      <c r="D403" t="str">
        <f>VLOOKUP(C403,'MASTER KEY'!$A$2:$B$2986,2,FALSE)</f>
        <v>Raphidiopsis mediterranea</v>
      </c>
    </row>
    <row r="404" spans="1:4">
      <c r="A404" s="67" t="s">
        <v>7464</v>
      </c>
      <c r="B404">
        <v>1</v>
      </c>
      <c r="C404" t="s">
        <v>6889</v>
      </c>
      <c r="D404" t="str">
        <f>VLOOKUP(C404,'MASTER KEY'!$A$2:$B$2986,2,FALSE)</f>
        <v>Raphidiopsis spp 0001</v>
      </c>
    </row>
    <row r="405" spans="1:4">
      <c r="A405" s="67" t="s">
        <v>7465</v>
      </c>
      <c r="B405">
        <v>1</v>
      </c>
      <c r="C405" t="s">
        <v>6895</v>
      </c>
      <c r="D405" t="str">
        <f>VLOOKUP(C405,'MASTER KEY'!$A$2:$B$2986,2,FALSE)</f>
        <v>Rhabdoderma spp 0001</v>
      </c>
    </row>
    <row r="406" spans="1:4">
      <c r="A406" s="71" t="s">
        <v>7466</v>
      </c>
      <c r="B406">
        <v>1</v>
      </c>
      <c r="C406" t="s">
        <v>6901</v>
      </c>
      <c r="D406" t="str">
        <f>VLOOKUP(C406,'MASTER KEY'!$A$2:$B$2986,2,FALSE)</f>
        <v>Rhizoclonium spp 0001</v>
      </c>
    </row>
    <row r="407" spans="1:4">
      <c r="A407" s="67" t="s">
        <v>6710</v>
      </c>
      <c r="B407">
        <v>1</v>
      </c>
      <c r="C407" t="s">
        <v>6906</v>
      </c>
      <c r="D407" t="str">
        <f>VLOOKUP(C407,'MASTER KEY'!$A$2:$B$2986,2,FALSE)</f>
        <v>Rhizosolenia calcar-avis</v>
      </c>
    </row>
    <row r="408" spans="1:4">
      <c r="A408" s="71" t="s">
        <v>3459</v>
      </c>
      <c r="B408">
        <v>1</v>
      </c>
      <c r="C408" t="s">
        <v>6913</v>
      </c>
      <c r="D408" t="str">
        <f>VLOOKUP(C408,'MASTER KEY'!$A$2:$B$2986,2,FALSE)</f>
        <v>Rhizosolenia imbricata</v>
      </c>
    </row>
    <row r="409" spans="1:4">
      <c r="A409" s="67" t="s">
        <v>3460</v>
      </c>
      <c r="B409">
        <v>1</v>
      </c>
      <c r="C409" t="s">
        <v>6914</v>
      </c>
      <c r="D409" t="str">
        <f>VLOOKUP(C409,'MASTER KEY'!$A$2:$B$2986,2,FALSE)</f>
        <v>Rhizosolenia pungens</v>
      </c>
    </row>
    <row r="410" spans="1:4">
      <c r="A410" s="67" t="s">
        <v>3462</v>
      </c>
      <c r="B410">
        <v>1</v>
      </c>
      <c r="C410" t="s">
        <v>6916</v>
      </c>
      <c r="D410" t="str">
        <f>VLOOKUP(C410,'MASTER KEY'!$A$2:$B$2986,2,FALSE)</f>
        <v>Rhizosolenia setigera</v>
      </c>
    </row>
    <row r="411" spans="1:4">
      <c r="A411" s="67" t="s">
        <v>5287</v>
      </c>
      <c r="B411">
        <v>1</v>
      </c>
      <c r="C411" t="s">
        <v>6934</v>
      </c>
      <c r="D411" t="str">
        <f>VLOOKUP(C411,'MASTER KEY'!$A$2:$B$2986,2,FALSE)</f>
        <v>Rhizosolenia spp 0016</v>
      </c>
    </row>
    <row r="412" spans="1:4">
      <c r="A412" s="67" t="s">
        <v>7467</v>
      </c>
      <c r="B412">
        <v>1</v>
      </c>
      <c r="C412" t="s">
        <v>6939</v>
      </c>
      <c r="D412" t="str">
        <f>VLOOKUP(C412,'MASTER KEY'!$A$2:$B$2986,2,FALSE)</f>
        <v>Rhodomonas spp 0001</v>
      </c>
    </row>
    <row r="413" spans="1:4">
      <c r="A413" s="67" t="s">
        <v>6713</v>
      </c>
      <c r="B413">
        <v>1</v>
      </c>
      <c r="C413" t="s">
        <v>6940</v>
      </c>
      <c r="D413" t="str">
        <f>VLOOKUP(C413,'MASTER KEY'!$A$2:$B$2986,2,FALSE)</f>
        <v>Rhopalodia gibberula</v>
      </c>
    </row>
    <row r="414" spans="1:4">
      <c r="A414" s="67" t="s">
        <v>5288</v>
      </c>
      <c r="B414">
        <v>1</v>
      </c>
      <c r="C414" t="s">
        <v>6942</v>
      </c>
      <c r="D414" t="str">
        <f>VLOOKUP(C414,'MASTER KEY'!$A$2:$B$2986,2,FALSE)</f>
        <v>Rhopalodia spp 0002</v>
      </c>
    </row>
    <row r="415" spans="1:4">
      <c r="A415" s="67" t="s">
        <v>7468</v>
      </c>
      <c r="B415">
        <v>1</v>
      </c>
      <c r="C415" t="s">
        <v>6943</v>
      </c>
      <c r="D415" t="str">
        <f>VLOOKUP(C415,'MASTER KEY'!$A$2:$B$2986,2,FALSE)</f>
        <v>Rhopalodiaceae spp 0001</v>
      </c>
    </row>
    <row r="416" spans="1:4">
      <c r="A416" s="67" t="s">
        <v>7469</v>
      </c>
      <c r="B416">
        <v>1</v>
      </c>
      <c r="C416" t="s">
        <v>6945</v>
      </c>
      <c r="D416" t="str">
        <f>VLOOKUP(C416,'MASTER KEY'!$A$2:$B$2986,2,FALSE)</f>
        <v>Romeria spp 0001</v>
      </c>
    </row>
    <row r="417" spans="1:4">
      <c r="A417" s="71" t="s">
        <v>7471</v>
      </c>
      <c r="B417">
        <v>1</v>
      </c>
      <c r="C417" t="s">
        <v>6955</v>
      </c>
      <c r="D417" t="str">
        <f>VLOOKUP(C417,'MASTER KEY'!$A$2:$B$2986,2,FALSE)</f>
        <v>Scenedesmus spp 0003</v>
      </c>
    </row>
    <row r="418" spans="1:4">
      <c r="A418" s="67" t="s">
        <v>6717</v>
      </c>
      <c r="B418">
        <v>1</v>
      </c>
      <c r="C418" t="s">
        <v>6951</v>
      </c>
      <c r="D418" t="str">
        <f>VLOOKUP(C418,'MASTER KEY'!$A$2:$B$2986,2,FALSE)</f>
        <v>Scenedesmus arcuatus</v>
      </c>
    </row>
    <row r="419" spans="1:4">
      <c r="A419" s="67" t="s">
        <v>6718</v>
      </c>
      <c r="B419">
        <v>1</v>
      </c>
      <c r="C419" t="s">
        <v>6952</v>
      </c>
      <c r="D419" t="str">
        <f>VLOOKUP(C419,'MASTER KEY'!$A$2:$B$2986,2,FALSE)</f>
        <v>Scenedesmus intermedius</v>
      </c>
    </row>
    <row r="420" spans="1:4">
      <c r="A420" s="67" t="s">
        <v>7470</v>
      </c>
      <c r="B420">
        <v>1</v>
      </c>
      <c r="C420" t="s">
        <v>6954</v>
      </c>
      <c r="D420" t="str">
        <f>VLOOKUP(C420,'MASTER KEY'!$A$2:$B$2986,2,FALSE)</f>
        <v>Scenedesmus spp 0002</v>
      </c>
    </row>
    <row r="421" spans="1:4">
      <c r="A421" s="67" t="s">
        <v>7472</v>
      </c>
      <c r="B421">
        <v>1</v>
      </c>
      <c r="C421" t="s">
        <v>6956</v>
      </c>
      <c r="D421" t="str">
        <f>VLOOKUP(C421,'MASTER KEY'!$A$2:$B$2986,2,FALSE)</f>
        <v>Schroederia spp 0001</v>
      </c>
    </row>
    <row r="422" spans="1:4">
      <c r="A422" s="67" t="s">
        <v>7473</v>
      </c>
      <c r="B422">
        <v>1</v>
      </c>
      <c r="C422" t="s">
        <v>6958</v>
      </c>
      <c r="D422" t="str">
        <f>VLOOKUP(C422,'MASTER KEY'!$A$2:$B$2986,2,FALSE)</f>
        <v>Scrippsiella acuminata</v>
      </c>
    </row>
    <row r="423" spans="1:4">
      <c r="A423" s="67" t="s">
        <v>6724</v>
      </c>
      <c r="B423">
        <v>1</v>
      </c>
      <c r="C423" t="s">
        <v>6959</v>
      </c>
      <c r="D423" t="str">
        <f>VLOOKUP(C423,'MASTER KEY'!$A$2:$B$2986,2,FALSE)</f>
        <v>Scrippsiella hexapraecingula</v>
      </c>
    </row>
    <row r="424" spans="1:4">
      <c r="A424" s="67" t="s">
        <v>6725</v>
      </c>
      <c r="B424">
        <v>1</v>
      </c>
      <c r="C424" t="s">
        <v>6960</v>
      </c>
      <c r="D424" t="str">
        <f>VLOOKUP(C424,'MASTER KEY'!$A$2:$B$2986,2,FALSE)</f>
        <v>Scrippsiella plana</v>
      </c>
    </row>
    <row r="425" spans="1:4">
      <c r="A425" s="67" t="s">
        <v>5289</v>
      </c>
      <c r="B425">
        <v>1</v>
      </c>
      <c r="C425" t="s">
        <v>6964</v>
      </c>
      <c r="D425" t="str">
        <f>VLOOKUP(C425,'MASTER KEY'!$A$2:$B$2986,2,FALSE)</f>
        <v>Scrippsiella spp 0004</v>
      </c>
    </row>
    <row r="426" spans="1:4">
      <c r="A426" s="67" t="s">
        <v>3495</v>
      </c>
      <c r="B426">
        <v>1</v>
      </c>
      <c r="C426" t="s">
        <v>6965</v>
      </c>
      <c r="D426" t="str">
        <f>VLOOKUP(C426,'MASTER KEY'!$A$2:$B$2986,2,FALSE)</f>
        <v>Scrippsiella trochoidea</v>
      </c>
    </row>
    <row r="427" spans="1:4">
      <c r="A427" s="67" t="s">
        <v>6727</v>
      </c>
      <c r="B427">
        <v>1</v>
      </c>
      <c r="C427" t="s">
        <v>6966</v>
      </c>
      <c r="D427" t="str">
        <f>VLOOKUP(C427,'MASTER KEY'!$A$2:$B$2986,2,FALSE)</f>
        <v>Selenastrum capricornutum</v>
      </c>
    </row>
    <row r="428" spans="1:4">
      <c r="A428" s="67" t="s">
        <v>7474</v>
      </c>
      <c r="B428">
        <v>1</v>
      </c>
      <c r="C428" t="s">
        <v>6967</v>
      </c>
      <c r="D428" t="str">
        <f>VLOOKUP(C428,'MASTER KEY'!$A$2:$B$2986,2,FALSE)</f>
        <v>Selenastrum spp 0001</v>
      </c>
    </row>
    <row r="429" spans="1:4">
      <c r="A429" s="67" t="s">
        <v>3498</v>
      </c>
      <c r="B429">
        <v>1</v>
      </c>
      <c r="C429" t="s">
        <v>6970</v>
      </c>
      <c r="D429" t="str">
        <f>VLOOKUP(C429,'MASTER KEY'!$A$2:$B$2986,2,FALSE)</f>
        <v>Skeletonema costatum</v>
      </c>
    </row>
    <row r="430" spans="1:4">
      <c r="A430" s="67" t="s">
        <v>7475</v>
      </c>
      <c r="B430">
        <v>1</v>
      </c>
      <c r="C430" t="s">
        <v>6972</v>
      </c>
      <c r="D430" t="str">
        <f>VLOOKUP(C430,'MASTER KEY'!$A$2:$B$2986,2,FALSE)</f>
        <v>Skeletonema potamos</v>
      </c>
    </row>
    <row r="431" spans="1:4">
      <c r="A431" s="67" t="s">
        <v>7476</v>
      </c>
      <c r="B431">
        <v>1</v>
      </c>
      <c r="C431" t="s">
        <v>6978</v>
      </c>
      <c r="D431" t="str">
        <f>VLOOKUP(C431,'MASTER KEY'!$A$2:$B$2986,2,FALSE)</f>
        <v>Skeletonema spp 0006</v>
      </c>
    </row>
    <row r="432" spans="1:4">
      <c r="A432" s="67" t="s">
        <v>5290</v>
      </c>
      <c r="B432">
        <v>1</v>
      </c>
      <c r="C432" t="s">
        <v>6973</v>
      </c>
      <c r="D432" t="str">
        <f>VLOOKUP(C432,'MASTER KEY'!$A$2:$B$2986,2,FALSE)</f>
        <v>Skeletonema spp 0001</v>
      </c>
    </row>
    <row r="433" spans="1:4">
      <c r="A433" s="67" t="s">
        <v>5291</v>
      </c>
      <c r="B433">
        <v>1</v>
      </c>
      <c r="C433" t="s">
        <v>6977</v>
      </c>
      <c r="D433" t="str">
        <f>VLOOKUP(C433,'MASTER KEY'!$A$2:$B$2986,2,FALSE)</f>
        <v>Skeletonema spp 0005</v>
      </c>
    </row>
    <row r="434" spans="1:4">
      <c r="A434" s="67" t="s">
        <v>7477</v>
      </c>
      <c r="B434">
        <v>1</v>
      </c>
      <c r="C434" t="s">
        <v>6979</v>
      </c>
      <c r="D434" t="str">
        <f>VLOOKUP(C434,'MASTER KEY'!$A$2:$B$2986,2,FALSE)</f>
        <v>Snowella spp 0001</v>
      </c>
    </row>
    <row r="435" spans="1:4">
      <c r="A435" s="67" t="s">
        <v>7478</v>
      </c>
      <c r="B435">
        <v>1</v>
      </c>
      <c r="C435" t="s">
        <v>6981</v>
      </c>
      <c r="D435" t="str">
        <f>VLOOKUP(C435,'MASTER KEY'!$A$2:$B$2986,2,FALSE)</f>
        <v>Spermatozoopsis spp 0001</v>
      </c>
    </row>
    <row r="436" spans="1:4">
      <c r="A436" s="67" t="s">
        <v>7479</v>
      </c>
      <c r="B436">
        <v>1</v>
      </c>
      <c r="C436" t="s">
        <v>6982</v>
      </c>
      <c r="D436" t="str">
        <f>VLOOKUP(C436,'MASTER KEY'!$A$2:$B$2986,2,FALSE)</f>
        <v>Sphaerellopsis spp 0001</v>
      </c>
    </row>
    <row r="437" spans="1:4">
      <c r="A437" s="67" t="s">
        <v>7480</v>
      </c>
      <c r="B437">
        <v>1</v>
      </c>
      <c r="C437" t="s">
        <v>6984</v>
      </c>
      <c r="D437" t="str">
        <f>VLOOKUP(C437,'MASTER KEY'!$A$2:$B$2986,2,FALSE)</f>
        <v>Spirogyra spp 0001</v>
      </c>
    </row>
    <row r="438" spans="1:4">
      <c r="A438" s="67" t="s">
        <v>7481</v>
      </c>
      <c r="B438">
        <v>1</v>
      </c>
      <c r="C438" t="s">
        <v>6986</v>
      </c>
      <c r="D438" t="str">
        <f>VLOOKUP(C438,'MASTER KEY'!$A$2:$B$2986,2,FALSE)</f>
        <v>Spirulina spp 0002</v>
      </c>
    </row>
    <row r="439" spans="1:4">
      <c r="A439" s="67" t="s">
        <v>7482</v>
      </c>
      <c r="B439">
        <v>1</v>
      </c>
      <c r="C439" t="s">
        <v>6987</v>
      </c>
      <c r="D439" t="str">
        <f>VLOOKUP(C439,'MASTER KEY'!$A$2:$B$2986,2,FALSE)</f>
        <v>Staurastrum spp 0001</v>
      </c>
    </row>
    <row r="440" spans="1:4">
      <c r="A440" s="67" t="s">
        <v>7483</v>
      </c>
      <c r="B440">
        <v>1</v>
      </c>
      <c r="C440" t="s">
        <v>6990</v>
      </c>
      <c r="D440" t="str">
        <f>VLOOKUP(C440,'MASTER KEY'!$A$2:$B$2986,2,FALSE)</f>
        <v>Stauroneis spp 0003</v>
      </c>
    </row>
    <row r="441" spans="1:4">
      <c r="A441" s="67" t="s">
        <v>7484</v>
      </c>
      <c r="B441">
        <v>1</v>
      </c>
      <c r="C441" t="s">
        <v>6997</v>
      </c>
      <c r="D441" t="str">
        <f>VLOOKUP(C441,'MASTER KEY'!$A$2:$B$2986,2,FALSE)</f>
        <v>Stichococcus spp 0001</v>
      </c>
    </row>
    <row r="442" spans="1:4">
      <c r="A442" s="67" t="s">
        <v>7485</v>
      </c>
      <c r="B442">
        <v>1</v>
      </c>
      <c r="C442" t="s">
        <v>7002</v>
      </c>
      <c r="D442" t="str">
        <f>VLOOKUP(C442,'MASTER KEY'!$A$2:$B$2986,2,FALSE)</f>
        <v>Striatella spp 0002</v>
      </c>
    </row>
    <row r="443" spans="1:4">
      <c r="A443" s="67" t="s">
        <v>7486</v>
      </c>
      <c r="B443">
        <v>1</v>
      </c>
      <c r="C443" t="s">
        <v>7004</v>
      </c>
      <c r="D443" t="str">
        <f>VLOOKUP(C443,'MASTER KEY'!$A$2:$B$2986,2,FALSE)</f>
        <v>Strombomonas spp 0001</v>
      </c>
    </row>
    <row r="444" spans="1:4">
      <c r="A444" s="67" t="s">
        <v>5293</v>
      </c>
      <c r="B444">
        <v>1</v>
      </c>
      <c r="C444" t="s">
        <v>7012</v>
      </c>
      <c r="D444" t="str">
        <f>VLOOKUP(C444,'MASTER KEY'!$A$2:$B$2986,2,FALSE)</f>
        <v>Surirella spp 0006</v>
      </c>
    </row>
    <row r="445" spans="1:4">
      <c r="A445" s="67" t="s">
        <v>7487</v>
      </c>
      <c r="B445">
        <v>1</v>
      </c>
      <c r="C445" t="s">
        <v>7015</v>
      </c>
      <c r="D445" t="str">
        <f>VLOOKUP(C445,'MASTER KEY'!$A$2:$B$2986,2,FALSE)</f>
        <v>Synechococcus spp 0003</v>
      </c>
    </row>
    <row r="446" spans="1:4">
      <c r="A446" s="67" t="s">
        <v>7488</v>
      </c>
      <c r="B446">
        <v>1</v>
      </c>
      <c r="C446" t="s">
        <v>7016</v>
      </c>
      <c r="D446" t="str">
        <f>VLOOKUP(C446,'MASTER KEY'!$A$2:$B$2986,2,FALSE)</f>
        <v>Synechocystis spp 0001</v>
      </c>
    </row>
    <row r="447" spans="1:4">
      <c r="A447" s="67" t="s">
        <v>6747</v>
      </c>
      <c r="B447">
        <v>1</v>
      </c>
      <c r="C447" t="s">
        <v>7017</v>
      </c>
      <c r="D447" t="str">
        <f>VLOOKUP(C447,'MASTER KEY'!$A$2:$B$2986,2,FALSE)</f>
        <v>Synedra acus</v>
      </c>
    </row>
    <row r="448" spans="1:4">
      <c r="A448" s="67" t="s">
        <v>5294</v>
      </c>
      <c r="B448">
        <v>1</v>
      </c>
      <c r="C448" t="s">
        <v>7022</v>
      </c>
      <c r="D448" t="str">
        <f>VLOOKUP(C448,'MASTER KEY'!$A$2:$B$2986,2,FALSE)</f>
        <v>Synedra spp 0003</v>
      </c>
    </row>
    <row r="449" spans="1:4">
      <c r="A449" s="67" t="s">
        <v>6750</v>
      </c>
      <c r="B449">
        <v>1</v>
      </c>
      <c r="C449" t="s">
        <v>7026</v>
      </c>
      <c r="D449" t="str">
        <f>VLOOKUP(C449,'MASTER KEY'!$A$2:$B$2986,2,FALSE)</f>
        <v>Synura spinosa</v>
      </c>
    </row>
    <row r="450" spans="1:4">
      <c r="A450" s="67" t="s">
        <v>7489</v>
      </c>
      <c r="B450">
        <v>1</v>
      </c>
      <c r="C450" t="s">
        <v>7027</v>
      </c>
      <c r="D450" t="str">
        <f>VLOOKUP(C450,'MASTER KEY'!$A$2:$B$2986,2,FALSE)</f>
        <v>Synura spp 0001</v>
      </c>
    </row>
    <row r="451" spans="1:4">
      <c r="A451" s="67" t="s">
        <v>5295</v>
      </c>
      <c r="B451">
        <v>1</v>
      </c>
      <c r="C451" t="s">
        <v>7035</v>
      </c>
      <c r="D451" t="str">
        <f>VLOOKUP(C451,'MASTER KEY'!$A$2:$B$2986,2,FALSE)</f>
        <v>Teleaulax spp 0003</v>
      </c>
    </row>
    <row r="452" spans="1:4">
      <c r="A452" s="67" t="s">
        <v>7490</v>
      </c>
      <c r="B452">
        <v>1</v>
      </c>
      <c r="C452" t="s">
        <v>7036</v>
      </c>
      <c r="D452" t="str">
        <f>VLOOKUP(C452,'MASTER KEY'!$A$2:$B$2986,2,FALSE)</f>
        <v>Tetracystis spp 0001</v>
      </c>
    </row>
    <row r="453" spans="1:4">
      <c r="A453" s="67" t="s">
        <v>6753</v>
      </c>
      <c r="B453">
        <v>1</v>
      </c>
      <c r="C453" t="s">
        <v>7037</v>
      </c>
      <c r="D453" t="str">
        <f>VLOOKUP(C453,'MASTER KEY'!$A$2:$B$2986,2,FALSE)</f>
        <v>Tetraedron caudatum</v>
      </c>
    </row>
    <row r="454" spans="1:4">
      <c r="A454" s="67" t="s">
        <v>6754</v>
      </c>
      <c r="B454">
        <v>1</v>
      </c>
      <c r="C454" t="s">
        <v>7038</v>
      </c>
      <c r="D454" t="str">
        <f>VLOOKUP(C454,'MASTER KEY'!$A$2:$B$2986,2,FALSE)</f>
        <v>Tetraedron minimum</v>
      </c>
    </row>
    <row r="455" spans="1:4">
      <c r="A455" s="67" t="s">
        <v>7491</v>
      </c>
      <c r="B455">
        <v>1</v>
      </c>
      <c r="C455" t="s">
        <v>7039</v>
      </c>
      <c r="D455" t="str">
        <f>VLOOKUP(C455,'MASTER KEY'!$A$2:$B$2986,2,FALSE)</f>
        <v>Tetraedron spp 0001</v>
      </c>
    </row>
    <row r="456" spans="1:4">
      <c r="A456" s="67" t="s">
        <v>6756</v>
      </c>
      <c r="B456">
        <v>1</v>
      </c>
      <c r="C456" t="s">
        <v>7040</v>
      </c>
      <c r="D456" t="str">
        <f>VLOOKUP(C456,'MASTER KEY'!$A$2:$B$2986,2,FALSE)</f>
        <v>Tetraedron triangulare</v>
      </c>
    </row>
    <row r="457" spans="1:4">
      <c r="A457" s="67" t="s">
        <v>5297</v>
      </c>
      <c r="B457">
        <v>1</v>
      </c>
      <c r="C457" t="s">
        <v>7050</v>
      </c>
      <c r="D457" t="str">
        <f>VLOOKUP(C457,'MASTER KEY'!$A$2:$B$2986,2,FALSE)</f>
        <v>Tetraselmis spp 0010</v>
      </c>
    </row>
    <row r="458" spans="1:4">
      <c r="A458" s="67" t="s">
        <v>7492</v>
      </c>
      <c r="B458">
        <v>1</v>
      </c>
      <c r="C458" t="s">
        <v>7051</v>
      </c>
      <c r="D458" t="str">
        <f>VLOOKUP(C458,'MASTER KEY'!$A$2:$B$2986,2,FALSE)</f>
        <v>Tetraselmis spp 0011</v>
      </c>
    </row>
    <row r="459" spans="1:4">
      <c r="A459" s="67" t="s">
        <v>7493</v>
      </c>
      <c r="B459">
        <v>1</v>
      </c>
      <c r="C459" t="s">
        <v>7055</v>
      </c>
      <c r="D459" t="str">
        <f>VLOOKUP(C459,'MASTER KEY'!$A$2:$B$2986,2,FALSE)</f>
        <v>Thalassionema nitzschiodes</v>
      </c>
    </row>
    <row r="460" spans="1:4">
      <c r="A460" s="67" t="s">
        <v>5298</v>
      </c>
      <c r="B460">
        <v>1</v>
      </c>
      <c r="C460" t="s">
        <v>7061</v>
      </c>
      <c r="D460" t="str">
        <f>VLOOKUP(C460,'MASTER KEY'!$A$2:$B$2986,2,FALSE)</f>
        <v>Thalassionema spp 0006</v>
      </c>
    </row>
    <row r="461" spans="1:4">
      <c r="A461" s="67" t="s">
        <v>6768</v>
      </c>
      <c r="B461">
        <v>1</v>
      </c>
      <c r="C461" t="s">
        <v>7065</v>
      </c>
      <c r="D461" t="str">
        <f>VLOOKUP(C461,'MASTER KEY'!$A$2:$B$2986,2,FALSE)</f>
        <v>Thalassiosira lacustris</v>
      </c>
    </row>
    <row r="462" spans="1:4">
      <c r="A462" s="67" t="s">
        <v>6769</v>
      </c>
      <c r="B462">
        <v>1</v>
      </c>
      <c r="C462" t="s">
        <v>7068</v>
      </c>
      <c r="D462" t="str">
        <f>VLOOKUP(C462,'MASTER KEY'!$A$2:$B$2986,2,FALSE)</f>
        <v>Thalassiosira mala</v>
      </c>
    </row>
    <row r="463" spans="1:4">
      <c r="A463" s="67" t="s">
        <v>5299</v>
      </c>
      <c r="B463">
        <v>1</v>
      </c>
      <c r="C463" t="s">
        <v>7079</v>
      </c>
      <c r="D463" t="str">
        <f>VLOOKUP(C463,'MASTER KEY'!$A$2:$B$2986,2,FALSE)</f>
        <v>Thalassiosira spp 0010</v>
      </c>
    </row>
    <row r="464" spans="1:4">
      <c r="A464" s="67" t="s">
        <v>6771</v>
      </c>
      <c r="B464">
        <v>1</v>
      </c>
      <c r="C464" t="s">
        <v>7080</v>
      </c>
      <c r="D464" t="str">
        <f>VLOOKUP(C464,'MASTER KEY'!$A$2:$B$2986,2,FALSE)</f>
        <v>Thalassiosira weissflogii</v>
      </c>
    </row>
    <row r="465" spans="1:4">
      <c r="A465" s="67" t="s">
        <v>5726</v>
      </c>
      <c r="B465">
        <v>1</v>
      </c>
      <c r="C465" t="s">
        <v>7087</v>
      </c>
      <c r="D465" t="str">
        <f>VLOOKUP(C465,'MASTER KEY'!$A$2:$B$2986,2,FALSE)</f>
        <v>Thalassiothrix spp 0006</v>
      </c>
    </row>
    <row r="466" spans="1:4">
      <c r="A466" s="67" t="s">
        <v>5300</v>
      </c>
      <c r="B466">
        <v>1</v>
      </c>
      <c r="C466" t="s">
        <v>7091</v>
      </c>
      <c r="D466" t="str">
        <f>VLOOKUP(C466,'MASTER KEY'!$A$2:$B$2986,2,FALSE)</f>
        <v>Torodinium spp 0004</v>
      </c>
    </row>
    <row r="467" spans="1:4">
      <c r="A467" s="67" t="s">
        <v>6774</v>
      </c>
      <c r="B467">
        <v>1</v>
      </c>
      <c r="C467" t="s">
        <v>7097</v>
      </c>
      <c r="D467" t="str">
        <f>VLOOKUP(C467,'MASTER KEY'!$A$2:$B$2986,2,FALSE)</f>
        <v>Trachelomonas abrupta</v>
      </c>
    </row>
    <row r="468" spans="1:4">
      <c r="A468" s="67" t="s">
        <v>6775</v>
      </c>
      <c r="B468">
        <v>1</v>
      </c>
      <c r="C468" t="s">
        <v>7098</v>
      </c>
      <c r="D468" t="str">
        <f>VLOOKUP(C468,'MASTER KEY'!$A$2:$B$2986,2,FALSE)</f>
        <v>Trachelomonas hispida</v>
      </c>
    </row>
    <row r="469" spans="1:4">
      <c r="A469" s="67" t="s">
        <v>7494</v>
      </c>
      <c r="B469">
        <v>1</v>
      </c>
      <c r="C469" t="s">
        <v>7099</v>
      </c>
      <c r="D469" t="str">
        <f>VLOOKUP(C469,'MASTER KEY'!$A$2:$B$2986,2,FALSE)</f>
        <v>Trachelomonas spp 0001</v>
      </c>
    </row>
    <row r="470" spans="1:4">
      <c r="A470" s="67" t="s">
        <v>6777</v>
      </c>
      <c r="B470">
        <v>1</v>
      </c>
      <c r="C470" t="s">
        <v>7100</v>
      </c>
      <c r="D470" t="str">
        <f>VLOOKUP(C470,'MASTER KEY'!$A$2:$B$2986,2,FALSE)</f>
        <v>Trachelomonas volvocina</v>
      </c>
    </row>
    <row r="471" spans="1:4">
      <c r="A471" s="67" t="s">
        <v>7495</v>
      </c>
      <c r="B471">
        <v>1</v>
      </c>
      <c r="C471" t="s">
        <v>7105</v>
      </c>
      <c r="D471" t="str">
        <f>VLOOKUP(C471,'MASTER KEY'!$A$2:$B$2986,2,FALSE)</f>
        <v>Treubaria spp 0001</v>
      </c>
    </row>
    <row r="472" spans="1:4">
      <c r="A472" s="67" t="s">
        <v>7496</v>
      </c>
      <c r="B472">
        <v>1</v>
      </c>
      <c r="C472" t="s">
        <v>7107</v>
      </c>
      <c r="D472" t="str">
        <f>VLOOKUP(C472,'MASTER KEY'!$A$2:$B$2986,2,FALSE)</f>
        <v>Tribonema spp 0001</v>
      </c>
    </row>
    <row r="473" spans="1:4">
      <c r="A473" s="67" t="s">
        <v>7497</v>
      </c>
      <c r="B473">
        <v>1</v>
      </c>
      <c r="C473" t="s">
        <v>7110</v>
      </c>
      <c r="D473" t="str">
        <f>VLOOKUP(C473,'MASTER KEY'!$A$2:$B$2986,2,FALSE)</f>
        <v>Triceratium spp 0003</v>
      </c>
    </row>
    <row r="474" spans="1:4">
      <c r="A474" s="67" t="s">
        <v>5730</v>
      </c>
      <c r="B474">
        <v>1</v>
      </c>
      <c r="C474" t="s">
        <v>7114</v>
      </c>
      <c r="D474" t="str">
        <f>VLOOKUP(C474,'MASTER KEY'!$A$2:$B$2986,2,FALSE)</f>
        <v>Trichodesmium spp 0003</v>
      </c>
    </row>
    <row r="475" spans="1:4">
      <c r="A475" s="67" t="s">
        <v>7498</v>
      </c>
      <c r="B475">
        <v>1</v>
      </c>
      <c r="C475" t="s">
        <v>7161</v>
      </c>
      <c r="D475" t="str">
        <f>VLOOKUP(C475,'MASTER KEY'!$A$2:$B$2986,2,FALSE)</f>
        <v>Tropidoneis spp 0001</v>
      </c>
    </row>
    <row r="476" spans="1:4">
      <c r="A476" s="67" t="s">
        <v>5301</v>
      </c>
      <c r="B476">
        <v>1</v>
      </c>
      <c r="C476" t="s">
        <v>7165</v>
      </c>
      <c r="D476" t="str">
        <f>VLOOKUP(C476,'MASTER KEY'!$A$2:$B$2986,2,FALSE)</f>
        <v>Tryblionella spp 0003</v>
      </c>
    </row>
    <row r="477" spans="1:4">
      <c r="A477" s="67" t="s">
        <v>7499</v>
      </c>
      <c r="B477">
        <v>1</v>
      </c>
      <c r="C477" t="s">
        <v>7166</v>
      </c>
      <c r="D477" t="str">
        <f>VLOOKUP(C477,'MASTER KEY'!$A$2:$B$2986,2,FALSE)</f>
        <v>Tychonema spp 0001</v>
      </c>
    </row>
    <row r="478" spans="1:4">
      <c r="A478" s="67" t="s">
        <v>7444</v>
      </c>
      <c r="B478">
        <v>1</v>
      </c>
      <c r="C478" t="s">
        <v>5091</v>
      </c>
      <c r="D478" t="str">
        <f>VLOOKUP(C478,'MASTER KEY'!$A$2:$B$2986,2,FALSE)</f>
        <v>Picoplankton spp 001</v>
      </c>
    </row>
    <row r="479" spans="1:4">
      <c r="A479" s="67" t="s">
        <v>7500</v>
      </c>
      <c r="B479">
        <v>1</v>
      </c>
      <c r="C479" t="s">
        <v>7173</v>
      </c>
      <c r="D479" t="str">
        <f>VLOOKUP(C479,'MASTER KEY'!$A$2:$B$2986,2,FALSE)</f>
        <v>Uroglena spp 0001</v>
      </c>
    </row>
    <row r="480" spans="1:4">
      <c r="A480" s="67" t="s">
        <v>6787</v>
      </c>
      <c r="B480">
        <v>1</v>
      </c>
      <c r="C480" t="s">
        <v>7175</v>
      </c>
      <c r="D480" t="str">
        <f>VLOOKUP(C480,'MASTER KEY'!$A$2:$B$2986,2,FALSE)</f>
        <v>Vacuolaria viriscens</v>
      </c>
    </row>
    <row r="481" spans="1:4">
      <c r="A481" s="67" t="s">
        <v>7501</v>
      </c>
      <c r="B481">
        <v>1</v>
      </c>
      <c r="C481" t="s">
        <v>7178</v>
      </c>
      <c r="D481" t="str">
        <f>VLOOKUP(C481,'MASTER KEY'!$A$2:$B$2986,2,FALSE)</f>
        <v>Volvox spp 0001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0818-3B1E-4C02-BF2C-89216D19B875}">
  <dimension ref="A1:D11"/>
  <sheetViews>
    <sheetView workbookViewId="0">
      <selection activeCell="G18" sqref="G18"/>
    </sheetView>
  </sheetViews>
  <sheetFormatPr defaultColWidth="8.77734375" defaultRowHeight="14.4"/>
  <cols>
    <col min="1" max="1" width="24" customWidth="1"/>
    <col min="2" max="2" width="17.109375" customWidth="1"/>
    <col min="10" max="10" width="24.44140625" bestFit="1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7551</v>
      </c>
      <c r="B2">
        <v>1</v>
      </c>
      <c r="C2" t="s">
        <v>7190</v>
      </c>
      <c r="D2" t="str">
        <f>VLOOKUP(C2,'MASTER KEY'!$A$2:$B$2986,2,FALSE)</f>
        <v>Cyanophyta</v>
      </c>
    </row>
    <row r="3" spans="1:4">
      <c r="A3" s="64" t="s">
        <v>7548</v>
      </c>
      <c r="B3">
        <v>1</v>
      </c>
      <c r="C3" t="s">
        <v>7186</v>
      </c>
      <c r="D3" t="str">
        <f>VLOOKUP(C3,'MASTER KEY'!$A$2:$B$2986,2,FALSE)</f>
        <v>Chlorophyta</v>
      </c>
    </row>
    <row r="4" spans="1:4">
      <c r="A4" s="64" t="s">
        <v>7549</v>
      </c>
      <c r="B4">
        <v>1</v>
      </c>
      <c r="C4" t="s">
        <v>7188</v>
      </c>
      <c r="D4" t="str">
        <f>VLOOKUP(C4,'MASTER KEY'!$A$2:$B$2986,2,FALSE)</f>
        <v>Chrysophyta</v>
      </c>
    </row>
    <row r="5" spans="1:4">
      <c r="A5" s="64" t="s">
        <v>7550</v>
      </c>
      <c r="B5">
        <v>1</v>
      </c>
      <c r="C5" t="s">
        <v>7189</v>
      </c>
      <c r="D5" t="str">
        <f>VLOOKUP(C5,'MASTER KEY'!$A$2:$B$2986,2,FALSE)</f>
        <v>Cryptophyta</v>
      </c>
    </row>
    <row r="6" spans="1:4">
      <c r="A6" s="64" t="s">
        <v>7547</v>
      </c>
      <c r="B6">
        <v>1</v>
      </c>
      <c r="C6" t="s">
        <v>7184</v>
      </c>
      <c r="D6" t="str">
        <f>VLOOKUP(C6,'MASTER KEY'!$A$2:$B$2986,2,FALSE)</f>
        <v>Bacillariophyta</v>
      </c>
    </row>
    <row r="7" spans="1:4">
      <c r="A7" s="64" t="s">
        <v>7552</v>
      </c>
      <c r="B7">
        <v>1</v>
      </c>
      <c r="C7" t="s">
        <v>7193</v>
      </c>
      <c r="D7" t="str">
        <f>VLOOKUP(C7,'MASTER KEY'!$A$2:$B$2986,2,FALSE)</f>
        <v>Ochrophyta</v>
      </c>
    </row>
    <row r="8" spans="1:4">
      <c r="A8" s="64" t="s">
        <v>7553</v>
      </c>
      <c r="B8">
        <v>1</v>
      </c>
      <c r="C8" t="s">
        <v>7192</v>
      </c>
      <c r="D8" t="str">
        <f>VLOOKUP(C8,'MASTER KEY'!$A$2:$B$2986,2,FALSE)</f>
        <v>Dinophyta</v>
      </c>
    </row>
    <row r="9" spans="1:4">
      <c r="A9" s="64" t="s">
        <v>7554</v>
      </c>
      <c r="B9">
        <v>1</v>
      </c>
      <c r="C9" t="s">
        <v>7194</v>
      </c>
      <c r="D9" t="str">
        <f>VLOOKUP(C9,'MASTER KEY'!$A$2:$B$2986,2,FALSE)</f>
        <v>Euglenophyta</v>
      </c>
    </row>
    <row r="10" spans="1:4">
      <c r="A10" s="64" t="s">
        <v>7555</v>
      </c>
      <c r="B10">
        <v>1</v>
      </c>
      <c r="C10" t="s">
        <v>7195</v>
      </c>
      <c r="D10" t="str">
        <f>VLOOKUP(C10,'MASTER KEY'!$A$2:$B$2986,2,FALSE)</f>
        <v>Haptophyta</v>
      </c>
    </row>
    <row r="11" spans="1:4">
      <c r="A11" s="64" t="s">
        <v>7556</v>
      </c>
      <c r="B11">
        <v>1</v>
      </c>
      <c r="C11" t="s">
        <v>7193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D2A-364F-4429-B79E-D32EB73C8887}">
  <dimension ref="A1:D96"/>
  <sheetViews>
    <sheetView workbookViewId="0">
      <selection activeCell="E61" sqref="E61"/>
    </sheetView>
  </sheetViews>
  <sheetFormatPr defaultColWidth="8.77734375" defaultRowHeight="14.4"/>
  <cols>
    <col min="1" max="1" width="24" customWidth="1"/>
    <col min="2" max="2" width="17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19" t="s">
        <v>7623</v>
      </c>
      <c r="B2">
        <v>1</v>
      </c>
      <c r="C2" t="s">
        <v>6872</v>
      </c>
      <c r="D2" t="str">
        <f>VLOOKUP(C2,'MASTER KEY'!$A$2:$B$2986,2,FALSE)</f>
        <v>Pyramimonas spp 0010</v>
      </c>
    </row>
    <row r="3" spans="1:4">
      <c r="A3" s="70" t="s">
        <v>7559</v>
      </c>
      <c r="B3">
        <v>1</v>
      </c>
      <c r="C3" t="s">
        <v>3679</v>
      </c>
      <c r="D3" t="str">
        <f>VLOOKUP(C3,'MASTER KEY'!$A$2:$B$2986,2,FALSE)</f>
        <v>Akashiwo sanguinea</v>
      </c>
    </row>
    <row r="4" spans="1:4">
      <c r="A4" s="70" t="s">
        <v>7560</v>
      </c>
      <c r="B4">
        <v>1</v>
      </c>
      <c r="C4" t="s">
        <v>3687</v>
      </c>
      <c r="D4" t="str">
        <f>VLOOKUP(C4,'MASTER KEY'!$A$2:$B$2986,2,FALSE)</f>
        <v>Alexandrium spp 0003</v>
      </c>
    </row>
    <row r="5" spans="1:4">
      <c r="A5" s="70" t="s">
        <v>7561</v>
      </c>
      <c r="B5">
        <v>1</v>
      </c>
      <c r="C5" t="s">
        <v>3768</v>
      </c>
      <c r="D5" t="str">
        <f>VLOOKUP(C5,'MASTER KEY'!$A$2:$B$2986,2,FALSE)</f>
        <v>Amphora spp 0049</v>
      </c>
    </row>
    <row r="6" spans="1:4">
      <c r="A6" s="70" t="s">
        <v>7581</v>
      </c>
      <c r="B6">
        <v>1</v>
      </c>
      <c r="C6" t="s">
        <v>4447</v>
      </c>
      <c r="D6" t="str">
        <f>VLOOKUP(C6,'MASTER KEY'!$A$2:$B$2986,2,FALSE)</f>
        <v>Dolichospermum circinale</v>
      </c>
    </row>
    <row r="7" spans="1:4">
      <c r="A7" s="70" t="s">
        <v>7562</v>
      </c>
      <c r="B7">
        <v>1</v>
      </c>
      <c r="C7" t="s">
        <v>3779</v>
      </c>
      <c r="D7" t="str">
        <f>VLOOKUP(C7,'MASTER KEY'!$A$2:$B$2986,2,FALSE)</f>
        <v>Ankistrodesmus spp 0001</v>
      </c>
    </row>
    <row r="8" spans="1:4">
      <c r="A8" s="70" t="s">
        <v>6384</v>
      </c>
      <c r="B8">
        <v>1</v>
      </c>
      <c r="C8" t="s">
        <v>3785</v>
      </c>
      <c r="D8" t="str">
        <f>VLOOKUP(C8,'MASTER KEY'!$A$2:$B$2986,2,FALSE)</f>
        <v>Apedinella spinifera</v>
      </c>
    </row>
    <row r="9" spans="1:4">
      <c r="A9" s="70" t="s">
        <v>2231</v>
      </c>
      <c r="B9">
        <v>1</v>
      </c>
      <c r="C9" t="s">
        <v>3794</v>
      </c>
      <c r="D9" t="str">
        <f>VLOOKUP(C9,'MASTER KEY'!$A$2:$B$2986,2,FALSE)</f>
        <v>Asterionellopsis glacialis</v>
      </c>
    </row>
    <row r="10" spans="1:4">
      <c r="A10" s="70" t="s">
        <v>7563</v>
      </c>
      <c r="B10">
        <v>1</v>
      </c>
      <c r="C10" t="s">
        <v>3812</v>
      </c>
      <c r="D10" t="str">
        <f>VLOOKUP(C10,'MASTER KEY'!$A$2:$B$2986,2,FALSE)</f>
        <v>Bacillaria paxillifera</v>
      </c>
    </row>
    <row r="11" spans="1:4">
      <c r="A11" s="70" t="s">
        <v>7564</v>
      </c>
      <c r="B11">
        <v>1</v>
      </c>
      <c r="C11" t="s">
        <v>3955</v>
      </c>
      <c r="D11" t="str">
        <f>VLOOKUP(C11,'MASTER KEY'!$A$2:$B$2986,2,FALSE)</f>
        <v>Bacteriastrum spp 0014</v>
      </c>
    </row>
    <row r="12" spans="1:4">
      <c r="A12" s="70" t="s">
        <v>7565</v>
      </c>
      <c r="B12">
        <v>1</v>
      </c>
      <c r="C12" t="s">
        <v>3979</v>
      </c>
      <c r="D12" t="str">
        <f>VLOOKUP(C12,'MASTER KEY'!$A$2:$B$2986,2,FALSE)</f>
        <v>Carteria spp 0002</v>
      </c>
    </row>
    <row r="13" spans="1:4">
      <c r="A13" s="70" t="s">
        <v>2414</v>
      </c>
      <c r="B13">
        <v>1</v>
      </c>
      <c r="C13" t="s">
        <v>3995</v>
      </c>
      <c r="D13" t="str">
        <f>VLOOKUP(C13,'MASTER KEY'!$A$2:$B$2986,2,FALSE)</f>
        <v>Ceratium furca</v>
      </c>
    </row>
    <row r="14" spans="1:4">
      <c r="A14" s="70" t="s">
        <v>7567</v>
      </c>
      <c r="B14">
        <v>1</v>
      </c>
      <c r="C14" t="s">
        <v>4102</v>
      </c>
      <c r="D14" t="str">
        <f>VLOOKUP(C14,'MASTER KEY'!$A$2:$B$2986,2,FALSE)</f>
        <v>Chaetoceros spp 0057</v>
      </c>
    </row>
    <row r="15" spans="1:4">
      <c r="A15" s="70" t="s">
        <v>7568</v>
      </c>
      <c r="B15">
        <v>1</v>
      </c>
      <c r="C15" t="s">
        <v>4103</v>
      </c>
      <c r="D15" t="str">
        <f>VLOOKUP(C15,'MASTER KEY'!$A$2:$B$2986,2,FALSE)</f>
        <v>Chaetoceros spp 0058</v>
      </c>
    </row>
    <row r="16" spans="1:4">
      <c r="A16" s="70" t="s">
        <v>7566</v>
      </c>
      <c r="B16">
        <v>1</v>
      </c>
      <c r="C16" t="s">
        <v>4019</v>
      </c>
      <c r="D16" t="str">
        <f>VLOOKUP(C16,'MASTER KEY'!$A$2:$B$2986,2,FALSE)</f>
        <v>Chaetoceros curvisetus</v>
      </c>
    </row>
    <row r="17" spans="1:4">
      <c r="A17" s="70" t="s">
        <v>7341</v>
      </c>
      <c r="B17">
        <v>1</v>
      </c>
      <c r="C17" t="s">
        <v>4040</v>
      </c>
      <c r="D17" t="str">
        <f>VLOOKUP(C17,'MASTER KEY'!$A$2:$B$2986,2,FALSE)</f>
        <v>Chaetoceros radicans</v>
      </c>
    </row>
    <row r="18" spans="1:4">
      <c r="A18" s="70" t="s">
        <v>7569</v>
      </c>
      <c r="B18">
        <v>1</v>
      </c>
      <c r="C18" t="s">
        <v>4114</v>
      </c>
      <c r="D18" t="str">
        <f>VLOOKUP(C18,'MASTER KEY'!$A$2:$B$2986,2,FALSE)</f>
        <v>Chlamydomonas spp 0001</v>
      </c>
    </row>
    <row r="19" spans="1:4">
      <c r="A19" s="70" t="s">
        <v>7571</v>
      </c>
      <c r="B19">
        <v>1</v>
      </c>
      <c r="C19" t="s">
        <v>4193</v>
      </c>
      <c r="D19" t="str">
        <f>VLOOKUP(C19,'MASTER KEY'!$A$2:$B$2986,2,FALSE)</f>
        <v>Cocconeis spp 0016</v>
      </c>
    </row>
    <row r="20" spans="1:4">
      <c r="A20" s="70" t="s">
        <v>7572</v>
      </c>
      <c r="B20">
        <v>1</v>
      </c>
      <c r="C20" t="s">
        <v>4240</v>
      </c>
      <c r="D20" t="str">
        <f>VLOOKUP(C20,'MASTER KEY'!$A$2:$B$2986,2,FALSE)</f>
        <v>Coscinodiscus spp 0028</v>
      </c>
    </row>
    <row r="21" spans="1:4">
      <c r="A21" s="70" t="s">
        <v>7573</v>
      </c>
      <c r="B21">
        <v>1</v>
      </c>
      <c r="C21" t="s">
        <v>4241</v>
      </c>
      <c r="D21" t="str">
        <f>VLOOKUP(C21,'MASTER KEY'!$A$2:$B$2986,2,FALSE)</f>
        <v>Cosmarium spp 0001</v>
      </c>
    </row>
    <row r="22" spans="1:4">
      <c r="A22" s="70" t="s">
        <v>7574</v>
      </c>
      <c r="B22">
        <v>1</v>
      </c>
      <c r="C22" t="s">
        <v>4244</v>
      </c>
      <c r="D22" t="str">
        <f>VLOOKUP(C22,'MASTER KEY'!$A$2:$B$2986,2,FALSE)</f>
        <v>Crucigenia spp 0001</v>
      </c>
    </row>
    <row r="23" spans="1:4">
      <c r="A23" s="70" t="s">
        <v>7575</v>
      </c>
      <c r="B23">
        <v>1</v>
      </c>
      <c r="C23" t="s">
        <v>4248</v>
      </c>
      <c r="D23" t="str">
        <f>VLOOKUP(C23,'MASTER KEY'!$A$2:$B$2986,2,FALSE)</f>
        <v>Cryptomonas spp 0002</v>
      </c>
    </row>
    <row r="24" spans="1:4">
      <c r="A24" s="70" t="s">
        <v>6475</v>
      </c>
      <c r="B24">
        <v>1</v>
      </c>
      <c r="C24" t="s">
        <v>4283</v>
      </c>
      <c r="D24" t="str">
        <f>VLOOKUP(C24,'MASTER KEY'!$A$2:$B$2986,2,FALSE)</f>
        <v>Cyclotella meneghiniana</v>
      </c>
    </row>
    <row r="25" spans="1:4">
      <c r="A25" s="70" t="s">
        <v>7577</v>
      </c>
      <c r="B25">
        <v>1</v>
      </c>
      <c r="C25" t="s">
        <v>4290</v>
      </c>
      <c r="D25" t="str">
        <f>VLOOKUP(C25,'MASTER KEY'!$A$2:$B$2986,2,FALSE)</f>
        <v>Cyclotella spp 0007</v>
      </c>
    </row>
    <row r="26" spans="1:4">
      <c r="A26" s="70" t="s">
        <v>7578</v>
      </c>
      <c r="B26">
        <v>1</v>
      </c>
      <c r="C26" t="s">
        <v>4296</v>
      </c>
      <c r="D26" t="str">
        <f>VLOOKUP(C26,'MASTER KEY'!$A$2:$B$2986,2,FALSE)</f>
        <v>Cylindrotheca closterium</v>
      </c>
    </row>
    <row r="27" spans="1:4">
      <c r="A27" s="70" t="s">
        <v>7579</v>
      </c>
      <c r="B27">
        <v>1</v>
      </c>
      <c r="C27" t="s">
        <v>4318</v>
      </c>
      <c r="D27" t="str">
        <f>VLOOKUP(C27,'MASTER KEY'!$A$2:$B$2986,2,FALSE)</f>
        <v>Dactyliosolen spp 0002</v>
      </c>
    </row>
    <row r="28" spans="1:4">
      <c r="A28" s="70" t="s">
        <v>7580</v>
      </c>
      <c r="B28">
        <v>1</v>
      </c>
      <c r="C28" t="s">
        <v>4342</v>
      </c>
      <c r="D28" t="str">
        <f>VLOOKUP(C28,'MASTER KEY'!$A$2:$B$2986,2,FALSE)</f>
        <v>Dictyocha spp 0004</v>
      </c>
    </row>
    <row r="29" spans="1:4">
      <c r="A29" s="70" t="s">
        <v>2742</v>
      </c>
      <c r="B29">
        <v>1</v>
      </c>
      <c r="C29" t="s">
        <v>4402</v>
      </c>
      <c r="D29" t="str">
        <f>VLOOKUP(C29,'MASTER KEY'!$A$2:$B$2986,2,FALSE)</f>
        <v>Dinophysis acuminata</v>
      </c>
    </row>
    <row r="30" spans="1:4">
      <c r="A30" s="70" t="s">
        <v>2744</v>
      </c>
      <c r="B30">
        <v>1</v>
      </c>
      <c r="C30" t="s">
        <v>4404</v>
      </c>
      <c r="D30" t="str">
        <f>VLOOKUP(C30,'MASTER KEY'!$A$2:$B$2986,2,FALSE)</f>
        <v>Dinophysis caudata</v>
      </c>
    </row>
    <row r="31" spans="1:4">
      <c r="A31" s="70" t="s">
        <v>2749</v>
      </c>
      <c r="B31">
        <v>1</v>
      </c>
      <c r="C31" t="s">
        <v>4409</v>
      </c>
      <c r="D31" t="str">
        <f>VLOOKUP(C31,'MASTER KEY'!$A$2:$B$2986,2,FALSE)</f>
        <v>Dinophysis norvegica</v>
      </c>
    </row>
    <row r="32" spans="1:4">
      <c r="A32" s="70" t="s">
        <v>7582</v>
      </c>
      <c r="B32">
        <v>1</v>
      </c>
      <c r="C32" t="s">
        <v>4457</v>
      </c>
      <c r="D32" t="str">
        <f>VLOOKUP(C32,'MASTER KEY'!$A$2:$B$2986,2,FALSE)</f>
        <v>Ensiculifera spp 0001</v>
      </c>
    </row>
    <row r="33" spans="1:4">
      <c r="A33" s="70" t="s">
        <v>7583</v>
      </c>
      <c r="B33">
        <v>1</v>
      </c>
      <c r="C33" t="s">
        <v>4462</v>
      </c>
      <c r="D33" t="str">
        <f>VLOOKUP(C33,'MASTER KEY'!$A$2:$B$2986,2,FALSE)</f>
        <v>Entomoneis spp 0002</v>
      </c>
    </row>
    <row r="34" spans="1:4">
      <c r="A34" s="70" t="s">
        <v>7584</v>
      </c>
      <c r="B34">
        <v>1</v>
      </c>
      <c r="C34" t="s">
        <v>4491</v>
      </c>
      <c r="D34" t="str">
        <f>VLOOKUP(C34,'MASTER KEY'!$A$2:$B$2986,2,FALSE)</f>
        <v>Euglena spp 0002</v>
      </c>
    </row>
    <row r="35" spans="1:4">
      <c r="A35" s="70" t="s">
        <v>7585</v>
      </c>
      <c r="B35">
        <v>1</v>
      </c>
      <c r="C35" t="s">
        <v>4505</v>
      </c>
      <c r="D35" t="str">
        <f>VLOOKUP(C35,'MASTER KEY'!$A$2:$B$2986,2,FALSE)</f>
        <v>Eutreptiella spp 007</v>
      </c>
    </row>
    <row r="36" spans="1:4">
      <c r="A36" s="70" t="s">
        <v>7586</v>
      </c>
      <c r="B36">
        <v>1</v>
      </c>
      <c r="C36" t="s">
        <v>4511</v>
      </c>
      <c r="D36" t="str">
        <f>VLOOKUP(C36,'MASTER KEY'!$A$2:$B$2986,2,FALSE)</f>
        <v>Fibrocapsa spp 0001</v>
      </c>
    </row>
    <row r="37" spans="1:4">
      <c r="A37" s="70" t="s">
        <v>7587</v>
      </c>
      <c r="B37">
        <v>1</v>
      </c>
      <c r="C37" t="s">
        <v>4539</v>
      </c>
      <c r="D37" t="str">
        <f>VLOOKUP(C37,'MASTER KEY'!$A$2:$B$2986,2,FALSE)</f>
        <v>Fragilaria spp 0004</v>
      </c>
    </row>
    <row r="38" spans="1:4">
      <c r="A38" s="70" t="s">
        <v>7392</v>
      </c>
      <c r="B38">
        <v>1</v>
      </c>
      <c r="C38" t="s">
        <v>4593</v>
      </c>
      <c r="D38" t="str">
        <f>VLOOKUP(C38,'MASTER KEY'!$A$2:$B$2986,2,FALSE)</f>
        <v>Gymnodinium spp 0002</v>
      </c>
    </row>
    <row r="39" spans="1:4">
      <c r="A39" s="70" t="s">
        <v>7588</v>
      </c>
      <c r="B39">
        <v>1</v>
      </c>
      <c r="C39" t="s">
        <v>4567</v>
      </c>
      <c r="D39" t="str">
        <f>VLOOKUP(C39,'MASTER KEY'!$A$2:$B$2986,2,FALSE)</f>
        <v>Gonyaulax spp 0003</v>
      </c>
    </row>
    <row r="40" spans="1:4">
      <c r="A40" s="70" t="s">
        <v>7589</v>
      </c>
      <c r="B40">
        <v>1</v>
      </c>
      <c r="C40" t="s">
        <v>4581</v>
      </c>
      <c r="D40" t="str">
        <f>VLOOKUP(C40,'MASTER KEY'!$A$2:$B$2986,2,FALSE)</f>
        <v>Guinardia spp 0003</v>
      </c>
    </row>
    <row r="41" spans="1:4">
      <c r="A41" s="70" t="s">
        <v>7590</v>
      </c>
      <c r="B41">
        <v>1</v>
      </c>
      <c r="C41" t="s">
        <v>4588</v>
      </c>
      <c r="D41" t="str">
        <f>VLOOKUP(C41,'MASTER KEY'!$A$2:$B$2986,2,FALSE)</f>
        <v>Gymnodinioid spp 0006</v>
      </c>
    </row>
    <row r="42" spans="1:4">
      <c r="A42" s="70" t="s">
        <v>7591</v>
      </c>
      <c r="B42">
        <v>1</v>
      </c>
      <c r="C42" t="s">
        <v>4589</v>
      </c>
      <c r="D42" t="str">
        <f>VLOOKUP(C42,'MASTER KEY'!$A$2:$B$2986,2,FALSE)</f>
        <v>Gymnodinioid spp 0007</v>
      </c>
    </row>
    <row r="43" spans="1:4">
      <c r="A43" s="70" t="s">
        <v>7592</v>
      </c>
      <c r="B43">
        <v>1</v>
      </c>
      <c r="C43" t="s">
        <v>4644</v>
      </c>
      <c r="D43" t="str">
        <f>VLOOKUP(C43,'MASTER KEY'!$A$2:$B$2986,2,FALSE)</f>
        <v>Gyrodinium spp 0007</v>
      </c>
    </row>
    <row r="44" spans="1:4">
      <c r="A44" s="70" t="s">
        <v>7593</v>
      </c>
      <c r="B44">
        <v>1</v>
      </c>
      <c r="C44" t="s">
        <v>4645</v>
      </c>
      <c r="D44" t="str">
        <f>VLOOKUP(C44,'MASTER KEY'!$A$2:$B$2986,2,FALSE)</f>
        <v>Gyrodinium spp 0008</v>
      </c>
    </row>
    <row r="45" spans="1:4">
      <c r="A45" s="70" t="s">
        <v>7594</v>
      </c>
      <c r="B45">
        <v>1</v>
      </c>
      <c r="C45" t="s">
        <v>4650</v>
      </c>
      <c r="D45" t="str">
        <f>VLOOKUP(C45,'MASTER KEY'!$A$2:$B$2986,2,FALSE)</f>
        <v>Gyrosigma spp 0003</v>
      </c>
    </row>
    <row r="46" spans="1:4">
      <c r="A46" s="70" t="s">
        <v>7595</v>
      </c>
      <c r="B46">
        <v>1</v>
      </c>
      <c r="C46" t="s">
        <v>4679</v>
      </c>
      <c r="D46" t="str">
        <f>VLOOKUP(C46,'MASTER KEY'!$A$2:$B$2986,2,FALSE)</f>
        <v>Hemiselmis spp 0001</v>
      </c>
    </row>
    <row r="47" spans="1:4">
      <c r="A47" s="70" t="s">
        <v>7596</v>
      </c>
      <c r="B47">
        <v>1</v>
      </c>
      <c r="C47" t="s">
        <v>4690</v>
      </c>
      <c r="D47" t="str">
        <f>VLOOKUP(C47,'MASTER KEY'!$A$2:$B$2986,2,FALSE)</f>
        <v>Heterocapsa spp 0004</v>
      </c>
    </row>
    <row r="48" spans="1:4">
      <c r="A48" s="70" t="s">
        <v>7597</v>
      </c>
      <c r="B48">
        <v>1</v>
      </c>
      <c r="C48" t="s">
        <v>4691</v>
      </c>
      <c r="D48" t="str">
        <f>VLOOKUP(C48,'MASTER KEY'!$A$2:$B$2986,2,FALSE)</f>
        <v>Heterocapsa spp 0005</v>
      </c>
    </row>
    <row r="49" spans="1:4">
      <c r="A49" s="70" t="s">
        <v>2973</v>
      </c>
      <c r="B49">
        <v>1</v>
      </c>
      <c r="C49" t="s">
        <v>4694</v>
      </c>
      <c r="D49" t="str">
        <f>VLOOKUP(C49,'MASTER KEY'!$A$2:$B$2986,2,FALSE)</f>
        <v>Heterosigma akashiwo</v>
      </c>
    </row>
    <row r="50" spans="1:4">
      <c r="A50" s="70" t="s">
        <v>7598</v>
      </c>
      <c r="B50">
        <v>1</v>
      </c>
      <c r="C50" t="s">
        <v>4719</v>
      </c>
      <c r="D50" t="str">
        <f>VLOOKUP(C50,'MASTER KEY'!$A$2:$B$2986,2,FALSE)</f>
        <v>Karlodinium spp 0002</v>
      </c>
    </row>
    <row r="51" spans="1:4">
      <c r="A51" s="70" t="s">
        <v>7599</v>
      </c>
      <c r="B51">
        <v>1</v>
      </c>
      <c r="C51" t="s">
        <v>4728</v>
      </c>
      <c r="D51" t="str">
        <f>VLOOKUP(C51,'MASTER KEY'!$A$2:$B$2986,2,FALSE)</f>
        <v>Katodinium spp 0004</v>
      </c>
    </row>
    <row r="52" spans="1:4">
      <c r="A52" s="70" t="s">
        <v>7600</v>
      </c>
      <c r="B52">
        <v>1</v>
      </c>
      <c r="C52" t="s">
        <v>4729</v>
      </c>
      <c r="D52" t="str">
        <f>VLOOKUP(C52,'MASTER KEY'!$A$2:$B$2986,2,FALSE)</f>
        <v>Katodinium spp 0005</v>
      </c>
    </row>
    <row r="53" spans="1:4">
      <c r="A53" s="70" t="s">
        <v>7601</v>
      </c>
      <c r="B53">
        <v>1</v>
      </c>
      <c r="C53" t="s">
        <v>4752</v>
      </c>
      <c r="D53" t="str">
        <f>VLOOKUP(C53,'MASTER KEY'!$A$2:$B$2986,2,FALSE)</f>
        <v>Leptocylindrus spp 0005</v>
      </c>
    </row>
    <row r="54" spans="1:4">
      <c r="A54" s="70" t="s">
        <v>7602</v>
      </c>
      <c r="B54">
        <v>1</v>
      </c>
      <c r="C54" t="s">
        <v>4754</v>
      </c>
      <c r="D54" t="str">
        <f>VLOOKUP(C54,'MASTER KEY'!$A$2:$B$2986,2,FALSE)</f>
        <v>Leucocryptos spp 0001</v>
      </c>
    </row>
    <row r="55" spans="1:4">
      <c r="A55" s="70" t="s">
        <v>7603</v>
      </c>
      <c r="B55">
        <v>1</v>
      </c>
      <c r="C55" t="s">
        <v>4771</v>
      </c>
      <c r="D55" t="str">
        <f>VLOOKUP(C55,'MASTER KEY'!$A$2:$B$2986,2,FALSE)</f>
        <v>Lioloma spp 0002</v>
      </c>
    </row>
    <row r="56" spans="1:4">
      <c r="A56" s="70" t="s">
        <v>7604</v>
      </c>
      <c r="B56">
        <v>1</v>
      </c>
      <c r="C56" t="s">
        <v>4807</v>
      </c>
      <c r="D56" t="str">
        <f>VLOOKUP(C56,'MASTER KEY'!$A$2:$B$2986,2,FALSE)</f>
        <v>Melosira spp 0004</v>
      </c>
    </row>
    <row r="57" spans="1:4">
      <c r="A57" s="70" t="s">
        <v>7605</v>
      </c>
      <c r="B57">
        <v>1</v>
      </c>
      <c r="C57" t="s">
        <v>4816</v>
      </c>
      <c r="D57" t="str">
        <f>VLOOKUP(C57,'MASTER KEY'!$A$2:$B$2986,2,FALSE)</f>
        <v>Merismopedia spp 0001</v>
      </c>
    </row>
    <row r="58" spans="1:4">
      <c r="A58" s="70" t="s">
        <v>7606</v>
      </c>
      <c r="B58">
        <v>1</v>
      </c>
      <c r="C58" t="s">
        <v>4886</v>
      </c>
      <c r="D58" t="str">
        <f>VLOOKUP(C58,'MASTER KEY'!$A$2:$B$2986,2,FALSE)</f>
        <v>Navicula spp 0040</v>
      </c>
    </row>
    <row r="59" spans="1:4">
      <c r="A59" s="70" t="s">
        <v>7607</v>
      </c>
      <c r="B59">
        <v>1</v>
      </c>
      <c r="C59" t="s">
        <v>4887</v>
      </c>
      <c r="D59" t="str">
        <f>VLOOKUP(C59,'MASTER KEY'!$A$2:$B$2986,2,FALSE)</f>
        <v>Navicula spp 0041</v>
      </c>
    </row>
    <row r="60" spans="1:4">
      <c r="A60" s="70" t="s">
        <v>7608</v>
      </c>
      <c r="B60">
        <v>1</v>
      </c>
      <c r="C60" t="s">
        <v>4971</v>
      </c>
      <c r="D60" t="str">
        <f>VLOOKUP(C60,'MASTER KEY'!$A$2:$B$2986,2,FALSE)</f>
        <v>Nitzschia spp 0055</v>
      </c>
    </row>
    <row r="61" spans="1:4">
      <c r="A61" s="70" t="s">
        <v>7609</v>
      </c>
      <c r="B61">
        <v>1</v>
      </c>
      <c r="C61" t="s">
        <v>4990</v>
      </c>
      <c r="D61" t="str">
        <f>VLOOKUP(C61,'MASTER KEY'!$A$2:$B$2986,2,FALSE)</f>
        <v>Odontella spp 0008</v>
      </c>
    </row>
    <row r="62" spans="1:4">
      <c r="A62" s="70" t="s">
        <v>7610</v>
      </c>
      <c r="B62">
        <v>1</v>
      </c>
      <c r="C62" t="s">
        <v>5002</v>
      </c>
      <c r="D62" t="str">
        <f>VLOOKUP(C62,'MASTER KEY'!$A$2:$B$2986,2,FALSE)</f>
        <v>Oscillatoria spp 0002</v>
      </c>
    </row>
    <row r="63" spans="1:4">
      <c r="A63" s="70" t="s">
        <v>3204</v>
      </c>
      <c r="B63">
        <v>1</v>
      </c>
      <c r="C63" t="s">
        <v>5006</v>
      </c>
      <c r="D63" t="str">
        <f>VLOOKUP(C63,'MASTER KEY'!$A$2:$B$2986,2,FALSE)</f>
        <v>Oxyrrhis marina</v>
      </c>
    </row>
    <row r="64" spans="1:4">
      <c r="A64" s="70" t="s">
        <v>7570</v>
      </c>
      <c r="B64">
        <v>1</v>
      </c>
      <c r="C64" t="s">
        <v>4126</v>
      </c>
      <c r="D64" t="str">
        <f>VLOOKUP(C64,'MASTER KEY'!$A$2:$B$2986,2,FALSE)</f>
        <v>Chlorophyta spp 0006</v>
      </c>
    </row>
    <row r="65" spans="1:4">
      <c r="A65" s="70" t="s">
        <v>7611</v>
      </c>
      <c r="B65">
        <v>1</v>
      </c>
      <c r="C65" t="s">
        <v>5047</v>
      </c>
      <c r="D65" t="str">
        <f>VLOOKUP(C65,'MASTER KEY'!$A$2:$B$2986,2,FALSE)</f>
        <v>Pennate diatom spp 0010</v>
      </c>
    </row>
    <row r="66" spans="1:4">
      <c r="A66" s="70" t="s">
        <v>7612</v>
      </c>
      <c r="B66">
        <v>1</v>
      </c>
      <c r="C66" t="s">
        <v>5057</v>
      </c>
      <c r="D66" t="str">
        <f>VLOOKUP(C66,'MASTER KEY'!$A$2:$B$2986,2,FALSE)</f>
        <v>Peridinium spp 0003</v>
      </c>
    </row>
    <row r="67" spans="1:4">
      <c r="A67" s="70" t="s">
        <v>7613</v>
      </c>
      <c r="B67">
        <v>1</v>
      </c>
      <c r="C67" t="s">
        <v>5063</v>
      </c>
      <c r="D67" t="str">
        <f>VLOOKUP(C67,'MASTER KEY'!$A$2:$B$2986,2,FALSE)</f>
        <v>Phacus spp 0001</v>
      </c>
    </row>
    <row r="68" spans="1:4">
      <c r="A68" s="70" t="s">
        <v>7614</v>
      </c>
      <c r="B68">
        <v>1</v>
      </c>
      <c r="C68" t="s">
        <v>5075</v>
      </c>
      <c r="D68" t="str">
        <f>VLOOKUP(C68,'MASTER KEY'!$A$2:$B$2986,2,FALSE)</f>
        <v>Phalacroma spp 0002</v>
      </c>
    </row>
    <row r="69" spans="1:4">
      <c r="A69" s="70" t="s">
        <v>7615</v>
      </c>
      <c r="B69">
        <v>1</v>
      </c>
      <c r="C69" t="s">
        <v>5102</v>
      </c>
      <c r="D69" t="str">
        <f>VLOOKUP(C69,'MASTER KEY'!$A$2:$B$2986,2,FALSE)</f>
        <v>Plagioselmis spp 0002</v>
      </c>
    </row>
    <row r="70" spans="1:4">
      <c r="A70" s="70" t="s">
        <v>7616</v>
      </c>
      <c r="B70">
        <v>1</v>
      </c>
      <c r="C70" t="s">
        <v>5136</v>
      </c>
      <c r="D70" t="str">
        <f>VLOOKUP(C70,'MASTER KEY'!$A$2:$B$2986,2,FALSE)</f>
        <v>Pleurosigma spp 0017</v>
      </c>
    </row>
    <row r="71" spans="1:4">
      <c r="A71" s="70" t="s">
        <v>7617</v>
      </c>
      <c r="B71">
        <v>1</v>
      </c>
      <c r="C71" t="s">
        <v>5150</v>
      </c>
      <c r="D71" t="str">
        <f>VLOOKUP(C71,'MASTER KEY'!$A$2:$B$2986,2,FALSE)</f>
        <v>Polykrikos spp 0003</v>
      </c>
    </row>
    <row r="72" spans="1:4">
      <c r="A72" s="70" t="s">
        <v>7618</v>
      </c>
      <c r="B72">
        <v>1</v>
      </c>
      <c r="C72" t="s">
        <v>5183</v>
      </c>
      <c r="D72" t="str">
        <f>VLOOKUP(C72,'MASTER KEY'!$A$2:$B$2986,2,FALSE)</f>
        <v>Prasinophyte spp 0032</v>
      </c>
    </row>
    <row r="73" spans="1:4">
      <c r="A73" s="70" t="s">
        <v>5560</v>
      </c>
      <c r="B73">
        <v>1</v>
      </c>
      <c r="C73" t="s">
        <v>5196</v>
      </c>
      <c r="D73" t="str">
        <f>VLOOKUP(C73,'MASTER KEY'!$A$2:$B$2986,2,FALSE)</f>
        <v>Prorocentrum cordatum</v>
      </c>
    </row>
    <row r="74" spans="1:4">
      <c r="A74" s="70" t="s">
        <v>3346</v>
      </c>
      <c r="B74">
        <v>1</v>
      </c>
      <c r="C74" t="s">
        <v>5197</v>
      </c>
      <c r="D74" t="str">
        <f>VLOOKUP(C74,'MASTER KEY'!$A$2:$B$2986,2,FALSE)</f>
        <v>Prorocentrum dentatum</v>
      </c>
    </row>
    <row r="75" spans="1:4">
      <c r="A75" s="70" t="s">
        <v>3351</v>
      </c>
      <c r="B75">
        <v>1</v>
      </c>
      <c r="C75" t="s">
        <v>5202</v>
      </c>
      <c r="D75" t="str">
        <f>VLOOKUP(C75,'MASTER KEY'!$A$2:$B$2986,2,FALSE)</f>
        <v>Prorocentrum micans</v>
      </c>
    </row>
    <row r="76" spans="1:4">
      <c r="A76" s="70" t="s">
        <v>3355</v>
      </c>
      <c r="B76">
        <v>1</v>
      </c>
      <c r="C76" t="s">
        <v>5658</v>
      </c>
      <c r="D76" t="str">
        <f>VLOOKUP(C76,'MASTER KEY'!$A$2:$B$2986,2,FALSE)</f>
        <v>Prorocentrum sigmoides</v>
      </c>
    </row>
    <row r="77" spans="1:4">
      <c r="A77" s="70" t="s">
        <v>3361</v>
      </c>
      <c r="B77">
        <v>1</v>
      </c>
      <c r="C77" t="s">
        <v>5665</v>
      </c>
      <c r="D77" t="str">
        <f>VLOOKUP(C77,'MASTER KEY'!$A$2:$B$2986,2,FALSE)</f>
        <v>Prorocentrum triestinum</v>
      </c>
    </row>
    <row r="78" spans="1:4">
      <c r="A78" s="70" t="s">
        <v>3364</v>
      </c>
      <c r="B78">
        <v>1</v>
      </c>
      <c r="C78" t="s">
        <v>6791</v>
      </c>
      <c r="D78" t="str">
        <f>VLOOKUP(C78,'MASTER KEY'!$A$2:$B$2986,2,FALSE)</f>
        <v>Protoperidinium bipes</v>
      </c>
    </row>
    <row r="79" spans="1:4">
      <c r="A79" s="70" t="s">
        <v>6687</v>
      </c>
      <c r="B79">
        <v>1</v>
      </c>
      <c r="C79" t="s">
        <v>6799</v>
      </c>
      <c r="D79" t="str">
        <f>VLOOKUP(C79,'MASTER KEY'!$A$2:$B$2986,2,FALSE)</f>
        <v>Protoperidinium globulum</v>
      </c>
    </row>
    <row r="80" spans="1:4">
      <c r="A80" s="70" t="s">
        <v>7619</v>
      </c>
      <c r="B80">
        <v>1</v>
      </c>
      <c r="C80" t="s">
        <v>6805</v>
      </c>
      <c r="D80" t="str">
        <f>VLOOKUP(C80,'MASTER KEY'!$A$2:$B$2986,2,FALSE)</f>
        <v>Protoperidinium pentagonum</v>
      </c>
    </row>
    <row r="81" spans="1:4">
      <c r="A81" s="70" t="s">
        <v>7620</v>
      </c>
      <c r="B81">
        <v>1</v>
      </c>
      <c r="C81" t="s">
        <v>6845</v>
      </c>
      <c r="D81" t="str">
        <f>VLOOKUP(C81,'MASTER KEY'!$A$2:$B$2986,2,FALSE)</f>
        <v>Pseudo-nitzschia spp 0004</v>
      </c>
    </row>
    <row r="82" spans="1:4">
      <c r="A82" s="70" t="s">
        <v>7622</v>
      </c>
      <c r="B82">
        <v>1</v>
      </c>
      <c r="C82" t="s">
        <v>6852</v>
      </c>
      <c r="D82" t="str">
        <f>VLOOKUP(C82,'MASTER KEY'!$A$2:$B$2986,2,FALSE)</f>
        <v>Pseudopedinella spp 0002</v>
      </c>
    </row>
    <row r="83" spans="1:4">
      <c r="A83" s="70" t="s">
        <v>7621</v>
      </c>
      <c r="B83">
        <v>1</v>
      </c>
      <c r="C83" t="s">
        <v>6846</v>
      </c>
      <c r="D83" t="str">
        <f>VLOOKUP(C83,'MASTER KEY'!$A$2:$B$2986,2,FALSE)</f>
        <v>Pseudo-nitzschia spp 0005</v>
      </c>
    </row>
    <row r="84" spans="1:4">
      <c r="A84" s="70" t="s">
        <v>7623</v>
      </c>
      <c r="B84">
        <v>1</v>
      </c>
      <c r="C84" t="s">
        <v>6872</v>
      </c>
      <c r="D84" t="str">
        <f>VLOOKUP(C84,'MASTER KEY'!$A$2:$B$2986,2,FALSE)</f>
        <v>Pyramimonas spp 0010</v>
      </c>
    </row>
    <row r="85" spans="1:4">
      <c r="A85" s="70" t="s">
        <v>6702</v>
      </c>
      <c r="B85">
        <v>1</v>
      </c>
      <c r="C85" t="s">
        <v>6862</v>
      </c>
      <c r="D85" t="str">
        <f>VLOOKUP(C85,'MASTER KEY'!$A$2:$B$2986,2,FALSE)</f>
        <v>Pyramimonas longicauda</v>
      </c>
    </row>
    <row r="86" spans="1:4">
      <c r="A86" s="70" t="s">
        <v>7624</v>
      </c>
      <c r="B86">
        <v>1</v>
      </c>
      <c r="C86" t="s">
        <v>6934</v>
      </c>
      <c r="D86" t="str">
        <f>VLOOKUP(C86,'MASTER KEY'!$A$2:$B$2986,2,FALSE)</f>
        <v>Rhizosolenia spp 0016</v>
      </c>
    </row>
    <row r="87" spans="1:4">
      <c r="A87" s="70" t="s">
        <v>7625</v>
      </c>
      <c r="B87">
        <v>1</v>
      </c>
      <c r="C87" t="s">
        <v>6953</v>
      </c>
      <c r="D87" t="str">
        <f>VLOOKUP(C87,'MASTER KEY'!$A$2:$B$2986,2,FALSE)</f>
        <v>Scenedesmus spp 0001</v>
      </c>
    </row>
    <row r="88" spans="1:4">
      <c r="A88" s="70" t="s">
        <v>3495</v>
      </c>
      <c r="B88">
        <v>1</v>
      </c>
      <c r="C88" t="s">
        <v>6965</v>
      </c>
      <c r="D88" t="str">
        <f>VLOOKUP(C88,'MASTER KEY'!$A$2:$B$2986,2,FALSE)</f>
        <v>Scrippsiella trochoidea</v>
      </c>
    </row>
    <row r="89" spans="1:4">
      <c r="A89" s="70" t="s">
        <v>3498</v>
      </c>
      <c r="B89">
        <v>1</v>
      </c>
      <c r="C89" t="s">
        <v>6970</v>
      </c>
      <c r="D89" t="str">
        <f>VLOOKUP(C89,'MASTER KEY'!$A$2:$B$2986,2,FALSE)</f>
        <v>Skeletonema costatum</v>
      </c>
    </row>
    <row r="90" spans="1:4">
      <c r="A90" s="70" t="s">
        <v>7576</v>
      </c>
      <c r="B90">
        <v>1</v>
      </c>
      <c r="C90" t="s">
        <v>4268</v>
      </c>
      <c r="D90" t="str">
        <f>VLOOKUP(C90,'MASTER KEY'!$A$2:$B$2986,2,FALSE)</f>
        <v>Crytophyte spp 0001</v>
      </c>
    </row>
    <row r="91" spans="1:4">
      <c r="A91" s="70" t="s">
        <v>7626</v>
      </c>
      <c r="B91">
        <v>1</v>
      </c>
      <c r="C91" t="s">
        <v>7021</v>
      </c>
      <c r="D91" t="str">
        <f>VLOOKUP(C91,'MASTER KEY'!$A$2:$B$2986,2,FALSE)</f>
        <v>Synedra spp 0002</v>
      </c>
    </row>
    <row r="92" spans="1:4">
      <c r="A92" s="70" t="s">
        <v>7627</v>
      </c>
      <c r="B92">
        <v>1</v>
      </c>
      <c r="C92" t="s">
        <v>7034</v>
      </c>
      <c r="D92" t="str">
        <f>VLOOKUP(C92,'MASTER KEY'!$A$2:$B$2986,2,FALSE)</f>
        <v>Teleaulax spp 0002</v>
      </c>
    </row>
    <row r="93" spans="1:4">
      <c r="A93" s="70" t="s">
        <v>7628</v>
      </c>
      <c r="B93">
        <v>1</v>
      </c>
      <c r="C93" t="s">
        <v>7041</v>
      </c>
      <c r="D93" t="str">
        <f>VLOOKUP(C93,'MASTER KEY'!$A$2:$B$2986,2,FALSE)</f>
        <v>Tetraselmis spp 0001</v>
      </c>
    </row>
    <row r="94" spans="1:4">
      <c r="A94" s="70" t="s">
        <v>7629</v>
      </c>
      <c r="B94">
        <v>1</v>
      </c>
      <c r="C94" t="s">
        <v>7061</v>
      </c>
      <c r="D94" t="str">
        <f>VLOOKUP(C94,'MASTER KEY'!$A$2:$B$2986,2,FALSE)</f>
        <v>Thalassionema spp 0006</v>
      </c>
    </row>
    <row r="95" spans="1:4">
      <c r="A95" s="70" t="s">
        <v>7630</v>
      </c>
      <c r="B95">
        <v>1</v>
      </c>
      <c r="C95" t="s">
        <v>7079</v>
      </c>
      <c r="D95" t="str">
        <f>VLOOKUP(C95,'MASTER KEY'!$A$2:$B$2986,2,FALSE)</f>
        <v>Thalassiosira spp 0010</v>
      </c>
    </row>
    <row r="96" spans="1:4">
      <c r="A96" s="70" t="s">
        <v>7631</v>
      </c>
      <c r="B96">
        <v>1</v>
      </c>
      <c r="C96" t="s">
        <v>7109</v>
      </c>
      <c r="D96" t="str">
        <f>VLOOKUP(C96,'MASTER KEY'!$A$2:$B$2986,2,FALSE)</f>
        <v>Triceratium spp 0002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A987-8C1F-42D3-87FA-DCC713E71B75}">
  <dimension ref="A1:D6"/>
  <sheetViews>
    <sheetView workbookViewId="0">
      <selection activeCell="A4" sqref="A4"/>
    </sheetView>
  </sheetViews>
  <sheetFormatPr defaultColWidth="8.77734375" defaultRowHeight="14.4"/>
  <cols>
    <col min="1" max="1" width="24" customWidth="1"/>
    <col min="2" max="2" width="17.109375" customWidth="1"/>
    <col min="10" max="10" width="24.44140625" bestFit="1" customWidth="1"/>
    <col min="11" max="11" width="29.109375" bestFit="1" customWidth="1"/>
    <col min="12" max="12" width="32.441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0" t="s">
        <v>7202</v>
      </c>
      <c r="B2">
        <v>1</v>
      </c>
      <c r="C2" t="s">
        <v>4839</v>
      </c>
      <c r="D2" t="str">
        <f>VLOOKUP(C2,'MASTER KEY'!$A$2:$B$2986,2,FALSE)</f>
        <v>Nanophytoplankton spp 0001</v>
      </c>
    </row>
    <row r="3" spans="1:4">
      <c r="A3" s="70" t="s">
        <v>1188</v>
      </c>
      <c r="B3">
        <v>1</v>
      </c>
      <c r="C3" t="s">
        <v>7014</v>
      </c>
      <c r="D3" t="str">
        <f>VLOOKUP(C3,'MASTER KEY'!$A$2:$B$2986,2,FALSE)</f>
        <v>Synechococcus spp 0002</v>
      </c>
    </row>
    <row r="4" spans="1:4">
      <c r="A4" s="70" t="s">
        <v>7544</v>
      </c>
      <c r="B4">
        <v>1</v>
      </c>
      <c r="C4" t="s">
        <v>3936</v>
      </c>
      <c r="D4" t="str">
        <f>VLOOKUP(C4,'MASTER KEY'!$A$2:$B$2986,2,FALSE)</f>
        <v>Bacteria spp 0001</v>
      </c>
    </row>
    <row r="5" spans="1:4">
      <c r="A5" s="70" t="s">
        <v>7545</v>
      </c>
      <c r="B5">
        <v>1</v>
      </c>
      <c r="C5" t="s">
        <v>7176</v>
      </c>
      <c r="D5" t="str">
        <f>VLOOKUP(C5,'MASTER KEY'!$A$2:$B$2986,2,FALSE)</f>
        <v>Virus VLP spp 001</v>
      </c>
    </row>
    <row r="6" spans="1:4">
      <c r="A6" s="70" t="s">
        <v>7546</v>
      </c>
      <c r="B6">
        <v>1</v>
      </c>
      <c r="C6" t="s">
        <v>7177</v>
      </c>
      <c r="D6" t="str">
        <f>VLOOKUP(C6,'MASTER KEY'!$A$2:$B$2986,2,FALSE)</f>
        <v>Virus VLP spp 002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FA1-6E55-4296-98D6-B3A318BF1333}">
  <dimension ref="A1:D11"/>
  <sheetViews>
    <sheetView workbookViewId="0">
      <selection activeCell="B61" sqref="B61"/>
    </sheetView>
  </sheetViews>
  <sheetFormatPr defaultColWidth="8.77734375" defaultRowHeight="14.4"/>
  <cols>
    <col min="1" max="1" width="24" customWidth="1"/>
    <col min="2" max="2" width="17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7202</v>
      </c>
      <c r="B2">
        <v>1</v>
      </c>
      <c r="C2" t="s">
        <v>7187</v>
      </c>
      <c r="D2" t="str">
        <f>VLOOKUP(C2,'MASTER KEY'!$A$2:$B$2986,2,FALSE)</f>
        <v>Nanophytoplankton</v>
      </c>
    </row>
    <row r="3" spans="1:4">
      <c r="A3" s="64" t="s">
        <v>7557</v>
      </c>
      <c r="B3">
        <v>1</v>
      </c>
      <c r="C3" t="s">
        <v>7197</v>
      </c>
      <c r="D3" t="str">
        <f>VLOOKUP(C3,'MASTER KEY'!$A$2:$B$2986,2,FALSE)</f>
        <v>Picophytoplankton</v>
      </c>
    </row>
    <row r="4" spans="1:4">
      <c r="A4" s="64" t="s">
        <v>7544</v>
      </c>
      <c r="B4">
        <v>1</v>
      </c>
      <c r="C4" t="s">
        <v>7185</v>
      </c>
      <c r="D4" t="str">
        <f>VLOOKUP(C4,'MASTER KEY'!$A$2:$B$2986,2,FALSE)</f>
        <v>Bacteria</v>
      </c>
    </row>
    <row r="5" spans="1:4">
      <c r="A5" s="64" t="s">
        <v>7558</v>
      </c>
      <c r="B5">
        <v>1</v>
      </c>
      <c r="C5" t="s">
        <v>7198</v>
      </c>
      <c r="D5" t="str">
        <f>VLOOKUP(C5,'MASTER KEY'!$A$2:$B$2986,2,FALSE)</f>
        <v>Viruses</v>
      </c>
    </row>
    <row r="6" spans="1:4">
      <c r="A6" s="64"/>
    </row>
    <row r="7" spans="1:4">
      <c r="A7" s="64"/>
    </row>
    <row r="8" spans="1:4">
      <c r="A8" s="64"/>
    </row>
    <row r="9" spans="1:4">
      <c r="A9" s="64"/>
    </row>
    <row r="10" spans="1:4">
      <c r="A10" s="64"/>
    </row>
    <row r="11" spans="1:4">
      <c r="A11" s="64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H22" sqref="H22"/>
    </sheetView>
  </sheetViews>
  <sheetFormatPr defaultColWidth="8.77734375" defaultRowHeight="14.4"/>
  <cols>
    <col min="1" max="1" width="18.77734375" customWidth="1"/>
    <col min="8" max="8" width="20.6640625" customWidth="1"/>
    <col min="15" max="15" width="17.33203125" customWidth="1"/>
    <col min="16" max="16" width="12.3320312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s="79" t="s">
        <v>7502</v>
      </c>
      <c r="B2">
        <v>1E-3</v>
      </c>
      <c r="C2" t="s">
        <v>7184</v>
      </c>
      <c r="D2" t="str">
        <f>VLOOKUP(C2,'MASTER KEY'!$A$2:$B$2986,2,FALSE)</f>
        <v>Bacillariophyta</v>
      </c>
      <c r="H2" s="64" t="s">
        <v>7506</v>
      </c>
      <c r="I2">
        <v>1E-3</v>
      </c>
      <c r="J2" t="s">
        <v>7184</v>
      </c>
      <c r="K2" t="str">
        <f>VLOOKUP(J2,'MASTER KEY'!$A$2:$B$2986,2,FALSE)</f>
        <v>Bacillariophyta</v>
      </c>
      <c r="N2" s="72"/>
      <c r="O2" s="72"/>
      <c r="P2" s="73"/>
    </row>
    <row r="3" spans="1:16">
      <c r="A3" s="77" t="s">
        <v>7504</v>
      </c>
      <c r="B3">
        <v>1E-3</v>
      </c>
      <c r="C3" t="s">
        <v>7184</v>
      </c>
      <c r="D3" t="str">
        <f>VLOOKUP(C3,'MASTER KEY'!$A$2:$B$2986,2,FALSE)</f>
        <v>Bacillariophyta</v>
      </c>
      <c r="H3" s="64"/>
    </row>
    <row r="4" spans="1:16">
      <c r="A4" s="77" t="s">
        <v>2547</v>
      </c>
      <c r="B4">
        <v>1E-3</v>
      </c>
      <c r="C4" t="s">
        <v>7184</v>
      </c>
      <c r="D4" t="str">
        <f>VLOOKUP(C4,'MASTER KEY'!$A$2:$B$2986,2,FALSE)</f>
        <v>Bacillariophyta</v>
      </c>
      <c r="H4" s="64"/>
      <c r="N4" s="72"/>
    </row>
    <row r="5" spans="1:16">
      <c r="A5" s="77" t="s">
        <v>2762</v>
      </c>
      <c r="B5">
        <v>1E-3</v>
      </c>
      <c r="C5" t="s">
        <v>7184</v>
      </c>
      <c r="D5" t="str">
        <f>VLOOKUP(C5,'MASTER KEY'!$A$2:$B$2986,2,FALSE)</f>
        <v>Bacillariophyta</v>
      </c>
      <c r="H5" s="64"/>
      <c r="N5" s="72"/>
      <c r="P5" s="64"/>
    </row>
    <row r="6" spans="1:16">
      <c r="A6" s="77" t="s">
        <v>2875</v>
      </c>
      <c r="B6">
        <v>1E-3</v>
      </c>
      <c r="C6" t="s">
        <v>7184</v>
      </c>
      <c r="D6" t="str">
        <f>VLOOKUP(C6,'MASTER KEY'!$A$2:$B$2986,2,FALSE)</f>
        <v>Bacillariophyta</v>
      </c>
      <c r="H6" s="64"/>
      <c r="N6" s="72"/>
    </row>
    <row r="7" spans="1:16">
      <c r="A7" s="77" t="s">
        <v>3027</v>
      </c>
      <c r="B7">
        <v>1E-3</v>
      </c>
      <c r="C7" t="s">
        <v>7184</v>
      </c>
      <c r="D7" t="str">
        <f>VLOOKUP(C7,'MASTER KEY'!$A$2:$B$2986,2,FALSE)</f>
        <v>Bacillariophyta</v>
      </c>
      <c r="H7" s="64"/>
      <c r="N7" s="69"/>
      <c r="O7" s="69"/>
      <c r="P7" s="69"/>
    </row>
    <row r="8" spans="1:16">
      <c r="A8" s="77" t="s">
        <v>3065</v>
      </c>
      <c r="B8">
        <v>1E-3</v>
      </c>
      <c r="C8" t="s">
        <v>7184</v>
      </c>
      <c r="D8" t="str">
        <f>VLOOKUP(C8,'MASTER KEY'!$A$2:$B$2986,2,FALSE)</f>
        <v>Bacillariophyta</v>
      </c>
      <c r="H8" s="64"/>
      <c r="O8" s="64"/>
      <c r="P8" s="64"/>
    </row>
    <row r="9" spans="1:16">
      <c r="A9" s="77" t="s">
        <v>7505</v>
      </c>
      <c r="B9">
        <v>1E-3</v>
      </c>
      <c r="C9" t="s">
        <v>7184</v>
      </c>
      <c r="D9" t="str">
        <f>VLOOKUP(C9,'MASTER KEY'!$A$2:$B$2986,2,FALSE)</f>
        <v>Bacillariophyta</v>
      </c>
      <c r="H9" s="64"/>
      <c r="P9" s="64"/>
    </row>
    <row r="10" spans="1:16">
      <c r="A10" s="77" t="s">
        <v>3480</v>
      </c>
      <c r="B10">
        <v>1E-3</v>
      </c>
      <c r="C10" t="s">
        <v>7184</v>
      </c>
      <c r="D10" t="str">
        <f>VLOOKUP(C10,'MASTER KEY'!$A$2:$B$2986,2,FALSE)</f>
        <v>Bacillariophyta</v>
      </c>
      <c r="H10" s="64"/>
      <c r="O10" s="64"/>
      <c r="P10" s="64"/>
    </row>
    <row r="11" spans="1:16">
      <c r="A11" s="77" t="s">
        <v>3556</v>
      </c>
      <c r="B11">
        <v>1E-3</v>
      </c>
      <c r="C11" t="s">
        <v>7184</v>
      </c>
      <c r="D11" t="str">
        <f>VLOOKUP(C11,'MASTER KEY'!$A$2:$B$2986,2,FALSE)</f>
        <v>Bacillariophyta</v>
      </c>
      <c r="H11" s="64"/>
      <c r="O11" s="64"/>
    </row>
    <row r="12" spans="1:16">
      <c r="A12" s="78" t="s">
        <v>2680</v>
      </c>
      <c r="B12">
        <v>1E-3</v>
      </c>
      <c r="C12" t="s">
        <v>7193</v>
      </c>
      <c r="D12" t="str">
        <f>VLOOKUP(C12,'MASTER KEY'!$A$2:$B$2986,2,FALSE)</f>
        <v>Ochrophyta</v>
      </c>
      <c r="H12" s="64" t="s">
        <v>5651</v>
      </c>
      <c r="I12">
        <v>1E-3</v>
      </c>
      <c r="J12" t="s">
        <v>7193</v>
      </c>
      <c r="K12" t="str">
        <f>VLOOKUP(J12,'MASTER KEY'!$A$2:$B$2986,2,FALSE)</f>
        <v>Ochrophyta</v>
      </c>
      <c r="O12" s="64"/>
    </row>
    <row r="13" spans="1:16">
      <c r="A13" s="77" t="s">
        <v>7503</v>
      </c>
      <c r="B13">
        <v>1E-3</v>
      </c>
      <c r="C13" t="s">
        <v>7192</v>
      </c>
      <c r="D13" t="str">
        <f>VLOOKUP(C13,'MASTER KEY'!$A$2:$B$2986,2,FALSE)</f>
        <v>Dinophyta</v>
      </c>
      <c r="H13" s="64" t="s">
        <v>5411</v>
      </c>
      <c r="I13">
        <v>1E-3</v>
      </c>
      <c r="J13" t="s">
        <v>7192</v>
      </c>
      <c r="K13" t="str">
        <f>VLOOKUP(J13,'MASTER KEY'!$A$2:$B$2986,2,FALSE)</f>
        <v>Dinophyta</v>
      </c>
      <c r="O13" s="64"/>
    </row>
    <row r="14" spans="1:16">
      <c r="A14" s="77" t="s">
        <v>3349</v>
      </c>
      <c r="B14">
        <v>1E-3</v>
      </c>
      <c r="C14" t="s">
        <v>7192</v>
      </c>
      <c r="D14" t="str">
        <f>VLOOKUP(C14,'MASTER KEY'!$A$2:$B$2986,2,FALSE)</f>
        <v>Dinophyta</v>
      </c>
      <c r="O14" s="64"/>
    </row>
    <row r="15" spans="1:16">
      <c r="A15" s="77" t="s">
        <v>3351</v>
      </c>
      <c r="B15">
        <v>1E-3</v>
      </c>
      <c r="C15" t="s">
        <v>7192</v>
      </c>
      <c r="D15" t="str">
        <f>VLOOKUP(C15,'MASTER KEY'!$A$2:$B$2986,2,FALSE)</f>
        <v>Dinophyta</v>
      </c>
      <c r="O15" s="64"/>
    </row>
    <row r="16" spans="1:16">
      <c r="A16" s="77" t="s">
        <v>3495</v>
      </c>
      <c r="B16">
        <v>1E-3</v>
      </c>
      <c r="C16" t="s">
        <v>7192</v>
      </c>
      <c r="D16" t="str">
        <f>VLOOKUP(C16,'MASTER KEY'!$A$2:$B$2986,2,FALSE)</f>
        <v>Dinophyta</v>
      </c>
      <c r="O16" s="64"/>
    </row>
    <row r="17" spans="15:15">
      <c r="O17" s="64"/>
    </row>
    <row r="18" spans="15:15">
      <c r="O18" s="64"/>
    </row>
    <row r="19" spans="15:15">
      <c r="O19" s="64"/>
    </row>
    <row r="20" spans="15:15">
      <c r="O20" s="64"/>
    </row>
    <row r="21" spans="15:15">
      <c r="O21" s="64"/>
    </row>
    <row r="22" spans="15:15">
      <c r="O22" s="64"/>
    </row>
    <row r="23" spans="15:15">
      <c r="O23" s="64"/>
    </row>
    <row r="24" spans="15:15">
      <c r="O24" s="64"/>
    </row>
    <row r="25" spans="15:15">
      <c r="O25" s="64"/>
    </row>
    <row r="26" spans="15:15">
      <c r="O26" s="64"/>
    </row>
    <row r="27" spans="15:15">
      <c r="O27" s="64"/>
    </row>
    <row r="28" spans="15:15">
      <c r="O28" s="64"/>
    </row>
    <row r="29" spans="15:15">
      <c r="O29" s="64"/>
    </row>
    <row r="30" spans="15:15">
      <c r="O30" s="64"/>
    </row>
    <row r="31" spans="15:15">
      <c r="O31" s="64"/>
    </row>
    <row r="32" spans="15:15">
      <c r="O32" s="64"/>
    </row>
    <row r="33" spans="15:15">
      <c r="O33" s="64"/>
    </row>
    <row r="34" spans="15:15">
      <c r="O34" s="64"/>
    </row>
    <row r="35" spans="15:15">
      <c r="O35" s="64"/>
    </row>
    <row r="36" spans="15:15">
      <c r="O36" s="64"/>
    </row>
    <row r="37" spans="15:15">
      <c r="O37" s="64"/>
    </row>
    <row r="38" spans="15:15">
      <c r="O38" s="64"/>
    </row>
    <row r="39" spans="15:15">
      <c r="O39" s="64"/>
    </row>
    <row r="40" spans="15:15">
      <c r="O40" s="64"/>
    </row>
    <row r="41" spans="15:15">
      <c r="O41" s="64"/>
    </row>
    <row r="42" spans="15:15">
      <c r="O42" s="64"/>
    </row>
    <row r="43" spans="15:15">
      <c r="O43" s="64"/>
    </row>
    <row r="44" spans="15:15">
      <c r="O44" s="64"/>
    </row>
    <row r="45" spans="15:15">
      <c r="O45" s="64"/>
    </row>
    <row r="46" spans="15:15">
      <c r="O46" s="64"/>
    </row>
    <row r="47" spans="15:15">
      <c r="O47" s="64"/>
    </row>
    <row r="48" spans="15:15">
      <c r="O48" s="64"/>
    </row>
    <row r="49" spans="15:15">
      <c r="O49" s="64"/>
    </row>
    <row r="50" spans="15:15">
      <c r="O50" s="64"/>
    </row>
    <row r="51" spans="15:15">
      <c r="O51" s="64"/>
    </row>
    <row r="52" spans="15:15">
      <c r="O52" s="64"/>
    </row>
    <row r="53" spans="15:15">
      <c r="O53" s="64"/>
    </row>
    <row r="54" spans="15:15">
      <c r="O54" s="64"/>
    </row>
    <row r="55" spans="15:15">
      <c r="O55" s="64"/>
    </row>
    <row r="56" spans="15:15">
      <c r="O56" s="64"/>
    </row>
    <row r="57" spans="15:15">
      <c r="O57" s="64"/>
    </row>
    <row r="58" spans="15:15">
      <c r="O58" s="64"/>
    </row>
    <row r="59" spans="15:15">
      <c r="O59" s="64"/>
    </row>
    <row r="60" spans="15:15">
      <c r="O60" s="64"/>
    </row>
    <row r="61" spans="15:15">
      <c r="O61" s="64"/>
    </row>
    <row r="62" spans="15:15">
      <c r="O62" s="64"/>
    </row>
    <row r="63" spans="15:15">
      <c r="O63" s="64"/>
    </row>
    <row r="64" spans="15:15">
      <c r="O64" s="64"/>
    </row>
    <row r="65" spans="15:15">
      <c r="O65" s="64"/>
    </row>
    <row r="66" spans="15:15">
      <c r="O66" s="64"/>
    </row>
    <row r="67" spans="15:15">
      <c r="O67" s="64"/>
    </row>
    <row r="68" spans="15:15">
      <c r="O68" s="64"/>
    </row>
    <row r="69" spans="15:15">
      <c r="O69" s="64"/>
    </row>
    <row r="70" spans="15:15">
      <c r="O70" s="64"/>
    </row>
    <row r="71" spans="15:15">
      <c r="O71" s="64"/>
    </row>
    <row r="72" spans="15:15">
      <c r="O72" s="64"/>
    </row>
    <row r="73" spans="15:15">
      <c r="O73" s="64"/>
    </row>
    <row r="74" spans="15:15">
      <c r="O74" s="64"/>
    </row>
    <row r="75" spans="15:15">
      <c r="O75" s="64"/>
    </row>
    <row r="76" spans="15:15">
      <c r="O76" s="64"/>
    </row>
    <row r="77" spans="15:15">
      <c r="O77" s="64"/>
    </row>
    <row r="78" spans="15:15">
      <c r="O78" s="64"/>
    </row>
    <row r="79" spans="15:15">
      <c r="O79" s="64"/>
    </row>
    <row r="80" spans="15:15">
      <c r="O80" s="64"/>
    </row>
    <row r="81" spans="15:15">
      <c r="O81" s="64"/>
    </row>
    <row r="82" spans="15:15">
      <c r="O82" s="64"/>
    </row>
    <row r="83" spans="15:15">
      <c r="O83" s="64"/>
    </row>
    <row r="84" spans="15:15">
      <c r="O84" s="64"/>
    </row>
    <row r="85" spans="15:15">
      <c r="O85" s="64"/>
    </row>
    <row r="86" spans="15:15">
      <c r="O86" s="64"/>
    </row>
    <row r="87" spans="15:15">
      <c r="O87" s="64"/>
    </row>
    <row r="88" spans="15:15">
      <c r="O88" s="64"/>
    </row>
    <row r="89" spans="15:15">
      <c r="O89" s="64"/>
    </row>
    <row r="90" spans="15:15">
      <c r="O90" s="64"/>
    </row>
    <row r="91" spans="15:15">
      <c r="O91" s="64"/>
    </row>
    <row r="92" spans="15:15">
      <c r="O92" s="64"/>
    </row>
    <row r="93" spans="15:15">
      <c r="O93" s="64"/>
    </row>
    <row r="94" spans="15:15">
      <c r="O94" s="64"/>
    </row>
    <row r="95" spans="15:15">
      <c r="O95" s="64"/>
    </row>
    <row r="96" spans="15:15">
      <c r="O96" s="64"/>
    </row>
    <row r="108" spans="15:15">
      <c r="O108" s="64"/>
    </row>
    <row r="109" spans="15:15">
      <c r="O109" s="64"/>
    </row>
    <row r="110" spans="15:15">
      <c r="O110" s="64"/>
    </row>
    <row r="111" spans="15:15">
      <c r="O111" s="64"/>
    </row>
    <row r="112" spans="15:15">
      <c r="O112" s="64"/>
    </row>
    <row r="113" spans="15:15">
      <c r="O113" s="64"/>
    </row>
    <row r="114" spans="15:15">
      <c r="O114" s="64"/>
    </row>
    <row r="115" spans="15:15">
      <c r="O115" s="64"/>
    </row>
    <row r="116" spans="15:15">
      <c r="O116" s="64"/>
    </row>
    <row r="117" spans="15:15">
      <c r="O117" s="64"/>
    </row>
    <row r="118" spans="15:15">
      <c r="O118" s="64"/>
    </row>
    <row r="119" spans="15:15">
      <c r="O119" s="64"/>
    </row>
    <row r="120" spans="15:15">
      <c r="O120" s="64"/>
    </row>
    <row r="121" spans="15:15">
      <c r="O121" s="64"/>
    </row>
    <row r="122" spans="15:15">
      <c r="O122" s="64"/>
    </row>
    <row r="123" spans="15:15">
      <c r="O123" s="64"/>
    </row>
    <row r="124" spans="15:15">
      <c r="O124" s="64"/>
    </row>
    <row r="125" spans="15:15">
      <c r="O125" s="64"/>
    </row>
    <row r="126" spans="15:15">
      <c r="O126" s="64"/>
    </row>
    <row r="127" spans="15:15">
      <c r="O127" s="64"/>
    </row>
    <row r="128" spans="15:15">
      <c r="O128" s="64"/>
    </row>
    <row r="129" spans="15:15">
      <c r="O129" s="64"/>
    </row>
    <row r="130" spans="15:15">
      <c r="O130" s="64"/>
    </row>
    <row r="131" spans="15:15">
      <c r="O131" s="64"/>
    </row>
    <row r="132" spans="15:15">
      <c r="O132" s="64"/>
    </row>
    <row r="133" spans="15:15">
      <c r="O133" s="64"/>
    </row>
    <row r="134" spans="15:15">
      <c r="O134" s="64"/>
    </row>
    <row r="135" spans="15:15">
      <c r="O135" s="64"/>
    </row>
    <row r="136" spans="15:15">
      <c r="O136" s="64"/>
    </row>
    <row r="137" spans="15:15">
      <c r="O137" s="64"/>
    </row>
    <row r="138" spans="15:15">
      <c r="O138" s="64"/>
    </row>
    <row r="139" spans="15:15">
      <c r="O139" s="64"/>
    </row>
    <row r="140" spans="15:15">
      <c r="O140" s="64"/>
    </row>
    <row r="141" spans="15:15">
      <c r="O141" s="64"/>
    </row>
    <row r="142" spans="15:15">
      <c r="O142" s="64"/>
    </row>
    <row r="143" spans="15:15">
      <c r="O143" s="64"/>
    </row>
    <row r="144" spans="15:15">
      <c r="O144" s="64"/>
    </row>
    <row r="145" spans="15:15">
      <c r="O145" s="64"/>
    </row>
    <row r="146" spans="15:15">
      <c r="O146" s="64"/>
    </row>
    <row r="147" spans="15:15">
      <c r="O147" s="64"/>
    </row>
    <row r="148" spans="15:15">
      <c r="O148" s="64"/>
    </row>
    <row r="149" spans="15:15">
      <c r="O149" s="64"/>
    </row>
    <row r="150" spans="15:15">
      <c r="O150" s="64"/>
    </row>
    <row r="151" spans="15:15">
      <c r="O151" s="64"/>
    </row>
    <row r="152" spans="15:15">
      <c r="O152" s="64"/>
    </row>
    <row r="153" spans="15:15">
      <c r="O153" s="64"/>
    </row>
    <row r="154" spans="15:15">
      <c r="O154" s="64"/>
    </row>
    <row r="155" spans="15:15">
      <c r="O155" s="64"/>
    </row>
    <row r="156" spans="15:15">
      <c r="O156" s="64"/>
    </row>
    <row r="157" spans="15:15">
      <c r="O157" s="64"/>
    </row>
    <row r="158" spans="15:15">
      <c r="O158" s="64"/>
    </row>
    <row r="159" spans="15:15">
      <c r="O159" s="64"/>
    </row>
    <row r="160" spans="15:15">
      <c r="O160" s="64"/>
    </row>
    <row r="194" spans="15:15">
      <c r="O194" s="64"/>
    </row>
    <row r="195" spans="15:15">
      <c r="O195" s="64"/>
    </row>
    <row r="196" spans="15:15">
      <c r="O196" s="64"/>
    </row>
    <row r="197" spans="15:15">
      <c r="O197" s="64"/>
    </row>
    <row r="198" spans="15:15">
      <c r="O198" s="64"/>
    </row>
    <row r="199" spans="15:15">
      <c r="O199" s="64"/>
    </row>
    <row r="200" spans="15:15">
      <c r="O200" s="64"/>
    </row>
    <row r="201" spans="15:15">
      <c r="O201" s="64"/>
    </row>
    <row r="202" spans="15:15">
      <c r="O202" s="64"/>
    </row>
    <row r="203" spans="15:15">
      <c r="O203" s="64"/>
    </row>
    <row r="204" spans="15:15">
      <c r="O204" s="64"/>
    </row>
    <row r="205" spans="15:15">
      <c r="O205" s="64"/>
    </row>
    <row r="206" spans="15:15">
      <c r="O206" s="64"/>
    </row>
    <row r="207" spans="15:15">
      <c r="O207" s="64"/>
    </row>
    <row r="208" spans="15:15">
      <c r="O208" s="64"/>
    </row>
    <row r="209" spans="15:15">
      <c r="O209" s="64"/>
    </row>
    <row r="210" spans="15:15">
      <c r="O210" s="64"/>
    </row>
    <row r="211" spans="15:15">
      <c r="O211" s="64"/>
    </row>
    <row r="212" spans="15:15">
      <c r="O212" s="64"/>
    </row>
    <row r="213" spans="15:15">
      <c r="O213" s="64"/>
    </row>
    <row r="214" spans="15:15">
      <c r="O214" s="64"/>
    </row>
    <row r="215" spans="15:15">
      <c r="O215" s="64"/>
    </row>
    <row r="216" spans="15:15">
      <c r="O216" s="64"/>
    </row>
    <row r="217" spans="15:15">
      <c r="O217" s="64"/>
    </row>
    <row r="218" spans="15:15">
      <c r="O218" s="64"/>
    </row>
    <row r="219" spans="15:15">
      <c r="O219" s="64"/>
    </row>
    <row r="220" spans="15:15">
      <c r="O220" s="64"/>
    </row>
    <row r="221" spans="15:15">
      <c r="O221" s="64"/>
    </row>
    <row r="222" spans="15:15">
      <c r="O222" s="64"/>
    </row>
    <row r="223" spans="15:15">
      <c r="O223" s="64"/>
    </row>
    <row r="224" spans="15:15">
      <c r="O224" s="64"/>
    </row>
    <row r="225" spans="15:15">
      <c r="O225" s="64"/>
    </row>
    <row r="226" spans="15:15">
      <c r="O226" s="64"/>
    </row>
    <row r="227" spans="15:15">
      <c r="O227" s="64"/>
    </row>
    <row r="228" spans="15:15">
      <c r="O228" s="64"/>
    </row>
    <row r="229" spans="15:15">
      <c r="O229" s="64"/>
    </row>
    <row r="230" spans="15:15">
      <c r="O230" s="64"/>
    </row>
    <row r="231" spans="15:15">
      <c r="O231" s="64"/>
    </row>
    <row r="232" spans="15:15">
      <c r="O232" s="64"/>
    </row>
    <row r="233" spans="15:15">
      <c r="O233" s="64"/>
    </row>
    <row r="234" spans="15:15">
      <c r="O234" s="64"/>
    </row>
    <row r="235" spans="15:15">
      <c r="O235" s="64"/>
    </row>
    <row r="236" spans="15:15">
      <c r="O236" s="64"/>
    </row>
    <row r="237" spans="15:15">
      <c r="O237" s="64"/>
    </row>
    <row r="238" spans="15:15">
      <c r="O238" s="64"/>
    </row>
    <row r="239" spans="15:15">
      <c r="O239" s="64"/>
    </row>
    <row r="240" spans="15:15">
      <c r="O240" s="64"/>
    </row>
    <row r="241" spans="15:15">
      <c r="O241" s="64"/>
    </row>
    <row r="242" spans="15:15">
      <c r="O242" s="64"/>
    </row>
    <row r="243" spans="15:15">
      <c r="O243" s="64"/>
    </row>
    <row r="244" spans="15:15">
      <c r="O244" s="64"/>
    </row>
    <row r="245" spans="15:15">
      <c r="O245" s="64"/>
    </row>
    <row r="246" spans="15:15">
      <c r="O246" s="64"/>
    </row>
    <row r="247" spans="15:15">
      <c r="O247" s="64"/>
    </row>
    <row r="248" spans="15:15">
      <c r="O248" s="64"/>
    </row>
    <row r="249" spans="15:15">
      <c r="O249" s="64"/>
    </row>
    <row r="250" spans="15:15">
      <c r="O250" s="64"/>
    </row>
    <row r="251" spans="15:15">
      <c r="O251" s="64"/>
    </row>
    <row r="252" spans="15:15">
      <c r="O252" s="64"/>
    </row>
    <row r="253" spans="15:15">
      <c r="O253" s="64"/>
    </row>
    <row r="254" spans="15:15">
      <c r="O254" s="64"/>
    </row>
    <row r="255" spans="15:15">
      <c r="O255" s="64"/>
    </row>
    <row r="256" spans="15:15">
      <c r="O256" s="64"/>
    </row>
    <row r="257" spans="15:15">
      <c r="O257" s="64"/>
    </row>
    <row r="258" spans="15:15">
      <c r="O258" s="64"/>
    </row>
    <row r="259" spans="15:15">
      <c r="O259" s="64"/>
    </row>
    <row r="260" spans="15:15">
      <c r="O260" s="64"/>
    </row>
    <row r="261" spans="15:15">
      <c r="O261" s="64"/>
    </row>
    <row r="262" spans="15:15">
      <c r="O262" s="64"/>
    </row>
    <row r="263" spans="15:15">
      <c r="O263" s="64"/>
    </row>
    <row r="264" spans="15:15">
      <c r="O264" s="64"/>
    </row>
    <row r="265" spans="15:15">
      <c r="O265" s="64"/>
    </row>
    <row r="266" spans="15:15">
      <c r="O266" s="64"/>
    </row>
    <row r="267" spans="15:15">
      <c r="O267" s="64"/>
    </row>
    <row r="268" spans="15:15">
      <c r="O268" s="64"/>
    </row>
    <row r="269" spans="15:15">
      <c r="O269" s="64"/>
    </row>
    <row r="270" spans="15:15">
      <c r="O270" s="64"/>
    </row>
    <row r="271" spans="15:15">
      <c r="O271" s="64"/>
    </row>
    <row r="272" spans="15:15">
      <c r="O272" s="64"/>
    </row>
    <row r="273" spans="15:15">
      <c r="O273" s="64"/>
    </row>
    <row r="274" spans="15:15">
      <c r="O274" s="64"/>
    </row>
    <row r="295" spans="15:15">
      <c r="O295" s="64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24C9-6233-4C16-BFCD-0BB780C6FF20}">
  <sheetPr>
    <tabColor theme="9"/>
  </sheetPr>
  <dimension ref="A1:E5"/>
  <sheetViews>
    <sheetView workbookViewId="0">
      <selection activeCell="C5" sqref="C5"/>
    </sheetView>
  </sheetViews>
  <sheetFormatPr defaultColWidth="8.77734375" defaultRowHeight="13.8"/>
  <cols>
    <col min="1" max="1" width="15.6640625" style="180" customWidth="1"/>
    <col min="2" max="2" width="15.109375" style="180" customWidth="1"/>
    <col min="3" max="3" width="15.33203125" style="180" customWidth="1"/>
    <col min="4" max="4" width="17.44140625" style="180" bestFit="1" customWidth="1"/>
    <col min="5" max="5" width="5" style="180" bestFit="1" customWidth="1"/>
    <col min="6" max="16384" width="8.77734375" style="180"/>
  </cols>
  <sheetData>
    <row r="1" spans="1:5">
      <c r="A1" s="178" t="s">
        <v>223</v>
      </c>
      <c r="B1" s="179" t="s">
        <v>224</v>
      </c>
      <c r="C1" s="178" t="s">
        <v>225</v>
      </c>
      <c r="D1" s="178" t="s">
        <v>226</v>
      </c>
      <c r="E1" s="178" t="s">
        <v>239</v>
      </c>
    </row>
    <row r="2" spans="1:5">
      <c r="A2" s="175" t="s">
        <v>2089</v>
      </c>
      <c r="B2" s="180">
        <v>1</v>
      </c>
      <c r="C2" s="181" t="s">
        <v>234</v>
      </c>
      <c r="D2" s="180" t="str">
        <f>VLOOKUP(C2,'MASTER KEY'!$A$2:$B1217,2,TRUE)</f>
        <v>Temperature</v>
      </c>
    </row>
    <row r="3" spans="1:5">
      <c r="A3" s="180" t="s">
        <v>8886</v>
      </c>
      <c r="B3" s="180">
        <v>2.5162</v>
      </c>
      <c r="C3" s="180" t="s">
        <v>1508</v>
      </c>
      <c r="D3" s="180" t="str">
        <f>VLOOKUP(C3,'MASTER KEY'!$A$2:$B1218,2,TRUE)</f>
        <v>Photosynthetically Active Radiation</v>
      </c>
    </row>
    <row r="4" spans="1:5">
      <c r="A4" s="180" t="s">
        <v>8887</v>
      </c>
      <c r="B4" s="180">
        <v>1</v>
      </c>
      <c r="C4" s="180" t="s">
        <v>8489</v>
      </c>
      <c r="D4" s="180" t="str">
        <f>VLOOKUP(C4,'MASTER KEY'!$A$2:'MASTER KEY'!$B3000,2,TRUE)</f>
        <v>Particulate Inorganic Carbon</v>
      </c>
    </row>
    <row r="5" spans="1:5">
      <c r="A5" s="180" t="s">
        <v>8888</v>
      </c>
      <c r="B5" s="180">
        <v>1</v>
      </c>
      <c r="C5" s="180" t="s">
        <v>436</v>
      </c>
      <c r="D5" s="180" t="str">
        <f>VLOOKUP(C5,'MASTER KEY'!$A$2:$B1220,2,TRUE)</f>
        <v>Particulate Organic Carbon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2" sqref="D2"/>
    </sheetView>
  </sheetViews>
  <sheetFormatPr defaultColWidth="8.77734375" defaultRowHeight="14.4"/>
  <cols>
    <col min="1" max="1" width="36.44140625" customWidth="1"/>
    <col min="2" max="2" width="26.77734375" customWidth="1"/>
    <col min="12" max="12" width="24.44140625" bestFit="1" customWidth="1"/>
    <col min="13" max="13" width="29.109375" bestFit="1" customWidth="1"/>
    <col min="14" max="14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7502</v>
      </c>
      <c r="B2">
        <v>1E-3</v>
      </c>
      <c r="C2" t="s">
        <v>3666</v>
      </c>
      <c r="D2" t="str">
        <f>VLOOKUP(C2,'MASTER KEY'!$A$2:$B$2986,2,FALSE)</f>
        <v>Achnanthes spp 0013</v>
      </c>
    </row>
    <row r="3" spans="1:4">
      <c r="A3" t="s">
        <v>7503</v>
      </c>
      <c r="B3">
        <v>1E-3</v>
      </c>
      <c r="C3" t="s">
        <v>3711</v>
      </c>
      <c r="D3" t="str">
        <f>VLOOKUP(C3,'MASTER KEY'!$A$2:$B$2986,2,FALSE)</f>
        <v>Amphidinium spp 0017</v>
      </c>
    </row>
    <row r="4" spans="1:4">
      <c r="A4" t="s">
        <v>7504</v>
      </c>
      <c r="B4">
        <v>1E-3</v>
      </c>
      <c r="C4" t="s">
        <v>4081</v>
      </c>
      <c r="D4" t="str">
        <f>VLOOKUP(C4,'MASTER KEY'!$A$2:$B$2986,2,FALSE)</f>
        <v>Chaetoceros spp 0036</v>
      </c>
    </row>
    <row r="5" spans="1:4">
      <c r="A5" t="s">
        <v>2547</v>
      </c>
      <c r="B5">
        <v>1E-3</v>
      </c>
      <c r="C5" t="s">
        <v>4175</v>
      </c>
      <c r="D5" t="str">
        <f>VLOOKUP(C5,'MASTER KEY'!$A$2:$B$2986,2,FALSE)</f>
        <v>Cocconeis heteroidea</v>
      </c>
    </row>
    <row r="6" spans="1:4">
      <c r="A6" t="s">
        <v>2680</v>
      </c>
      <c r="B6">
        <v>1E-3</v>
      </c>
      <c r="C6" t="s">
        <v>4337</v>
      </c>
      <c r="D6" t="str">
        <f>VLOOKUP(C6,'MASTER KEY'!$A$2:$B$2986,2,FALSE)</f>
        <v>Dictyocha octonaria</v>
      </c>
    </row>
    <row r="7" spans="1:4">
      <c r="A7" t="s">
        <v>2762</v>
      </c>
      <c r="B7">
        <v>1E-3</v>
      </c>
      <c r="C7" t="s">
        <v>4424</v>
      </c>
      <c r="D7" t="str">
        <f>VLOOKUP(C7,'MASTER KEY'!$A$2:$B$2986,2,FALSE)</f>
        <v>Diploneis ovalis</v>
      </c>
    </row>
    <row r="8" spans="1:4">
      <c r="A8" t="s">
        <v>2875</v>
      </c>
      <c r="B8">
        <v>1E-3</v>
      </c>
      <c r="C8" t="s">
        <v>4571</v>
      </c>
      <c r="D8" t="str">
        <f>VLOOKUP(C8,'MASTER KEY'!$A$2:$B$2986,2,FALSE)</f>
        <v>Gramatophora oceanica</v>
      </c>
    </row>
    <row r="9" spans="1:4">
      <c r="A9" t="s">
        <v>3027</v>
      </c>
      <c r="B9">
        <v>1E-3</v>
      </c>
      <c r="C9" t="s">
        <v>4786</v>
      </c>
      <c r="D9" t="str">
        <f>VLOOKUP(C9,'MASTER KEY'!$A$2:$B$2986,2,FALSE)</f>
        <v>Mastogloia cocconeiformis</v>
      </c>
    </row>
    <row r="10" spans="1:4">
      <c r="A10" t="s">
        <v>3065</v>
      </c>
      <c r="B10">
        <v>1E-3</v>
      </c>
      <c r="C10" t="s">
        <v>4845</v>
      </c>
      <c r="D10" t="str">
        <f>VLOOKUP(C10,'MASTER KEY'!$A$2:$B$2986,2,FALSE)</f>
        <v>Navicula robertsiana</v>
      </c>
    </row>
    <row r="11" spans="1:4">
      <c r="A11" t="s">
        <v>7505</v>
      </c>
      <c r="B11">
        <v>1E-3</v>
      </c>
      <c r="C11" t="s">
        <v>4884</v>
      </c>
      <c r="D11" t="str">
        <f>VLOOKUP(C11,'MASTER KEY'!$A$2:$B$2986,2,FALSE)</f>
        <v>Navicula spp 0038</v>
      </c>
    </row>
    <row r="12" spans="1:4">
      <c r="A12" t="s">
        <v>3349</v>
      </c>
      <c r="B12">
        <v>1E-3</v>
      </c>
      <c r="C12" t="s">
        <v>5200</v>
      </c>
      <c r="D12" t="str">
        <f>VLOOKUP(C12,'MASTER KEY'!$A$2:$B$2986,2,FALSE)</f>
        <v>Prorocentrum lima</v>
      </c>
    </row>
    <row r="13" spans="1:4">
      <c r="A13" t="s">
        <v>3351</v>
      </c>
      <c r="B13">
        <v>1E-3</v>
      </c>
      <c r="C13" t="s">
        <v>5202</v>
      </c>
      <c r="D13" t="str">
        <f>VLOOKUP(C13,'MASTER KEY'!$A$2:$B$2986,2,FALSE)</f>
        <v>Prorocentrum micans</v>
      </c>
    </row>
    <row r="14" spans="1:4">
      <c r="A14" t="s">
        <v>3480</v>
      </c>
      <c r="B14">
        <v>1E-3</v>
      </c>
      <c r="C14" t="s">
        <v>6935</v>
      </c>
      <c r="D14" t="str">
        <f>VLOOKUP(C14,'MASTER KEY'!$A$2:$B$2986,2,FALSE)</f>
        <v>Rhizosolenia stolterfothii</v>
      </c>
    </row>
    <row r="15" spans="1:4">
      <c r="A15" t="s">
        <v>3495</v>
      </c>
      <c r="B15">
        <v>1E-3</v>
      </c>
      <c r="C15" t="s">
        <v>6965</v>
      </c>
      <c r="D15" t="str">
        <f>VLOOKUP(C15,'MASTER KEY'!$A$2:$B$2986,2,FALSE)</f>
        <v>Scrippsiella trochoidea</v>
      </c>
    </row>
    <row r="16" spans="1:4">
      <c r="A16" t="s">
        <v>3556</v>
      </c>
      <c r="B16">
        <v>1E-3</v>
      </c>
      <c r="C16" t="s">
        <v>7069</v>
      </c>
      <c r="D16" t="str">
        <f>VLOOKUP(C16,'MASTER KEY'!$A$2:$B$2986,2,FALSE)</f>
        <v>Thalassiosira pseudonana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J20" sqref="J20"/>
    </sheetView>
  </sheetViews>
  <sheetFormatPr defaultColWidth="8.77734375" defaultRowHeight="14.4"/>
  <cols>
    <col min="1" max="1" width="25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2414</v>
      </c>
      <c r="B2">
        <v>1E-3</v>
      </c>
      <c r="C2" t="s">
        <v>3995</v>
      </c>
      <c r="D2" t="str">
        <f>VLOOKUP(C2,'MASTER KEY'!$A$2:$B$2986,2,FALSE)</f>
        <v>Ceratium furca</v>
      </c>
    </row>
    <row r="3" spans="1:4">
      <c r="A3" t="s">
        <v>7507</v>
      </c>
      <c r="B3">
        <v>1E-3</v>
      </c>
      <c r="C3" t="s">
        <v>4078</v>
      </c>
      <c r="D3" t="str">
        <f>VLOOKUP(C3,'MASTER KEY'!$A$2:$B$2986,2,FALSE)</f>
        <v>Chaetoceros spp 0033</v>
      </c>
    </row>
    <row r="4" spans="1:4">
      <c r="A4" t="s">
        <v>2578</v>
      </c>
      <c r="B4">
        <v>1E-3</v>
      </c>
      <c r="C4" t="s">
        <v>4210</v>
      </c>
      <c r="D4" t="str">
        <f>VLOOKUP(C4,'MASTER KEY'!$A$2:$B$2986,2,FALSE)</f>
        <v>Coscinodiscus heteroideae</v>
      </c>
    </row>
    <row r="5" spans="1:4">
      <c r="A5" t="s">
        <v>2644</v>
      </c>
      <c r="B5">
        <v>1E-3</v>
      </c>
      <c r="C5" t="s">
        <v>4296</v>
      </c>
      <c r="D5" t="str">
        <f>VLOOKUP(C5,'MASTER KEY'!$A$2:$B$2986,2,FALSE)</f>
        <v>Cylindrotheca closterium</v>
      </c>
    </row>
    <row r="6" spans="1:4">
      <c r="A6" t="s">
        <v>2680</v>
      </c>
      <c r="B6">
        <v>1E-3</v>
      </c>
      <c r="C6" t="s">
        <v>4337</v>
      </c>
      <c r="D6" t="str">
        <f>VLOOKUP(C6,'MASTER KEY'!$A$2:$B$2986,2,FALSE)</f>
        <v>Dictyocha octonaria</v>
      </c>
    </row>
    <row r="7" spans="1:4">
      <c r="A7" t="s">
        <v>2760</v>
      </c>
      <c r="B7">
        <v>1E-3</v>
      </c>
      <c r="C7" t="s">
        <v>4422</v>
      </c>
      <c r="D7" t="str">
        <f>VLOOKUP(C7,'MASTER KEY'!$A$2:$B$2986,2,FALSE)</f>
        <v>Diploneis chersonensis</v>
      </c>
    </row>
    <row r="8" spans="1:4">
      <c r="A8" t="s">
        <v>7508</v>
      </c>
      <c r="B8">
        <v>1E-3</v>
      </c>
      <c r="C8" t="s">
        <v>4438</v>
      </c>
      <c r="D8" t="str">
        <f>VLOOKUP(C8,'MASTER KEY'!$A$2:$B$2986,2,FALSE)</f>
        <v>Diploneis vacillans</v>
      </c>
    </row>
    <row r="9" spans="1:4">
      <c r="A9" t="s">
        <v>2875</v>
      </c>
      <c r="B9">
        <v>1E-3</v>
      </c>
      <c r="C9" t="s">
        <v>4571</v>
      </c>
      <c r="D9" t="str">
        <f>VLOOKUP(C9,'MASTER KEY'!$A$2:$B$2986,2,FALSE)</f>
        <v>Gramatophora oceanica</v>
      </c>
    </row>
    <row r="10" spans="1:4">
      <c r="A10" t="s">
        <v>3009</v>
      </c>
      <c r="B10">
        <v>1E-3</v>
      </c>
      <c r="C10" t="s">
        <v>4757</v>
      </c>
      <c r="D10" t="str">
        <f>VLOOKUP(C10,'MASTER KEY'!$A$2:$B$2986,2,FALSE)</f>
        <v>Licmophora flabellata</v>
      </c>
    </row>
    <row r="11" spans="1:4">
      <c r="A11" t="s">
        <v>3010</v>
      </c>
      <c r="B11">
        <v>1E-3</v>
      </c>
      <c r="C11" t="s">
        <v>4758</v>
      </c>
      <c r="D11" t="str">
        <f>VLOOKUP(C11,'MASTER KEY'!$A$2:$B$2986,2,FALSE)</f>
        <v>Licmophora lyngbei</v>
      </c>
    </row>
    <row r="12" spans="1:4">
      <c r="A12" t="s">
        <v>3027</v>
      </c>
      <c r="B12">
        <v>1E-3</v>
      </c>
      <c r="C12" t="s">
        <v>4786</v>
      </c>
      <c r="D12" t="str">
        <f>VLOOKUP(C12,'MASTER KEY'!$A$2:$B$2986,2,FALSE)</f>
        <v>Mastogloia cocconeiformis</v>
      </c>
    </row>
    <row r="13" spans="1:4">
      <c r="A13" t="s">
        <v>3065</v>
      </c>
      <c r="B13">
        <v>1E-3</v>
      </c>
      <c r="C13" t="s">
        <v>4845</v>
      </c>
      <c r="D13" t="str">
        <f>VLOOKUP(C13,'MASTER KEY'!$A$2:$B$2986,2,FALSE)</f>
        <v>Navicula robertsiana</v>
      </c>
    </row>
    <row r="14" spans="1:4">
      <c r="A14" t="s">
        <v>3349</v>
      </c>
      <c r="B14">
        <v>1E-3</v>
      </c>
      <c r="C14" t="s">
        <v>5200</v>
      </c>
      <c r="D14" t="str">
        <f>VLOOKUP(C14,'MASTER KEY'!$A$2:$B$2986,2,FALSE)</f>
        <v>Prorocentrum lima</v>
      </c>
    </row>
    <row r="15" spans="1:4">
      <c r="A15" t="s">
        <v>3351</v>
      </c>
      <c r="B15">
        <v>1E-3</v>
      </c>
      <c r="C15" t="s">
        <v>5202</v>
      </c>
      <c r="D15" t="str">
        <f>VLOOKUP(C15,'MASTER KEY'!$A$2:$B$2986,2,FALSE)</f>
        <v>Prorocentrum micans</v>
      </c>
    </row>
    <row r="16" spans="1:4">
      <c r="A16" t="s">
        <v>3364</v>
      </c>
      <c r="B16">
        <v>1E-3</v>
      </c>
      <c r="C16" t="s">
        <v>6791</v>
      </c>
      <c r="D16" t="str">
        <f>VLOOKUP(C16,'MASTER KEY'!$A$2:$B$2986,2,FALSE)</f>
        <v>Protoperidinium bipes</v>
      </c>
    </row>
    <row r="17" spans="1:4">
      <c r="A17" t="s">
        <v>3519</v>
      </c>
      <c r="B17">
        <v>1E-3</v>
      </c>
      <c r="C17" t="s">
        <v>7003</v>
      </c>
      <c r="D17" t="str">
        <f>VLOOKUP(C17,'MASTER KEY'!$A$2:$B$2986,2,FALSE)</f>
        <v>Striatella unipunctata</v>
      </c>
    </row>
    <row r="18" spans="1:4">
      <c r="A18" t="s">
        <v>3545</v>
      </c>
      <c r="B18">
        <v>1E-3</v>
      </c>
      <c r="C18" t="s">
        <v>7055</v>
      </c>
      <c r="D18" t="str">
        <f>VLOOKUP(C18,'MASTER KEY'!$A$2:$B$2986,2,FALSE)</f>
        <v>Thalassionema nitzschiodes</v>
      </c>
    </row>
    <row r="19" spans="1:4">
      <c r="A19" t="s">
        <v>3556</v>
      </c>
      <c r="B19">
        <v>1E-3</v>
      </c>
      <c r="C19" t="s">
        <v>7069</v>
      </c>
      <c r="D19" t="str">
        <f>VLOOKUP(C19,'MASTER KEY'!$A$2:$B$2986,2,FALSE)</f>
        <v>Thalassiosira pseudonana</v>
      </c>
    </row>
    <row r="20" spans="1:4">
      <c r="A20" t="s">
        <v>7509</v>
      </c>
      <c r="B20">
        <v>1E-3</v>
      </c>
      <c r="C20" t="s">
        <v>7084</v>
      </c>
      <c r="D20" t="str">
        <f>VLOOKUP(C20,'MASTER KEY'!$A$2:$B$2986,2,FALSE)</f>
        <v>Thalassiothrix spp 0003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defaultColWidth="8.77734375" defaultRowHeight="14.4"/>
  <cols>
    <col min="1" max="1" width="20.77734375" customWidth="1"/>
    <col min="14" max="14" width="24.44140625" bestFit="1" customWidth="1"/>
    <col min="15" max="15" width="29.109375" bestFit="1" customWidth="1"/>
    <col min="16" max="16" width="3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2"/>
      <c r="O1" s="72"/>
      <c r="P1" s="72"/>
    </row>
    <row r="2" spans="1:16">
      <c r="A2" t="s">
        <v>2231</v>
      </c>
      <c r="B2">
        <v>1E-3</v>
      </c>
      <c r="C2" t="s">
        <v>3794</v>
      </c>
      <c r="D2" t="str">
        <f>VLOOKUP(C2,'MASTER KEY'!$A$2:$B$2986,2,FALSE)</f>
        <v>Asterionellopsis glacialis</v>
      </c>
      <c r="N2" s="72"/>
      <c r="O2" s="72"/>
      <c r="P2" s="72"/>
    </row>
    <row r="3" spans="1:16">
      <c r="A3" t="s">
        <v>2404</v>
      </c>
      <c r="B3">
        <v>1E-3</v>
      </c>
      <c r="C3" t="s">
        <v>3984</v>
      </c>
      <c r="D3" t="str">
        <f>VLOOKUP(C3,'MASTER KEY'!$A$2:$B$2986,2,FALSE)</f>
        <v>Cerataulina pelagica</v>
      </c>
      <c r="N3" s="72"/>
      <c r="O3" s="72"/>
      <c r="P3" s="73"/>
    </row>
    <row r="4" spans="1:16">
      <c r="A4" t="s">
        <v>2414</v>
      </c>
      <c r="B4">
        <v>1E-3</v>
      </c>
      <c r="C4" t="s">
        <v>3995</v>
      </c>
      <c r="D4" t="str">
        <f>VLOOKUP(C4,'MASTER KEY'!$A$2:$B$2986,2,FALSE)</f>
        <v>Ceratium furca</v>
      </c>
      <c r="N4" s="72"/>
    </row>
    <row r="5" spans="1:16">
      <c r="A5" t="s">
        <v>7510</v>
      </c>
      <c r="B5">
        <v>1E-3</v>
      </c>
      <c r="C5" t="s">
        <v>4079</v>
      </c>
      <c r="D5" t="str">
        <f>VLOOKUP(C5,'MASTER KEY'!$A$2:$B$2986,2,FALSE)</f>
        <v>Chaetoceros spp 0034</v>
      </c>
      <c r="N5" s="72"/>
    </row>
    <row r="6" spans="1:16">
      <c r="A6" t="s">
        <v>7511</v>
      </c>
      <c r="B6">
        <v>1E-3</v>
      </c>
      <c r="C6" t="s">
        <v>4082</v>
      </c>
      <c r="D6" t="str">
        <f>VLOOKUP(C6,'MASTER KEY'!$A$2:$B$2986,2,FALSE)</f>
        <v>Chaetoceros spp 0037</v>
      </c>
      <c r="N6" s="72"/>
    </row>
    <row r="7" spans="1:16">
      <c r="A7" t="s">
        <v>7512</v>
      </c>
      <c r="B7">
        <v>1E-3</v>
      </c>
      <c r="C7" t="s">
        <v>4084</v>
      </c>
      <c r="D7" t="str">
        <f>VLOOKUP(C7,'MASTER KEY'!$A$2:$B$2986,2,FALSE)</f>
        <v>Chaetoceros spp 0039</v>
      </c>
      <c r="N7" s="72"/>
    </row>
    <row r="8" spans="1:16">
      <c r="A8" t="s">
        <v>7513</v>
      </c>
      <c r="B8">
        <v>1E-3</v>
      </c>
      <c r="C8" t="s">
        <v>4085</v>
      </c>
      <c r="D8" t="str">
        <f>VLOOKUP(C8,'MASTER KEY'!$A$2:$B$2986,2,FALSE)</f>
        <v>Chaetoceros spp 0040</v>
      </c>
    </row>
    <row r="9" spans="1:16">
      <c r="A9" t="s">
        <v>7514</v>
      </c>
      <c r="B9">
        <v>1E-3</v>
      </c>
      <c r="C9" t="s">
        <v>4086</v>
      </c>
      <c r="D9" t="str">
        <f>VLOOKUP(C9,'MASTER KEY'!$A$2:$B$2986,2,FALSE)</f>
        <v>Chaetoceros spp 0041</v>
      </c>
    </row>
    <row r="10" spans="1:16">
      <c r="A10" t="s">
        <v>7515</v>
      </c>
      <c r="B10">
        <v>1E-3</v>
      </c>
      <c r="C10" t="s">
        <v>4091</v>
      </c>
      <c r="D10" t="str">
        <f>VLOOKUP(C10,'MASTER KEY'!$A$2:$B$2986,2,FALSE)</f>
        <v>Chaetoceros spp 0046</v>
      </c>
    </row>
    <row r="11" spans="1:16">
      <c r="A11" t="s">
        <v>7516</v>
      </c>
      <c r="B11">
        <v>1E-3</v>
      </c>
      <c r="C11" t="s">
        <v>4159</v>
      </c>
      <c r="D11" t="str">
        <f>VLOOKUP(C11,'MASTER KEY'!$A$2:$B$2986,2,FALSE)</f>
        <v>Climacodium spp 0005</v>
      </c>
    </row>
    <row r="12" spans="1:16">
      <c r="A12" t="s">
        <v>7517</v>
      </c>
      <c r="B12">
        <v>1E-3</v>
      </c>
      <c r="C12" t="s">
        <v>4175</v>
      </c>
      <c r="D12" t="str">
        <f>VLOOKUP(C12,'MASTER KEY'!$A$2:$B$2986,2,FALSE)</f>
        <v>Cocconeis heteroidea</v>
      </c>
    </row>
    <row r="13" spans="1:16">
      <c r="A13" t="s">
        <v>2644</v>
      </c>
      <c r="B13">
        <v>1E-3</v>
      </c>
      <c r="C13" t="s">
        <v>4296</v>
      </c>
      <c r="D13" t="str">
        <f>VLOOKUP(C13,'MASTER KEY'!$A$2:$B$2986,2,FALSE)</f>
        <v>Cylindrotheca closterium</v>
      </c>
    </row>
    <row r="14" spans="1:16">
      <c r="A14" t="s">
        <v>7518</v>
      </c>
      <c r="B14">
        <v>1E-3</v>
      </c>
      <c r="C14" t="s">
        <v>4327</v>
      </c>
      <c r="D14" t="str">
        <f>VLOOKUP(C14,'MASTER KEY'!$A$2:$B$2986,2,FALSE)</f>
        <v>Detonula spp 0002</v>
      </c>
    </row>
    <row r="15" spans="1:16">
      <c r="A15" t="s">
        <v>7519</v>
      </c>
      <c r="B15">
        <v>1E-3</v>
      </c>
      <c r="C15" t="s">
        <v>4336</v>
      </c>
      <c r="D15" t="str">
        <f>VLOOKUP(C15,'MASTER KEY'!$A$2:$B$2986,2,FALSE)</f>
        <v>Dictyocha fibula</v>
      </c>
    </row>
    <row r="16" spans="1:16">
      <c r="A16" t="s">
        <v>2680</v>
      </c>
      <c r="B16">
        <v>1E-3</v>
      </c>
      <c r="C16" t="s">
        <v>4337</v>
      </c>
      <c r="D16" t="str">
        <f>VLOOKUP(C16,'MASTER KEY'!$A$2:$B$2986,2,FALSE)</f>
        <v>Dictyocha octonaria</v>
      </c>
    </row>
    <row r="17" spans="1:4">
      <c r="A17" t="s">
        <v>7520</v>
      </c>
      <c r="B17">
        <v>1E-3</v>
      </c>
      <c r="C17" t="s">
        <v>4388</v>
      </c>
      <c r="D17" t="str">
        <f>VLOOKUP(C17,'MASTER KEY'!$A$2:$B$2986,2,FALSE)</f>
        <v>Dinoflagellate spp 0038</v>
      </c>
    </row>
    <row r="18" spans="1:4">
      <c r="A18" t="s">
        <v>7521</v>
      </c>
      <c r="B18">
        <v>1E-3</v>
      </c>
      <c r="C18" t="s">
        <v>4404</v>
      </c>
      <c r="D18" t="str">
        <f>VLOOKUP(C18,'MASTER KEY'!$A$2:$B$2986,2,FALSE)</f>
        <v>Dinophysis caudata</v>
      </c>
    </row>
    <row r="19" spans="1:4">
      <c r="A19" t="s">
        <v>2760</v>
      </c>
      <c r="B19">
        <v>1E-3</v>
      </c>
      <c r="C19" t="s">
        <v>4422</v>
      </c>
      <c r="D19" t="str">
        <f>VLOOKUP(C19,'MASTER KEY'!$A$2:$B$2986,2,FALSE)</f>
        <v>Diploneis chersonensis</v>
      </c>
    </row>
    <row r="20" spans="1:4">
      <c r="A20" t="s">
        <v>2796</v>
      </c>
      <c r="B20">
        <v>1E-3</v>
      </c>
      <c r="C20" t="s">
        <v>4473</v>
      </c>
      <c r="D20" t="str">
        <f>VLOOKUP(C20,'MASTER KEY'!$A$2:$B$2986,2,FALSE)</f>
        <v>Eucampia cornuta</v>
      </c>
    </row>
    <row r="21" spans="1:4">
      <c r="A21" t="s">
        <v>2876</v>
      </c>
      <c r="B21">
        <v>1E-3</v>
      </c>
      <c r="C21" t="s">
        <v>4573</v>
      </c>
      <c r="D21" t="str">
        <f>VLOOKUP(C21,'MASTER KEY'!$A$2:$B$2986,2,FALSE)</f>
        <v>Grammatophora marina</v>
      </c>
    </row>
    <row r="22" spans="1:4">
      <c r="A22" t="s">
        <v>3001</v>
      </c>
      <c r="B22">
        <v>1E-3</v>
      </c>
      <c r="C22" t="s">
        <v>4745</v>
      </c>
      <c r="D22" t="str">
        <f>VLOOKUP(C22,'MASTER KEY'!$A$2:$B$2986,2,FALSE)</f>
        <v>Leptocylindrus danicus</v>
      </c>
    </row>
    <row r="23" spans="1:4">
      <c r="A23" t="s">
        <v>3003</v>
      </c>
      <c r="B23">
        <v>1E-3</v>
      </c>
      <c r="C23" t="s">
        <v>4747</v>
      </c>
      <c r="D23" t="str">
        <f>VLOOKUP(C23,'MASTER KEY'!$A$2:$B$2986,2,FALSE)</f>
        <v>Leptocylindrus minimus</v>
      </c>
    </row>
    <row r="24" spans="1:4">
      <c r="A24" t="s">
        <v>3065</v>
      </c>
      <c r="B24">
        <v>1E-3</v>
      </c>
      <c r="C24" t="s">
        <v>4845</v>
      </c>
      <c r="D24" t="str">
        <f>VLOOKUP(C24,'MASTER KEY'!$A$2:$B$2986,2,FALSE)</f>
        <v>Navicula robertsiana</v>
      </c>
    </row>
    <row r="25" spans="1:4">
      <c r="A25" t="s">
        <v>7505</v>
      </c>
      <c r="B25">
        <v>1E-3</v>
      </c>
      <c r="C25" t="s">
        <v>4884</v>
      </c>
      <c r="D25" t="str">
        <f>VLOOKUP(C25,'MASTER KEY'!$A$2:$B$2986,2,FALSE)</f>
        <v>Navicula spp 0038</v>
      </c>
    </row>
    <row r="26" spans="1:4">
      <c r="A26" t="s">
        <v>3123</v>
      </c>
      <c r="B26">
        <v>1E-3</v>
      </c>
      <c r="C26" t="s">
        <v>4916</v>
      </c>
      <c r="D26" t="str">
        <f>VLOOKUP(C26,'MASTER KEY'!$A$2:$B$2986,2,FALSE)</f>
        <v>Nitzschia seriata</v>
      </c>
    </row>
    <row r="27" spans="1:4">
      <c r="A27" t="s">
        <v>7522</v>
      </c>
      <c r="B27">
        <v>1E-3</v>
      </c>
      <c r="C27" t="s">
        <v>4916</v>
      </c>
      <c r="D27" t="str">
        <f>VLOOKUP(C27,'MASTER KEY'!$A$2:$B$2986,2,FALSE)</f>
        <v>Nitzschia seriata</v>
      </c>
    </row>
    <row r="28" spans="1:4">
      <c r="A28" t="s">
        <v>3280</v>
      </c>
      <c r="B28">
        <v>1E-3</v>
      </c>
      <c r="C28" t="s">
        <v>5119</v>
      </c>
      <c r="D28" t="str">
        <f>VLOOKUP(C28,'MASTER KEY'!$A$2:$B$2986,2,FALSE)</f>
        <v>Pleurosigma salinarum</v>
      </c>
    </row>
    <row r="29" spans="1:4">
      <c r="A29" t="s">
        <v>3349</v>
      </c>
      <c r="B29">
        <v>1E-3</v>
      </c>
      <c r="C29" t="s">
        <v>5200</v>
      </c>
      <c r="D29" t="str">
        <f>VLOOKUP(C29,'MASTER KEY'!$A$2:$B$2986,2,FALSE)</f>
        <v>Prorocentrum lima</v>
      </c>
    </row>
    <row r="30" spans="1:4">
      <c r="A30" t="s">
        <v>3351</v>
      </c>
      <c r="B30">
        <v>1E-3</v>
      </c>
      <c r="C30" t="s">
        <v>5202</v>
      </c>
      <c r="D30" t="str">
        <f>VLOOKUP(C30,'MASTER KEY'!$A$2:$B$2986,2,FALSE)</f>
        <v>Prorocentrum micans</v>
      </c>
    </row>
    <row r="31" spans="1:4">
      <c r="A31" t="s">
        <v>3374</v>
      </c>
      <c r="B31">
        <v>1E-3</v>
      </c>
      <c r="C31" t="s">
        <v>6807</v>
      </c>
      <c r="D31" t="str">
        <f>VLOOKUP(C31,'MASTER KEY'!$A$2:$B$2986,2,FALSE)</f>
        <v>Protoperidinium roseum</v>
      </c>
    </row>
    <row r="32" spans="1:4">
      <c r="A32" t="s">
        <v>7523</v>
      </c>
      <c r="B32">
        <v>1E-3</v>
      </c>
      <c r="C32" t="s">
        <v>6808</v>
      </c>
      <c r="D32" t="str">
        <f>VLOOKUP(C32,'MASTER KEY'!$A$2:$B$2986,2,FALSE)</f>
        <v>Protoperidinium spp 0001</v>
      </c>
    </row>
    <row r="33" spans="1:4">
      <c r="A33" t="s">
        <v>3394</v>
      </c>
      <c r="B33">
        <v>1E-3</v>
      </c>
      <c r="C33" t="s">
        <v>6828</v>
      </c>
      <c r="D33" t="str">
        <f>VLOOKUP(C33,'MASTER KEY'!$A$2:$B$2986,2,FALSE)</f>
        <v>Protoperidinium steinii</v>
      </c>
    </row>
    <row r="34" spans="1:4">
      <c r="A34" t="s">
        <v>7524</v>
      </c>
      <c r="B34">
        <v>1E-3</v>
      </c>
      <c r="C34" t="s">
        <v>6929</v>
      </c>
      <c r="D34" t="str">
        <f>VLOOKUP(C34,'MASTER KEY'!$A$2:$B$2986,2,FALSE)</f>
        <v>Rhizosolenia spp 0011</v>
      </c>
    </row>
    <row r="35" spans="1:4">
      <c r="A35" t="s">
        <v>7525</v>
      </c>
      <c r="B35">
        <v>1E-3</v>
      </c>
      <c r="C35" t="s">
        <v>6965</v>
      </c>
      <c r="D35" t="str">
        <f>VLOOKUP(C35,'MASTER KEY'!$A$2:$B$2986,2,FALSE)</f>
        <v>Scrippsiella trochoidea</v>
      </c>
    </row>
    <row r="36" spans="1:4">
      <c r="A36" t="s">
        <v>3544</v>
      </c>
      <c r="B36">
        <v>1E-3</v>
      </c>
      <c r="C36" t="s">
        <v>7053</v>
      </c>
      <c r="D36" t="str">
        <f>VLOOKUP(C36,'MASTER KEY'!$A$2:$B$2986,2,FALSE)</f>
        <v>Thalassionema frauenfeldii</v>
      </c>
    </row>
    <row r="37" spans="1:4">
      <c r="A37" t="s">
        <v>3545</v>
      </c>
      <c r="B37">
        <v>1E-3</v>
      </c>
      <c r="C37" t="s">
        <v>7055</v>
      </c>
      <c r="D37" t="str">
        <f>VLOOKUP(C37,'MASTER KEY'!$A$2:$B$2986,2,FALSE)</f>
        <v>Thalassionema nitzschiodes</v>
      </c>
    </row>
    <row r="38" spans="1:4">
      <c r="A38" t="s">
        <v>3551</v>
      </c>
      <c r="B38">
        <v>1E-3</v>
      </c>
      <c r="C38" t="s">
        <v>7062</v>
      </c>
      <c r="D38" t="str">
        <f>VLOOKUP(C38,'MASTER KEY'!$A$2:$B$2986,2,FALSE)</f>
        <v>Thalassionsira pseudonana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defaultColWidth="8.77734375" defaultRowHeight="14.4"/>
  <cols>
    <col min="1" max="1" width="25.109375" customWidth="1"/>
    <col min="9" max="9" width="24.44140625" bestFit="1" customWidth="1"/>
    <col min="10" max="10" width="29.109375" bestFit="1" customWidth="1"/>
    <col min="11" max="11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2547</v>
      </c>
      <c r="B2">
        <v>1E-3</v>
      </c>
      <c r="C2" t="s">
        <v>4175</v>
      </c>
      <c r="D2" t="str">
        <f>VLOOKUP(C2,'MASTER KEY'!$A$2:$B$2986,2,FALSE)</f>
        <v>Cocconeis heteroidea</v>
      </c>
    </row>
    <row r="3" spans="1:4">
      <c r="A3" t="s">
        <v>2644</v>
      </c>
      <c r="B3">
        <v>1E-3</v>
      </c>
      <c r="C3" t="s">
        <v>4296</v>
      </c>
      <c r="D3" t="str">
        <f>VLOOKUP(C3,'MASTER KEY'!$A$2:$B$2986,2,FALSE)</f>
        <v>Cylindrotheca closterium</v>
      </c>
    </row>
    <row r="4" spans="1:4">
      <c r="A4" t="s">
        <v>2680</v>
      </c>
      <c r="B4">
        <v>1E-3</v>
      </c>
      <c r="C4" t="s">
        <v>4337</v>
      </c>
      <c r="D4" t="str">
        <f>VLOOKUP(C4,'MASTER KEY'!$A$2:$B$2986,2,FALSE)</f>
        <v>Dictyocha octonaria</v>
      </c>
    </row>
    <row r="5" spans="1:4">
      <c r="A5" t="s">
        <v>7526</v>
      </c>
      <c r="B5">
        <v>1E-3</v>
      </c>
      <c r="C5" t="s">
        <v>4390</v>
      </c>
      <c r="D5" t="str">
        <f>VLOOKUP(C5,'MASTER KEY'!$A$2:$B$2986,2,FALSE)</f>
        <v>Dinoflagellate spp 0040</v>
      </c>
    </row>
    <row r="6" spans="1:4">
      <c r="A6" t="s">
        <v>2760</v>
      </c>
      <c r="B6">
        <v>1E-3</v>
      </c>
      <c r="C6" t="s">
        <v>4422</v>
      </c>
      <c r="D6" t="str">
        <f>VLOOKUP(C6,'MASTER KEY'!$A$2:$B$2986,2,FALSE)</f>
        <v>Diploneis chersonensis</v>
      </c>
    </row>
    <row r="7" spans="1:4">
      <c r="A7" t="s">
        <v>3001</v>
      </c>
      <c r="B7">
        <v>1E-3</v>
      </c>
      <c r="C7" t="s">
        <v>4745</v>
      </c>
      <c r="D7" t="str">
        <f>VLOOKUP(C7,'MASTER KEY'!$A$2:$B$2986,2,FALSE)</f>
        <v>Leptocylindrus danicus</v>
      </c>
    </row>
    <row r="8" spans="1:4">
      <c r="A8" t="s">
        <v>5704</v>
      </c>
      <c r="B8">
        <v>1E-3</v>
      </c>
      <c r="C8" t="s">
        <v>4758</v>
      </c>
      <c r="D8" t="str">
        <f>VLOOKUP(C8,'MASTER KEY'!$A$2:$B$2986,2,FALSE)</f>
        <v>Licmophora lyngbei</v>
      </c>
    </row>
    <row r="9" spans="1:4">
      <c r="A9" t="s">
        <v>7505</v>
      </c>
      <c r="B9">
        <v>1E-3</v>
      </c>
      <c r="C9" t="s">
        <v>4884</v>
      </c>
      <c r="D9" t="str">
        <f>VLOOKUP(C9,'MASTER KEY'!$A$2:$B$2986,2,FALSE)</f>
        <v>Navicula spp 0038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defaultColWidth="8.77734375" defaultRowHeight="14.4"/>
  <cols>
    <col min="1" max="1" width="27.109375" customWidth="1"/>
    <col min="15" max="15" width="24.44140625" bestFit="1" customWidth="1"/>
    <col min="16" max="16" width="29.109375" bestFit="1" customWidth="1"/>
    <col min="17" max="17" width="3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2414</v>
      </c>
      <c r="B2">
        <v>1E-3</v>
      </c>
      <c r="C2" t="s">
        <v>3995</v>
      </c>
      <c r="D2" t="str">
        <f>VLOOKUP(C2,'MASTER KEY'!$A$2:$B$2986,2,FALSE)</f>
        <v>Ceratium furca</v>
      </c>
      <c r="G2" s="64"/>
      <c r="H2" s="74"/>
    </row>
    <row r="3" spans="1:8">
      <c r="A3" t="s">
        <v>2457</v>
      </c>
      <c r="B3">
        <v>1E-3</v>
      </c>
      <c r="C3" t="s">
        <v>4045</v>
      </c>
      <c r="D3" t="str">
        <f>VLOOKUP(C3,'MASTER KEY'!$A$2:$B$2986,2,FALSE)</f>
        <v>Chaetoceros socialis</v>
      </c>
      <c r="G3" s="64"/>
      <c r="H3" s="74"/>
    </row>
    <row r="4" spans="1:8">
      <c r="A4" t="s">
        <v>7530</v>
      </c>
      <c r="B4">
        <v>1E-3</v>
      </c>
      <c r="C4" t="s">
        <v>4251</v>
      </c>
      <c r="D4" t="str">
        <f>VLOOKUP(C4,'MASTER KEY'!$A$2:$B$2986,2,FALSE)</f>
        <v>Cryptophyta spp 0002</v>
      </c>
      <c r="G4" s="64"/>
      <c r="H4" s="74"/>
    </row>
    <row r="5" spans="1:8">
      <c r="A5" t="s">
        <v>2644</v>
      </c>
      <c r="B5">
        <v>1E-3</v>
      </c>
      <c r="C5" t="s">
        <v>4296</v>
      </c>
      <c r="D5" t="str">
        <f>VLOOKUP(C5,'MASTER KEY'!$A$2:$B$2986,2,FALSE)</f>
        <v>Cylindrotheca closterium</v>
      </c>
    </row>
    <row r="6" spans="1:8">
      <c r="A6" t="s">
        <v>7529</v>
      </c>
      <c r="B6">
        <v>1E-3</v>
      </c>
      <c r="C6" t="s">
        <v>3933</v>
      </c>
      <c r="D6" t="str">
        <f>VLOOKUP(C6,'MASTER KEY'!$A$2:$B$2986,2,FALSE)</f>
        <v>Bacillariophyceae spp 0118</v>
      </c>
    </row>
    <row r="7" spans="1:8">
      <c r="A7" t="s">
        <v>7519</v>
      </c>
      <c r="B7">
        <v>1E-3</v>
      </c>
      <c r="C7" t="s">
        <v>4336</v>
      </c>
      <c r="D7" t="str">
        <f>VLOOKUP(C7,'MASTER KEY'!$A$2:$B$2986,2,FALSE)</f>
        <v>Dictyocha fibula</v>
      </c>
    </row>
    <row r="8" spans="1:8">
      <c r="A8" t="s">
        <v>7520</v>
      </c>
      <c r="B8">
        <v>1E-3</v>
      </c>
      <c r="C8" t="s">
        <v>4388</v>
      </c>
      <c r="D8" t="str">
        <f>VLOOKUP(C8,'MASTER KEY'!$A$2:$B$2986,2,FALSE)</f>
        <v>Dinoflagellate spp 0038</v>
      </c>
    </row>
    <row r="9" spans="1:8">
      <c r="A9" t="s">
        <v>7526</v>
      </c>
      <c r="B9">
        <v>1E-3</v>
      </c>
      <c r="C9" t="s">
        <v>4390</v>
      </c>
      <c r="D9" t="str">
        <f>VLOOKUP(C9,'MASTER KEY'!$A$2:$B$2986,2,FALSE)</f>
        <v>Dinoflagellate spp 0040</v>
      </c>
    </row>
    <row r="10" spans="1:8">
      <c r="A10" t="s">
        <v>2796</v>
      </c>
      <c r="B10">
        <v>1E-3</v>
      </c>
      <c r="C10" t="s">
        <v>4473</v>
      </c>
      <c r="D10" t="str">
        <f>VLOOKUP(C10,'MASTER KEY'!$A$2:$B$2986,2,FALSE)</f>
        <v>Eucampia cornuta</v>
      </c>
    </row>
    <row r="11" spans="1:8">
      <c r="A11" t="s">
        <v>7531</v>
      </c>
      <c r="B11">
        <v>1E-3</v>
      </c>
      <c r="C11" t="s">
        <v>4481</v>
      </c>
      <c r="D11" t="str">
        <f>VLOOKUP(C11,'MASTER KEY'!$A$2:$B$2986,2,FALSE)</f>
        <v>Eucampia spp 0008</v>
      </c>
    </row>
    <row r="12" spans="1:8">
      <c r="A12" t="s">
        <v>2874</v>
      </c>
      <c r="B12">
        <v>1E-3</v>
      </c>
      <c r="C12" t="s">
        <v>4570</v>
      </c>
      <c r="D12" t="str">
        <f>VLOOKUP(C12,'MASTER KEY'!$A$2:$B$2986,2,FALSE)</f>
        <v>Gramatophora marina</v>
      </c>
    </row>
    <row r="13" spans="1:8">
      <c r="A13" t="s">
        <v>3001</v>
      </c>
      <c r="B13">
        <v>1E-3</v>
      </c>
      <c r="C13" t="s">
        <v>4745</v>
      </c>
      <c r="D13" t="str">
        <f>VLOOKUP(C13,'MASTER KEY'!$A$2:$B$2986,2,FALSE)</f>
        <v>Leptocylindrus danicus</v>
      </c>
    </row>
    <row r="14" spans="1:8">
      <c r="A14" t="s">
        <v>3003</v>
      </c>
      <c r="B14">
        <v>1E-3</v>
      </c>
      <c r="C14" t="s">
        <v>4747</v>
      </c>
      <c r="D14" t="str">
        <f>VLOOKUP(C14,'MASTER KEY'!$A$2:$B$2986,2,FALSE)</f>
        <v>Leptocylindrus minimus</v>
      </c>
    </row>
    <row r="15" spans="1:8">
      <c r="A15" t="s">
        <v>3009</v>
      </c>
      <c r="B15">
        <v>1E-3</v>
      </c>
      <c r="C15" t="s">
        <v>4757</v>
      </c>
      <c r="D15" t="str">
        <f>VLOOKUP(C15,'MASTER KEY'!$A$2:$B$2986,2,FALSE)</f>
        <v>Licmophora flabellata</v>
      </c>
    </row>
    <row r="16" spans="1:8">
      <c r="A16" t="s">
        <v>5704</v>
      </c>
      <c r="B16">
        <v>1E-3</v>
      </c>
      <c r="C16" t="s">
        <v>4758</v>
      </c>
      <c r="D16" t="str">
        <f>VLOOKUP(C16,'MASTER KEY'!$A$2:$B$2986,2,FALSE)</f>
        <v>Licmophora lyngbei</v>
      </c>
    </row>
    <row r="17" spans="1:4">
      <c r="A17" t="s">
        <v>7532</v>
      </c>
      <c r="B17">
        <v>1E-3</v>
      </c>
      <c r="C17" t="s">
        <v>4819</v>
      </c>
      <c r="D17" t="str">
        <f>VLOOKUP(C17,'MASTER KEY'!$A$2:$B$2986,2,FALSE)</f>
        <v>Mesoporos perforatus</v>
      </c>
    </row>
    <row r="18" spans="1:4">
      <c r="A18" t="s">
        <v>7505</v>
      </c>
      <c r="B18">
        <v>1E-3</v>
      </c>
      <c r="C18" t="s">
        <v>4884</v>
      </c>
      <c r="D18" t="str">
        <f>VLOOKUP(C18,'MASTER KEY'!$A$2:$B$2986,2,FALSE)</f>
        <v>Navicula spp 0038</v>
      </c>
    </row>
    <row r="19" spans="1:4">
      <c r="A19" t="s">
        <v>3118</v>
      </c>
      <c r="B19">
        <v>1E-3</v>
      </c>
      <c r="C19" t="s">
        <v>4909</v>
      </c>
      <c r="D19" t="str">
        <f>VLOOKUP(C19,'MASTER KEY'!$A$2:$B$2986,2,FALSE)</f>
        <v>Nitzschia longissima</v>
      </c>
    </row>
    <row r="20" spans="1:4">
      <c r="A20" t="s">
        <v>3123</v>
      </c>
      <c r="B20">
        <v>1E-3</v>
      </c>
      <c r="C20" t="s">
        <v>4916</v>
      </c>
      <c r="D20" t="str">
        <f>VLOOKUP(C20,'MASTER KEY'!$A$2:$B$2986,2,FALSE)</f>
        <v>Nitzschia seriata</v>
      </c>
    </row>
    <row r="21" spans="1:4">
      <c r="A21" t="s">
        <v>7522</v>
      </c>
      <c r="B21">
        <v>1E-3</v>
      </c>
      <c r="C21" t="s">
        <v>4916</v>
      </c>
      <c r="D21" t="str">
        <f>VLOOKUP(C21,'MASTER KEY'!$A$2:$B$2986,2,FALSE)</f>
        <v>Nitzschia seriata</v>
      </c>
    </row>
    <row r="22" spans="1:4">
      <c r="A22" t="s">
        <v>3363</v>
      </c>
      <c r="B22">
        <v>1E-3</v>
      </c>
      <c r="C22" t="s">
        <v>5667</v>
      </c>
      <c r="D22" t="str">
        <f>VLOOKUP(C22,'MASTER KEY'!$A$2:$B$2986,2,FALSE)</f>
        <v>Protoeridinium steinii</v>
      </c>
    </row>
    <row r="23" spans="1:4">
      <c r="A23" t="s">
        <v>3462</v>
      </c>
      <c r="B23">
        <v>1E-3</v>
      </c>
      <c r="C23" t="s">
        <v>6916</v>
      </c>
      <c r="D23" t="str">
        <f>VLOOKUP(C23,'MASTER KEY'!$A$2:$B$2986,2,FALSE)</f>
        <v>Rhizosolenia setigera</v>
      </c>
    </row>
    <row r="24" spans="1:4">
      <c r="A24" t="s">
        <v>7525</v>
      </c>
      <c r="B24">
        <v>1E-3</v>
      </c>
      <c r="C24" t="s">
        <v>6965</v>
      </c>
      <c r="D24" t="str">
        <f>VLOOKUP(C24,'MASTER KEY'!$A$2:$B$2986,2,FALSE)</f>
        <v>Scrippsiella trochoidea</v>
      </c>
    </row>
    <row r="25" spans="1:4">
      <c r="A25" t="s">
        <v>6346</v>
      </c>
      <c r="B25">
        <v>1E-3</v>
      </c>
      <c r="C25" t="s">
        <v>7055</v>
      </c>
      <c r="D25" t="str">
        <f>VLOOKUP(C25,'MASTER KEY'!$A$2:$B$2986,2,FALSE)</f>
        <v>Thalassionema nitzschiodes</v>
      </c>
    </row>
    <row r="26" spans="1:4">
      <c r="A26" t="s">
        <v>3556</v>
      </c>
      <c r="B26">
        <v>1E-3</v>
      </c>
      <c r="C26" t="s">
        <v>7069</v>
      </c>
      <c r="D26" t="str">
        <f>VLOOKUP(C26,'MASTER KEY'!$A$2:$B$2986,2,FALSE)</f>
        <v>Thalassiosira pseudonana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defaultColWidth="8.77734375" defaultRowHeight="14.4"/>
  <cols>
    <col min="7" max="7" width="17" customWidth="1"/>
    <col min="10" max="11" width="20" customWidth="1"/>
    <col min="12" max="12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9" t="s">
        <v>2231</v>
      </c>
      <c r="B2">
        <v>1E-3</v>
      </c>
      <c r="C2" t="s">
        <v>7184</v>
      </c>
      <c r="D2" t="str">
        <f>VLOOKUP(C2,'MASTER KEY'!$A$2:$B$2986,2,FALSE)</f>
        <v>Bacillariophyta</v>
      </c>
      <c r="G2" s="64" t="s">
        <v>7506</v>
      </c>
      <c r="H2">
        <v>1E-3</v>
      </c>
      <c r="I2" t="s">
        <v>7184</v>
      </c>
      <c r="J2" t="str">
        <f>VLOOKUP(I2,'MASTER KEY'!$A$2:$B$2986,2,FALSE)</f>
        <v>Bacillariophyta</v>
      </c>
    </row>
    <row r="3" spans="1:10">
      <c r="A3" s="77" t="s">
        <v>2404</v>
      </c>
      <c r="B3">
        <v>1E-3</v>
      </c>
      <c r="C3" t="s">
        <v>7184</v>
      </c>
      <c r="D3" t="str">
        <f>VLOOKUP(C3,'MASTER KEY'!$A$2:$B$2986,2,FALSE)</f>
        <v>Bacillariophyta</v>
      </c>
      <c r="G3" s="64"/>
    </row>
    <row r="4" spans="1:10">
      <c r="A4" s="77" t="s">
        <v>7510</v>
      </c>
      <c r="B4">
        <v>1E-3</v>
      </c>
      <c r="C4" t="s">
        <v>7184</v>
      </c>
      <c r="D4" t="str">
        <f>VLOOKUP(C4,'MASTER KEY'!$A$2:$B$2986,2,FALSE)</f>
        <v>Bacillariophyta</v>
      </c>
      <c r="G4" s="64"/>
    </row>
    <row r="5" spans="1:10">
      <c r="A5" s="77" t="s">
        <v>7511</v>
      </c>
      <c r="B5">
        <v>1E-3</v>
      </c>
      <c r="C5" t="s">
        <v>7184</v>
      </c>
      <c r="D5" t="str">
        <f>VLOOKUP(C5,'MASTER KEY'!$A$2:$B$2986,2,FALSE)</f>
        <v>Bacillariophyta</v>
      </c>
      <c r="G5" s="64"/>
    </row>
    <row r="6" spans="1:10">
      <c r="A6" s="77" t="s">
        <v>7512</v>
      </c>
      <c r="B6">
        <v>1E-3</v>
      </c>
      <c r="C6" t="s">
        <v>7184</v>
      </c>
      <c r="D6" t="str">
        <f>VLOOKUP(C6,'MASTER KEY'!$A$2:$B$2986,2,FALSE)</f>
        <v>Bacillariophyta</v>
      </c>
      <c r="G6" s="64"/>
    </row>
    <row r="7" spans="1:10">
      <c r="A7" s="77" t="s">
        <v>7513</v>
      </c>
      <c r="B7">
        <v>1E-3</v>
      </c>
      <c r="C7" t="s">
        <v>7184</v>
      </c>
      <c r="D7" t="str">
        <f>VLOOKUP(C7,'MASTER KEY'!$A$2:$B$2986,2,FALSE)</f>
        <v>Bacillariophyta</v>
      </c>
      <c r="G7" s="64"/>
    </row>
    <row r="8" spans="1:10">
      <c r="A8" s="77" t="s">
        <v>7514</v>
      </c>
      <c r="B8">
        <v>1E-3</v>
      </c>
      <c r="C8" t="s">
        <v>7184</v>
      </c>
      <c r="D8" t="str">
        <f>VLOOKUP(C8,'MASTER KEY'!$A$2:$B$2986,2,FALSE)</f>
        <v>Bacillariophyta</v>
      </c>
      <c r="G8" s="64"/>
    </row>
    <row r="9" spans="1:10">
      <c r="A9" s="77" t="s">
        <v>7515</v>
      </c>
      <c r="B9">
        <v>1E-3</v>
      </c>
      <c r="C9" t="s">
        <v>7184</v>
      </c>
      <c r="D9" t="str">
        <f>VLOOKUP(C9,'MASTER KEY'!$A$2:$B$2986,2,FALSE)</f>
        <v>Bacillariophyta</v>
      </c>
      <c r="G9" s="64"/>
    </row>
    <row r="10" spans="1:10">
      <c r="A10" s="77" t="s">
        <v>7516</v>
      </c>
      <c r="B10">
        <v>1E-3</v>
      </c>
      <c r="C10" t="s">
        <v>7184</v>
      </c>
      <c r="D10" t="str">
        <f>VLOOKUP(C10,'MASTER KEY'!$A$2:$B$2986,2,FALSE)</f>
        <v>Bacillariophyta</v>
      </c>
      <c r="G10" s="64"/>
    </row>
    <row r="11" spans="1:10">
      <c r="A11" s="77" t="s">
        <v>7517</v>
      </c>
      <c r="B11">
        <v>1E-3</v>
      </c>
      <c r="C11" t="s">
        <v>7184</v>
      </c>
      <c r="D11" t="str">
        <f>VLOOKUP(C11,'MASTER KEY'!$A$2:$B$2986,2,FALSE)</f>
        <v>Bacillariophyta</v>
      </c>
      <c r="G11" s="64"/>
    </row>
    <row r="12" spans="1:10">
      <c r="A12" s="77" t="s">
        <v>2644</v>
      </c>
      <c r="B12">
        <v>1E-3</v>
      </c>
      <c r="C12" t="s">
        <v>7184</v>
      </c>
      <c r="D12" t="str">
        <f>VLOOKUP(C12,'MASTER KEY'!$A$2:$B$2986,2,FALSE)</f>
        <v>Bacillariophyta</v>
      </c>
      <c r="G12" s="64"/>
    </row>
    <row r="13" spans="1:10">
      <c r="A13" s="77" t="s">
        <v>7518</v>
      </c>
      <c r="B13">
        <v>1E-3</v>
      </c>
      <c r="C13" t="s">
        <v>7184</v>
      </c>
      <c r="D13" t="str">
        <f>VLOOKUP(C13,'MASTER KEY'!$A$2:$B$2986,2,FALSE)</f>
        <v>Bacillariophyta</v>
      </c>
      <c r="G13" s="64"/>
    </row>
    <row r="14" spans="1:10">
      <c r="A14" s="77" t="s">
        <v>2760</v>
      </c>
      <c r="B14">
        <v>1E-3</v>
      </c>
      <c r="C14" t="s">
        <v>7184</v>
      </c>
      <c r="D14" t="str">
        <f>VLOOKUP(C14,'MASTER KEY'!$A$2:$B$2986,2,FALSE)</f>
        <v>Bacillariophyta</v>
      </c>
      <c r="G14" s="64"/>
    </row>
    <row r="15" spans="1:10">
      <c r="A15" s="77" t="s">
        <v>2796</v>
      </c>
      <c r="B15">
        <v>1E-3</v>
      </c>
      <c r="C15" t="s">
        <v>7184</v>
      </c>
      <c r="D15" t="str">
        <f>VLOOKUP(C15,'MASTER KEY'!$A$2:$B$2986,2,FALSE)</f>
        <v>Bacillariophyta</v>
      </c>
      <c r="G15" s="64"/>
    </row>
    <row r="16" spans="1:10">
      <c r="A16" s="77" t="s">
        <v>2876</v>
      </c>
      <c r="B16">
        <v>1E-3</v>
      </c>
      <c r="C16" t="s">
        <v>7184</v>
      </c>
      <c r="D16" t="str">
        <f>VLOOKUP(C16,'MASTER KEY'!$A$2:$B$2986,2,FALSE)</f>
        <v>Bacillariophyta</v>
      </c>
      <c r="G16" s="64"/>
    </row>
    <row r="17" spans="1:10">
      <c r="A17" s="77" t="s">
        <v>3001</v>
      </c>
      <c r="B17">
        <v>1E-3</v>
      </c>
      <c r="C17" t="s">
        <v>7184</v>
      </c>
      <c r="D17" t="str">
        <f>VLOOKUP(C17,'MASTER KEY'!$A$2:$B$2986,2,FALSE)</f>
        <v>Bacillariophyta</v>
      </c>
      <c r="G17" s="64"/>
    </row>
    <row r="18" spans="1:10">
      <c r="A18" s="77" t="s">
        <v>3003</v>
      </c>
      <c r="B18">
        <v>1E-3</v>
      </c>
      <c r="C18" t="s">
        <v>7184</v>
      </c>
      <c r="D18" t="str">
        <f>VLOOKUP(C18,'MASTER KEY'!$A$2:$B$2986,2,FALSE)</f>
        <v>Bacillariophyta</v>
      </c>
      <c r="G18" s="64"/>
    </row>
    <row r="19" spans="1:10">
      <c r="A19" s="77" t="s">
        <v>3065</v>
      </c>
      <c r="B19">
        <v>1E-3</v>
      </c>
      <c r="C19" t="s">
        <v>7184</v>
      </c>
      <c r="D19" t="str">
        <f>VLOOKUP(C19,'MASTER KEY'!$A$2:$B$2986,2,FALSE)</f>
        <v>Bacillariophyta</v>
      </c>
      <c r="G19" s="64"/>
    </row>
    <row r="20" spans="1:10">
      <c r="A20" s="77" t="s">
        <v>7505</v>
      </c>
      <c r="B20">
        <v>1E-3</v>
      </c>
      <c r="C20" t="s">
        <v>7184</v>
      </c>
      <c r="D20" t="str">
        <f>VLOOKUP(C20,'MASTER KEY'!$A$2:$B$2986,2,FALSE)</f>
        <v>Bacillariophyta</v>
      </c>
      <c r="G20" s="64"/>
    </row>
    <row r="21" spans="1:10">
      <c r="A21" s="77" t="s">
        <v>3123</v>
      </c>
      <c r="B21">
        <v>1E-3</v>
      </c>
      <c r="C21" t="s">
        <v>7184</v>
      </c>
      <c r="D21" t="str">
        <f>VLOOKUP(C21,'MASTER KEY'!$A$2:$B$2986,2,FALSE)</f>
        <v>Bacillariophyta</v>
      </c>
      <c r="G21" s="64"/>
    </row>
    <row r="22" spans="1:10">
      <c r="A22" s="77" t="s">
        <v>7522</v>
      </c>
      <c r="B22">
        <v>1E-3</v>
      </c>
      <c r="C22" t="s">
        <v>7184</v>
      </c>
      <c r="D22" t="str">
        <f>VLOOKUP(C22,'MASTER KEY'!$A$2:$B$2986,2,FALSE)</f>
        <v>Bacillariophyta</v>
      </c>
      <c r="G22" s="64"/>
    </row>
    <row r="23" spans="1:10">
      <c r="A23" s="77" t="s">
        <v>3280</v>
      </c>
      <c r="B23">
        <v>1E-3</v>
      </c>
      <c r="C23" t="s">
        <v>7184</v>
      </c>
      <c r="D23" t="str">
        <f>VLOOKUP(C23,'MASTER KEY'!$A$2:$B$2986,2,FALSE)</f>
        <v>Bacillariophyta</v>
      </c>
      <c r="G23" s="64"/>
    </row>
    <row r="24" spans="1:10">
      <c r="A24" s="77" t="s">
        <v>7524</v>
      </c>
      <c r="B24">
        <v>1E-3</v>
      </c>
      <c r="C24" t="s">
        <v>7184</v>
      </c>
      <c r="D24" t="str">
        <f>VLOOKUP(C24,'MASTER KEY'!$A$2:$B$2986,2,FALSE)</f>
        <v>Bacillariophyta</v>
      </c>
      <c r="G24" s="64"/>
    </row>
    <row r="25" spans="1:10">
      <c r="A25" s="77" t="s">
        <v>3544</v>
      </c>
      <c r="B25">
        <v>1E-3</v>
      </c>
      <c r="C25" t="s">
        <v>7184</v>
      </c>
      <c r="D25" t="str">
        <f>VLOOKUP(C25,'MASTER KEY'!$A$2:$B$2986,2,FALSE)</f>
        <v>Bacillariophyta</v>
      </c>
      <c r="G25" s="64"/>
    </row>
    <row r="26" spans="1:10">
      <c r="A26" s="77" t="s">
        <v>3545</v>
      </c>
      <c r="B26">
        <v>1E-3</v>
      </c>
      <c r="C26" t="s">
        <v>7184</v>
      </c>
      <c r="D26" t="str">
        <f>VLOOKUP(C26,'MASTER KEY'!$A$2:$B$2986,2,FALSE)</f>
        <v>Bacillariophyta</v>
      </c>
      <c r="G26" s="64"/>
    </row>
    <row r="27" spans="1:10">
      <c r="A27" s="77" t="s">
        <v>3551</v>
      </c>
      <c r="B27">
        <v>1E-3</v>
      </c>
      <c r="C27" t="s">
        <v>7184</v>
      </c>
      <c r="D27" t="str">
        <f>VLOOKUP(C27,'MASTER KEY'!$A$2:$B$2986,2,FALSE)</f>
        <v>Bacillariophyta</v>
      </c>
      <c r="G27" s="64"/>
    </row>
    <row r="28" spans="1:10">
      <c r="A28" s="77" t="s">
        <v>7519</v>
      </c>
      <c r="B28">
        <v>1E-3</v>
      </c>
      <c r="C28" t="s">
        <v>7193</v>
      </c>
      <c r="D28" t="str">
        <f>VLOOKUP(C28,'MASTER KEY'!$A$2:$B$2986,2,FALSE)</f>
        <v>Ochrophyta</v>
      </c>
      <c r="G28" s="64" t="s">
        <v>5651</v>
      </c>
      <c r="H28">
        <v>1E-3</v>
      </c>
      <c r="I28" t="s">
        <v>7193</v>
      </c>
      <c r="J28" t="str">
        <f>VLOOKUP(I28,'MASTER KEY'!$A$2:$B$2986,2,FALSE)</f>
        <v>Ochrophyta</v>
      </c>
    </row>
    <row r="29" spans="1:10">
      <c r="A29" s="78" t="s">
        <v>2680</v>
      </c>
      <c r="B29">
        <v>1E-3</v>
      </c>
      <c r="C29" t="s">
        <v>7193</v>
      </c>
      <c r="D29" t="str">
        <f>VLOOKUP(C29,'MASTER KEY'!$A$2:$B$2986,2,FALSE)</f>
        <v>Ochrophyta</v>
      </c>
      <c r="G29" s="64"/>
    </row>
    <row r="30" spans="1:10">
      <c r="A30" s="77" t="s">
        <v>2414</v>
      </c>
      <c r="B30">
        <v>1E-3</v>
      </c>
      <c r="C30" t="s">
        <v>7192</v>
      </c>
      <c r="D30" t="str">
        <f>VLOOKUP(C30,'MASTER KEY'!$A$2:$B$2986,2,FALSE)</f>
        <v>Dinophyta</v>
      </c>
      <c r="G30" s="64" t="s">
        <v>7527</v>
      </c>
      <c r="H30">
        <v>1E-3</v>
      </c>
      <c r="I30" t="s">
        <v>7192</v>
      </c>
      <c r="J30" t="str">
        <f>VLOOKUP(I30,'MASTER KEY'!$A$2:$B$2986,2,FALSE)</f>
        <v>Dinophyta</v>
      </c>
    </row>
    <row r="31" spans="1:10">
      <c r="A31" s="77" t="s">
        <v>7520</v>
      </c>
      <c r="B31">
        <v>1E-3</v>
      </c>
      <c r="C31" t="s">
        <v>7192</v>
      </c>
      <c r="D31" t="str">
        <f>VLOOKUP(C31,'MASTER KEY'!$A$2:$B$2986,2,FALSE)</f>
        <v>Dinophyta</v>
      </c>
    </row>
    <row r="32" spans="1:10">
      <c r="A32" s="77" t="s">
        <v>7521</v>
      </c>
      <c r="B32">
        <v>1E-3</v>
      </c>
      <c r="C32" t="s">
        <v>7192</v>
      </c>
      <c r="D32" t="str">
        <f>VLOOKUP(C32,'MASTER KEY'!$A$2:$B$2986,2,FALSE)</f>
        <v>Dinophyta</v>
      </c>
    </row>
    <row r="33" spans="1:4">
      <c r="A33" s="77" t="s">
        <v>3349</v>
      </c>
      <c r="B33">
        <v>1E-3</v>
      </c>
      <c r="C33" t="s">
        <v>7192</v>
      </c>
      <c r="D33" t="str">
        <f>VLOOKUP(C33,'MASTER KEY'!$A$2:$B$2986,2,FALSE)</f>
        <v>Dinophyta</v>
      </c>
    </row>
    <row r="34" spans="1:4">
      <c r="A34" s="77" t="s">
        <v>3351</v>
      </c>
      <c r="B34">
        <v>1E-3</v>
      </c>
      <c r="C34" t="s">
        <v>7192</v>
      </c>
      <c r="D34" t="str">
        <f>VLOOKUP(C34,'MASTER KEY'!$A$2:$B$2986,2,FALSE)</f>
        <v>Dinophyta</v>
      </c>
    </row>
    <row r="35" spans="1:4">
      <c r="A35" s="77" t="s">
        <v>3374</v>
      </c>
      <c r="B35">
        <v>1E-3</v>
      </c>
      <c r="C35" t="s">
        <v>7192</v>
      </c>
      <c r="D35" t="str">
        <f>VLOOKUP(C35,'MASTER KEY'!$A$2:$B$2986,2,FALSE)</f>
        <v>Dinophyta</v>
      </c>
    </row>
    <row r="36" spans="1:4">
      <c r="A36" s="77" t="s">
        <v>7523</v>
      </c>
      <c r="B36">
        <v>1E-3</v>
      </c>
      <c r="C36" t="s">
        <v>7192</v>
      </c>
      <c r="D36" t="str">
        <f>VLOOKUP(C36,'MASTER KEY'!$A$2:$B$2986,2,FALSE)</f>
        <v>Dinophyta</v>
      </c>
    </row>
    <row r="37" spans="1:4">
      <c r="A37" s="77" t="s">
        <v>3394</v>
      </c>
      <c r="B37">
        <v>1E-3</v>
      </c>
      <c r="C37" t="s">
        <v>7192</v>
      </c>
      <c r="D37" t="str">
        <f>VLOOKUP(C37,'MASTER KEY'!$A$2:$B$2986,2,FALSE)</f>
        <v>Dinophyta</v>
      </c>
    </row>
    <row r="38" spans="1:4">
      <c r="A38" s="77" t="s">
        <v>7525</v>
      </c>
      <c r="B38">
        <v>1E-3</v>
      </c>
      <c r="C38" t="s">
        <v>7192</v>
      </c>
      <c r="D38" t="str">
        <f>VLOOKUP(C38,'MASTER KEY'!$A$2:$B$2986,2,FALSE)</f>
        <v>Dinophyta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defaultColWidth="8.77734375" defaultRowHeight="14.4"/>
  <cols>
    <col min="7" max="7" width="20.33203125" customWidth="1"/>
    <col min="10" max="11" width="20" customWidth="1"/>
    <col min="12" max="12" width="12.33203125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  <c r="J1" s="72"/>
      <c r="K1" s="72"/>
      <c r="L1" s="72"/>
    </row>
    <row r="2" spans="1:12">
      <c r="A2" s="79" t="s">
        <v>2547</v>
      </c>
      <c r="B2" s="74">
        <v>1E-3</v>
      </c>
      <c r="C2" t="s">
        <v>7184</v>
      </c>
      <c r="D2" t="str">
        <f>VLOOKUP(C2,'MASTER KEY'!$A$2:$B$2986,2,FALSE)</f>
        <v>Bacillariophyta</v>
      </c>
      <c r="G2" s="64" t="s">
        <v>7528</v>
      </c>
      <c r="H2" s="74">
        <v>1E-3</v>
      </c>
      <c r="I2" t="s">
        <v>7184</v>
      </c>
      <c r="J2" t="str">
        <f>VLOOKUP(I2,'MASTER KEY'!$A$2:$B$2986,2,FALSE)</f>
        <v>Bacillariophyta</v>
      </c>
      <c r="K2" s="72"/>
      <c r="L2" s="73"/>
    </row>
    <row r="3" spans="1:12">
      <c r="A3" s="77" t="s">
        <v>2644</v>
      </c>
      <c r="B3" s="74">
        <v>1E-3</v>
      </c>
      <c r="C3" t="s">
        <v>7184</v>
      </c>
      <c r="D3" t="str">
        <f>VLOOKUP(C3,'MASTER KEY'!$A$2:$B$2986,2,FALSE)</f>
        <v>Bacillariophyta</v>
      </c>
      <c r="G3" s="64" t="s">
        <v>5651</v>
      </c>
      <c r="H3" s="74">
        <v>1E-3</v>
      </c>
      <c r="I3" t="s">
        <v>7193</v>
      </c>
      <c r="J3" t="str">
        <f>VLOOKUP(I3,'MASTER KEY'!$A$2:$B$2986,2,FALSE)</f>
        <v>Ochrophyta</v>
      </c>
    </row>
    <row r="4" spans="1:12">
      <c r="A4" s="77" t="s">
        <v>2760</v>
      </c>
      <c r="B4" s="74">
        <v>1E-3</v>
      </c>
      <c r="C4" t="s">
        <v>7184</v>
      </c>
      <c r="D4" t="str">
        <f>VLOOKUP(C4,'MASTER KEY'!$A$2:$B$2986,2,FALSE)</f>
        <v>Bacillariophyta</v>
      </c>
      <c r="G4" s="64" t="s">
        <v>7527</v>
      </c>
      <c r="H4" s="74">
        <v>1E-3</v>
      </c>
      <c r="I4" t="s">
        <v>7192</v>
      </c>
      <c r="J4" t="str">
        <f>VLOOKUP(I4,'MASTER KEY'!$A$2:$B$2986,2,FALSE)</f>
        <v>Dinophyta</v>
      </c>
    </row>
    <row r="5" spans="1:12">
      <c r="A5" s="77" t="s">
        <v>3001</v>
      </c>
      <c r="B5" s="74">
        <v>1E-3</v>
      </c>
      <c r="C5" t="s">
        <v>7184</v>
      </c>
      <c r="D5" t="str">
        <f>VLOOKUP(C5,'MASTER KEY'!$A$2:$B$2986,2,FALSE)</f>
        <v>Bacillariophyta</v>
      </c>
      <c r="J5" s="72"/>
      <c r="L5" s="64"/>
    </row>
    <row r="6" spans="1:12">
      <c r="A6" s="77" t="s">
        <v>5704</v>
      </c>
      <c r="B6" s="74">
        <v>1E-3</v>
      </c>
      <c r="C6" t="s">
        <v>7184</v>
      </c>
      <c r="D6" t="str">
        <f>VLOOKUP(C6,'MASTER KEY'!$A$2:$B$2986,2,FALSE)</f>
        <v>Bacillariophyta</v>
      </c>
      <c r="J6" s="72"/>
    </row>
    <row r="7" spans="1:12">
      <c r="A7" s="77" t="s">
        <v>7505</v>
      </c>
      <c r="B7" s="74">
        <v>1E-3</v>
      </c>
      <c r="C7" t="s">
        <v>7184</v>
      </c>
      <c r="D7" t="str">
        <f>VLOOKUP(C7,'MASTER KEY'!$A$2:$B$2986,2,FALSE)</f>
        <v>Bacillariophyta</v>
      </c>
      <c r="J7" s="69"/>
      <c r="K7" s="69"/>
      <c r="L7" s="69"/>
    </row>
    <row r="8" spans="1:12">
      <c r="A8" s="77" t="s">
        <v>2680</v>
      </c>
      <c r="B8" s="74">
        <v>1E-3</v>
      </c>
      <c r="C8" t="s">
        <v>7193</v>
      </c>
      <c r="D8" t="str">
        <f>VLOOKUP(C8,'MASTER KEY'!$A$2:$B$2986,2,FALSE)</f>
        <v>Ochrophyta</v>
      </c>
      <c r="K8" s="64"/>
      <c r="L8" s="64"/>
    </row>
    <row r="9" spans="1:12">
      <c r="A9" s="77" t="s">
        <v>7526</v>
      </c>
      <c r="B9" s="74">
        <v>1E-3</v>
      </c>
      <c r="C9" t="s">
        <v>7192</v>
      </c>
      <c r="D9" t="str">
        <f>VLOOKUP(C9,'MASTER KEY'!$A$2:$B$2986,2,FALSE)</f>
        <v>Dinophyta</v>
      </c>
      <c r="L9" s="64"/>
    </row>
    <row r="10" spans="1:12">
      <c r="K10" s="64"/>
      <c r="L10" s="64"/>
    </row>
    <row r="11" spans="1:12">
      <c r="K11" s="64"/>
    </row>
    <row r="12" spans="1:12">
      <c r="K12" s="64"/>
    </row>
    <row r="13" spans="1:12">
      <c r="K13" s="64"/>
    </row>
    <row r="14" spans="1:12">
      <c r="K14" s="64"/>
    </row>
    <row r="15" spans="1:12">
      <c r="K15" s="64"/>
    </row>
    <row r="16" spans="1:12">
      <c r="K16" s="64"/>
    </row>
    <row r="17" spans="11:11">
      <c r="K17" s="64"/>
    </row>
    <row r="18" spans="11:11">
      <c r="K18" s="64"/>
    </row>
    <row r="19" spans="11:11">
      <c r="K19" s="64"/>
    </row>
    <row r="20" spans="11:11">
      <c r="K20" s="64"/>
    </row>
    <row r="21" spans="11:11">
      <c r="K21" s="64"/>
    </row>
    <row r="22" spans="11:11">
      <c r="K22" s="64"/>
    </row>
    <row r="23" spans="11:11">
      <c r="K23" s="64"/>
    </row>
    <row r="24" spans="11:11">
      <c r="K24" s="64"/>
    </row>
    <row r="25" spans="11:11">
      <c r="K25" s="64"/>
    </row>
    <row r="26" spans="11:11">
      <c r="K26" s="64"/>
    </row>
    <row r="27" spans="11:11">
      <c r="K27" s="64"/>
    </row>
    <row r="28" spans="11:11">
      <c r="K28" s="64"/>
    </row>
    <row r="29" spans="11:11">
      <c r="K29" s="64"/>
    </row>
    <row r="30" spans="11:11">
      <c r="K30" s="64"/>
    </row>
    <row r="31" spans="11:11">
      <c r="K31" s="64"/>
    </row>
    <row r="32" spans="11:11">
      <c r="K32" s="64"/>
    </row>
    <row r="33" spans="11:11">
      <c r="K33" s="64"/>
    </row>
    <row r="34" spans="11:11">
      <c r="K34" s="64"/>
    </row>
    <row r="35" spans="11:11">
      <c r="K35" s="64"/>
    </row>
    <row r="36" spans="11:11">
      <c r="K36" s="64"/>
    </row>
    <row r="37" spans="11:11">
      <c r="K37" s="64"/>
    </row>
    <row r="38" spans="11:11">
      <c r="K38" s="64"/>
    </row>
    <row r="39" spans="11:11">
      <c r="K39" s="64"/>
    </row>
    <row r="40" spans="11:11">
      <c r="K40" s="64"/>
    </row>
    <row r="41" spans="11:11">
      <c r="K41" s="64"/>
    </row>
    <row r="42" spans="11:11">
      <c r="K42" s="64"/>
    </row>
    <row r="43" spans="11:11">
      <c r="K43" s="64"/>
    </row>
    <row r="44" spans="11:11">
      <c r="K44" s="64"/>
    </row>
    <row r="45" spans="11:11">
      <c r="K45" s="64"/>
    </row>
    <row r="46" spans="11:11">
      <c r="K46" s="64"/>
    </row>
    <row r="47" spans="11:11">
      <c r="K47" s="64"/>
    </row>
    <row r="48" spans="11:11">
      <c r="K48" s="64"/>
    </row>
    <row r="49" spans="11:11">
      <c r="K49" s="64"/>
    </row>
    <row r="50" spans="11:11">
      <c r="K50" s="64"/>
    </row>
    <row r="51" spans="11:11">
      <c r="K51" s="64"/>
    </row>
    <row r="52" spans="11:11">
      <c r="K52" s="64"/>
    </row>
    <row r="53" spans="11:11">
      <c r="K53" s="64"/>
    </row>
    <row r="54" spans="11:11">
      <c r="K54" s="64"/>
    </row>
    <row r="55" spans="11:11">
      <c r="K55" s="64"/>
    </row>
    <row r="56" spans="11:11">
      <c r="K56" s="64"/>
    </row>
    <row r="57" spans="11:11">
      <c r="K57" s="64"/>
    </row>
    <row r="58" spans="11:11">
      <c r="K58" s="64"/>
    </row>
    <row r="59" spans="11:11">
      <c r="K59" s="64"/>
    </row>
    <row r="60" spans="11:11">
      <c r="K60" s="64"/>
    </row>
    <row r="61" spans="11:11">
      <c r="K61" s="64"/>
    </row>
    <row r="62" spans="11:11">
      <c r="K62" s="64"/>
    </row>
    <row r="63" spans="11:11">
      <c r="K63" s="64"/>
    </row>
    <row r="64" spans="11:11">
      <c r="K64" s="64"/>
    </row>
    <row r="65" spans="11:11">
      <c r="K65" s="64"/>
    </row>
    <row r="66" spans="11:11">
      <c r="K66" s="64"/>
    </row>
    <row r="67" spans="11:11">
      <c r="K67" s="64"/>
    </row>
    <row r="68" spans="11:11">
      <c r="K68" s="64"/>
    </row>
    <row r="69" spans="11:11">
      <c r="K69" s="64"/>
    </row>
    <row r="70" spans="11:11">
      <c r="K70" s="64"/>
    </row>
    <row r="71" spans="11:11">
      <c r="K71" s="64"/>
    </row>
    <row r="72" spans="11:11">
      <c r="K72" s="64"/>
    </row>
    <row r="73" spans="11:11">
      <c r="K73" s="64"/>
    </row>
    <row r="74" spans="11:11">
      <c r="K74" s="64"/>
    </row>
    <row r="75" spans="11:11">
      <c r="K75" s="64"/>
    </row>
    <row r="76" spans="11:11">
      <c r="K76" s="64"/>
    </row>
    <row r="77" spans="11:11">
      <c r="K77" s="64"/>
    </row>
    <row r="78" spans="11:11">
      <c r="K78" s="64"/>
    </row>
    <row r="79" spans="11:11">
      <c r="K79" s="64"/>
    </row>
    <row r="80" spans="11:11">
      <c r="K80" s="64"/>
    </row>
    <row r="81" spans="11:11">
      <c r="K81" s="64"/>
    </row>
    <row r="82" spans="11:11">
      <c r="K82" s="64"/>
    </row>
    <row r="83" spans="11:11">
      <c r="K83" s="64"/>
    </row>
    <row r="84" spans="11:11">
      <c r="K84" s="64"/>
    </row>
    <row r="85" spans="11:11">
      <c r="K85" s="64"/>
    </row>
    <row r="86" spans="11:11">
      <c r="K86" s="64"/>
    </row>
    <row r="87" spans="11:11">
      <c r="K87" s="64"/>
    </row>
    <row r="88" spans="11:11">
      <c r="K88" s="64"/>
    </row>
    <row r="89" spans="11:11">
      <c r="K89" s="64"/>
    </row>
    <row r="90" spans="11:11">
      <c r="K90" s="64"/>
    </row>
    <row r="91" spans="11:11">
      <c r="K91" s="64"/>
    </row>
    <row r="92" spans="11:11">
      <c r="K92" s="64"/>
    </row>
    <row r="93" spans="11:11">
      <c r="K93" s="64"/>
    </row>
    <row r="94" spans="11:11">
      <c r="K94" s="64"/>
    </row>
    <row r="95" spans="11:11">
      <c r="K95" s="64"/>
    </row>
    <row r="96" spans="11:11">
      <c r="K96" s="64"/>
    </row>
    <row r="108" spans="11:11">
      <c r="K108" s="64"/>
    </row>
    <row r="109" spans="11:11">
      <c r="K109" s="64"/>
    </row>
    <row r="110" spans="11:11">
      <c r="K110" s="64"/>
    </row>
    <row r="111" spans="11:11">
      <c r="K111" s="64"/>
    </row>
    <row r="112" spans="11:11">
      <c r="K112" s="64"/>
    </row>
    <row r="113" spans="11:11">
      <c r="K113" s="64"/>
    </row>
    <row r="114" spans="11:11">
      <c r="K114" s="64"/>
    </row>
    <row r="115" spans="11:11">
      <c r="K115" s="64"/>
    </row>
    <row r="116" spans="11:11">
      <c r="K116" s="64"/>
    </row>
    <row r="117" spans="11:11">
      <c r="K117" s="64"/>
    </row>
    <row r="118" spans="11:11">
      <c r="K118" s="64"/>
    </row>
    <row r="119" spans="11:11">
      <c r="K119" s="64"/>
    </row>
    <row r="120" spans="11:11">
      <c r="K120" s="64"/>
    </row>
    <row r="121" spans="11:11">
      <c r="K121" s="64"/>
    </row>
    <row r="122" spans="11:11">
      <c r="K122" s="64"/>
    </row>
    <row r="123" spans="11:11">
      <c r="K123" s="64"/>
    </row>
    <row r="124" spans="11:11">
      <c r="K124" s="64"/>
    </row>
    <row r="125" spans="11:11">
      <c r="K125" s="64"/>
    </row>
    <row r="126" spans="11:11">
      <c r="K126" s="64"/>
    </row>
    <row r="127" spans="11:11">
      <c r="K127" s="64"/>
    </row>
    <row r="128" spans="11:11">
      <c r="K128" s="64"/>
    </row>
    <row r="129" spans="11:11">
      <c r="K129" s="64"/>
    </row>
    <row r="130" spans="11:11">
      <c r="K130" s="64"/>
    </row>
    <row r="131" spans="11:11">
      <c r="K131" s="64"/>
    </row>
    <row r="132" spans="11:11">
      <c r="K132" s="64"/>
    </row>
    <row r="133" spans="11:11">
      <c r="K133" s="64"/>
    </row>
    <row r="134" spans="11:11">
      <c r="K134" s="64"/>
    </row>
    <row r="135" spans="11:11">
      <c r="K135" s="64"/>
    </row>
    <row r="136" spans="11:11">
      <c r="K136" s="64"/>
    </row>
    <row r="137" spans="11:11">
      <c r="K137" s="64"/>
    </row>
    <row r="138" spans="11:11">
      <c r="K138" s="64"/>
    </row>
    <row r="139" spans="11:11">
      <c r="K139" s="64"/>
    </row>
    <row r="140" spans="11:11">
      <c r="K140" s="64"/>
    </row>
    <row r="141" spans="11:11">
      <c r="K141" s="64"/>
    </row>
    <row r="142" spans="11:11">
      <c r="K142" s="64"/>
    </row>
    <row r="143" spans="11:11">
      <c r="K143" s="64"/>
    </row>
    <row r="144" spans="11:11">
      <c r="K144" s="64"/>
    </row>
    <row r="145" spans="11:11">
      <c r="K145" s="64"/>
    </row>
    <row r="146" spans="11:11">
      <c r="K146" s="64"/>
    </row>
    <row r="147" spans="11:11">
      <c r="K147" s="64"/>
    </row>
    <row r="148" spans="11:11">
      <c r="K148" s="64"/>
    </row>
    <row r="149" spans="11:11">
      <c r="K149" s="64"/>
    </row>
    <row r="150" spans="11:11">
      <c r="K150" s="64"/>
    </row>
    <row r="151" spans="11:11">
      <c r="K151" s="64"/>
    </row>
    <row r="152" spans="11:11">
      <c r="K152" s="64"/>
    </row>
    <row r="153" spans="11:11">
      <c r="K153" s="64"/>
    </row>
    <row r="154" spans="11:11">
      <c r="K154" s="64"/>
    </row>
    <row r="155" spans="11:11">
      <c r="K155" s="64"/>
    </row>
    <row r="156" spans="11:11">
      <c r="K156" s="64"/>
    </row>
    <row r="157" spans="11:11">
      <c r="K157" s="64"/>
    </row>
    <row r="158" spans="11:11">
      <c r="K158" s="64"/>
    </row>
    <row r="159" spans="11:11">
      <c r="K159" s="64"/>
    </row>
    <row r="160" spans="11:11">
      <c r="K160" s="64"/>
    </row>
    <row r="194" spans="11:11">
      <c r="K194" s="64"/>
    </row>
    <row r="195" spans="11:11">
      <c r="K195" s="64"/>
    </row>
    <row r="196" spans="11:11">
      <c r="K196" s="64"/>
    </row>
    <row r="197" spans="11:11">
      <c r="K197" s="64"/>
    </row>
    <row r="198" spans="11:11">
      <c r="K198" s="64"/>
    </row>
    <row r="199" spans="11:11">
      <c r="K199" s="64"/>
    </row>
    <row r="200" spans="11:11">
      <c r="K200" s="64"/>
    </row>
    <row r="201" spans="11:11">
      <c r="K201" s="64"/>
    </row>
    <row r="202" spans="11:11">
      <c r="K202" s="64"/>
    </row>
    <row r="203" spans="11:11">
      <c r="K203" s="64"/>
    </row>
    <row r="204" spans="11:11">
      <c r="K204" s="64"/>
    </row>
    <row r="205" spans="11:11">
      <c r="K205" s="64"/>
    </row>
    <row r="206" spans="11:11">
      <c r="K206" s="64"/>
    </row>
    <row r="207" spans="11:11">
      <c r="K207" s="64"/>
    </row>
    <row r="208" spans="11:11">
      <c r="K208" s="64"/>
    </row>
    <row r="209" spans="11:11">
      <c r="K209" s="64"/>
    </row>
    <row r="210" spans="11:11">
      <c r="K210" s="64"/>
    </row>
    <row r="211" spans="11:11">
      <c r="K211" s="64"/>
    </row>
    <row r="212" spans="11:11">
      <c r="K212" s="64"/>
    </row>
    <row r="213" spans="11:11">
      <c r="K213" s="64"/>
    </row>
    <row r="214" spans="11:11">
      <c r="K214" s="64"/>
    </row>
    <row r="215" spans="11:11">
      <c r="K215" s="64"/>
    </row>
    <row r="216" spans="11:11">
      <c r="K216" s="64"/>
    </row>
    <row r="217" spans="11:11">
      <c r="K217" s="64"/>
    </row>
    <row r="218" spans="11:11">
      <c r="K218" s="64"/>
    </row>
    <row r="219" spans="11:11">
      <c r="K219" s="64"/>
    </row>
    <row r="220" spans="11:11">
      <c r="K220" s="64"/>
    </row>
    <row r="221" spans="11:11">
      <c r="K221" s="64"/>
    </row>
    <row r="222" spans="11:11">
      <c r="K222" s="64"/>
    </row>
    <row r="223" spans="11:11">
      <c r="K223" s="64"/>
    </row>
    <row r="224" spans="11:11">
      <c r="K224" s="64"/>
    </row>
    <row r="225" spans="11:11">
      <c r="K225" s="64"/>
    </row>
    <row r="226" spans="11:11">
      <c r="K226" s="64"/>
    </row>
    <row r="227" spans="11:11">
      <c r="K227" s="64"/>
    </row>
    <row r="228" spans="11:11">
      <c r="K228" s="64"/>
    </row>
    <row r="229" spans="11:11">
      <c r="K229" s="64"/>
    </row>
    <row r="230" spans="11:11">
      <c r="K230" s="64"/>
    </row>
    <row r="231" spans="11:11">
      <c r="K231" s="64"/>
    </row>
    <row r="232" spans="11:11">
      <c r="K232" s="64"/>
    </row>
    <row r="233" spans="11:11">
      <c r="K233" s="64"/>
    </row>
    <row r="234" spans="11:11">
      <c r="K234" s="64"/>
    </row>
    <row r="235" spans="11:11">
      <c r="K235" s="64"/>
    </row>
    <row r="236" spans="11:11">
      <c r="K236" s="64"/>
    </row>
    <row r="237" spans="11:11">
      <c r="K237" s="64"/>
    </row>
    <row r="238" spans="11:11">
      <c r="K238" s="64"/>
    </row>
    <row r="239" spans="11:11">
      <c r="K239" s="64"/>
    </row>
    <row r="240" spans="11:11">
      <c r="K240" s="64"/>
    </row>
    <row r="241" spans="11:11">
      <c r="K241" s="64"/>
    </row>
    <row r="242" spans="11:11">
      <c r="K242" s="64"/>
    </row>
    <row r="243" spans="11:11">
      <c r="K243" s="64"/>
    </row>
    <row r="244" spans="11:11">
      <c r="K244" s="64"/>
    </row>
    <row r="245" spans="11:11">
      <c r="K245" s="64"/>
    </row>
    <row r="246" spans="11:11">
      <c r="K246" s="64"/>
    </row>
    <row r="247" spans="11:11">
      <c r="K247" s="64"/>
    </row>
    <row r="248" spans="11:11">
      <c r="K248" s="64"/>
    </row>
    <row r="249" spans="11:11">
      <c r="K249" s="64"/>
    </row>
    <row r="250" spans="11:11">
      <c r="K250" s="64"/>
    </row>
    <row r="251" spans="11:11">
      <c r="K251" s="64"/>
    </row>
    <row r="252" spans="11:11">
      <c r="K252" s="64"/>
    </row>
    <row r="253" spans="11:11">
      <c r="K253" s="64"/>
    </row>
    <row r="254" spans="11:11">
      <c r="K254" s="64"/>
    </row>
    <row r="255" spans="11:11">
      <c r="K255" s="64"/>
    </row>
    <row r="256" spans="11:11">
      <c r="K256" s="64"/>
    </row>
    <row r="257" spans="11:11">
      <c r="K257" s="64"/>
    </row>
    <row r="258" spans="11:11">
      <c r="K258" s="64"/>
    </row>
    <row r="259" spans="11:11">
      <c r="K259" s="64"/>
    </row>
    <row r="260" spans="11:11">
      <c r="K260" s="64"/>
    </row>
    <row r="261" spans="11:11">
      <c r="K261" s="64"/>
    </row>
    <row r="262" spans="11:11">
      <c r="K262" s="64"/>
    </row>
    <row r="263" spans="11:11">
      <c r="K263" s="64"/>
    </row>
    <row r="264" spans="11:11">
      <c r="K264" s="64"/>
    </row>
    <row r="265" spans="11:11">
      <c r="K265" s="64"/>
    </row>
    <row r="266" spans="11:11">
      <c r="K266" s="64"/>
    </row>
    <row r="267" spans="11:11">
      <c r="K267" s="64"/>
    </row>
    <row r="268" spans="11:11">
      <c r="K268" s="64"/>
    </row>
    <row r="269" spans="11:11">
      <c r="K269" s="64"/>
    </row>
    <row r="270" spans="11:11">
      <c r="K270" s="64"/>
    </row>
    <row r="271" spans="11:11">
      <c r="K271" s="64"/>
    </row>
    <row r="272" spans="11:11">
      <c r="K272" s="64"/>
    </row>
    <row r="273" spans="11:11">
      <c r="K273" s="64"/>
    </row>
    <row r="274" spans="11:11">
      <c r="K274" s="64"/>
    </row>
    <row r="295" spans="11:11">
      <c r="K295" s="64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workbookViewId="0">
      <selection activeCell="C28" sqref="C28"/>
    </sheetView>
  </sheetViews>
  <sheetFormatPr defaultColWidth="8.77734375" defaultRowHeight="14.4"/>
  <cols>
    <col min="1" max="1" width="23.44140625" customWidth="1"/>
    <col min="2" max="2" width="16" customWidth="1"/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2457</v>
      </c>
      <c r="B2" s="74">
        <v>1E-3</v>
      </c>
      <c r="C2" t="s">
        <v>7184</v>
      </c>
      <c r="D2" t="str">
        <f>VLOOKUP(C2,'MASTER KEY'!$A$2:$B$2986,2,FALSE)</f>
        <v>Bacillariophyta</v>
      </c>
      <c r="F2" s="64"/>
      <c r="G2" s="202" t="s">
        <v>7528</v>
      </c>
      <c r="H2" s="74">
        <v>1E-3</v>
      </c>
      <c r="I2" t="s">
        <v>7184</v>
      </c>
      <c r="J2" t="str">
        <f>VLOOKUP(I2,'MASTER KEY'!$A$2:$B$2986,2,FALSE)</f>
        <v>Bacillariophyta</v>
      </c>
    </row>
    <row r="3" spans="1:10">
      <c r="A3" s="77" t="s">
        <v>2644</v>
      </c>
      <c r="B3" s="74">
        <v>1E-3</v>
      </c>
      <c r="C3" t="s">
        <v>7184</v>
      </c>
      <c r="D3" t="str">
        <f>VLOOKUP(C3,'MASTER KEY'!$A$2:$B$2986,2,FALSE)</f>
        <v>Bacillariophyta</v>
      </c>
      <c r="F3" s="64"/>
      <c r="G3" s="202"/>
      <c r="H3" s="74"/>
    </row>
    <row r="4" spans="1:10">
      <c r="A4" s="77" t="s">
        <v>7529</v>
      </c>
      <c r="B4" s="74">
        <v>1E-3</v>
      </c>
      <c r="C4" t="s">
        <v>7184</v>
      </c>
      <c r="D4" t="str">
        <f>VLOOKUP(C4,'MASTER KEY'!$A$2:$B$2986,2,FALSE)</f>
        <v>Bacillariophyta</v>
      </c>
      <c r="F4" s="64"/>
      <c r="G4" s="202"/>
      <c r="H4" s="74"/>
    </row>
    <row r="5" spans="1:10">
      <c r="A5" s="77" t="s">
        <v>2796</v>
      </c>
      <c r="B5" s="74">
        <v>1E-3</v>
      </c>
      <c r="C5" t="s">
        <v>7184</v>
      </c>
      <c r="D5" t="str">
        <f>VLOOKUP(C5,'MASTER KEY'!$A$2:$B$2986,2,FALSE)</f>
        <v>Bacillariophyta</v>
      </c>
      <c r="G5" s="202"/>
      <c r="H5" s="74"/>
    </row>
    <row r="6" spans="1:10">
      <c r="A6" s="77" t="s">
        <v>7531</v>
      </c>
      <c r="B6" s="74">
        <v>1E-3</v>
      </c>
      <c r="C6" t="s">
        <v>7184</v>
      </c>
      <c r="D6" t="str">
        <f>VLOOKUP(C6,'MASTER KEY'!$A$2:$B$2986,2,FALSE)</f>
        <v>Bacillariophyta</v>
      </c>
      <c r="G6" s="202"/>
      <c r="H6" s="74"/>
    </row>
    <row r="7" spans="1:10">
      <c r="A7" s="77" t="s">
        <v>2874</v>
      </c>
      <c r="B7" s="74">
        <v>1E-3</v>
      </c>
      <c r="C7" t="s">
        <v>7184</v>
      </c>
      <c r="D7" t="str">
        <f>VLOOKUP(C7,'MASTER KEY'!$A$2:$B$2986,2,FALSE)</f>
        <v>Bacillariophyta</v>
      </c>
      <c r="G7" s="202"/>
      <c r="H7" s="74"/>
    </row>
    <row r="8" spans="1:10">
      <c r="A8" s="77" t="s">
        <v>3001</v>
      </c>
      <c r="B8" s="74">
        <v>1E-3</v>
      </c>
      <c r="C8" t="s">
        <v>7184</v>
      </c>
      <c r="D8" t="str">
        <f>VLOOKUP(C8,'MASTER KEY'!$A$2:$B$2986,2,FALSE)</f>
        <v>Bacillariophyta</v>
      </c>
      <c r="G8" s="202"/>
      <c r="H8" s="74"/>
    </row>
    <row r="9" spans="1:10">
      <c r="A9" s="77" t="s">
        <v>3003</v>
      </c>
      <c r="B9" s="74">
        <v>1E-3</v>
      </c>
      <c r="C9" t="s">
        <v>7184</v>
      </c>
      <c r="D9" t="str">
        <f>VLOOKUP(C9,'MASTER KEY'!$A$2:$B$2986,2,FALSE)</f>
        <v>Bacillariophyta</v>
      </c>
      <c r="G9" s="202"/>
      <c r="H9" s="74"/>
    </row>
    <row r="10" spans="1:10">
      <c r="A10" s="77" t="s">
        <v>3009</v>
      </c>
      <c r="B10" s="74">
        <v>1E-3</v>
      </c>
      <c r="C10" t="s">
        <v>7184</v>
      </c>
      <c r="D10" t="str">
        <f>VLOOKUP(C10,'MASTER KEY'!$A$2:$B$2986,2,FALSE)</f>
        <v>Bacillariophyta</v>
      </c>
      <c r="G10" s="202"/>
      <c r="H10" s="74"/>
    </row>
    <row r="11" spans="1:10">
      <c r="A11" s="77" t="s">
        <v>5704</v>
      </c>
      <c r="B11" s="74">
        <v>1E-3</v>
      </c>
      <c r="C11" t="s">
        <v>7184</v>
      </c>
      <c r="D11" t="str">
        <f>VLOOKUP(C11,'MASTER KEY'!$A$2:$B$2986,2,FALSE)</f>
        <v>Bacillariophyta</v>
      </c>
      <c r="G11" s="202"/>
      <c r="H11" s="74"/>
    </row>
    <row r="12" spans="1:10">
      <c r="A12" s="77" t="s">
        <v>7505</v>
      </c>
      <c r="B12" s="74">
        <v>1E-3</v>
      </c>
      <c r="C12" t="s">
        <v>7184</v>
      </c>
      <c r="D12" t="str">
        <f>VLOOKUP(C12,'MASTER KEY'!$A$2:$B$2986,2,FALSE)</f>
        <v>Bacillariophyta</v>
      </c>
      <c r="G12" s="202"/>
      <c r="H12" s="74"/>
    </row>
    <row r="13" spans="1:10">
      <c r="A13" s="77" t="s">
        <v>3118</v>
      </c>
      <c r="B13" s="74">
        <v>1E-3</v>
      </c>
      <c r="C13" t="s">
        <v>7184</v>
      </c>
      <c r="D13" t="str">
        <f>VLOOKUP(C13,'MASTER KEY'!$A$2:$B$2986,2,FALSE)</f>
        <v>Bacillariophyta</v>
      </c>
      <c r="G13" s="202"/>
      <c r="H13" s="74"/>
    </row>
    <row r="14" spans="1:10">
      <c r="A14" s="77" t="s">
        <v>3123</v>
      </c>
      <c r="B14" s="74">
        <v>1E-3</v>
      </c>
      <c r="C14" t="s">
        <v>7184</v>
      </c>
      <c r="D14" t="str">
        <f>VLOOKUP(C14,'MASTER KEY'!$A$2:$B$2986,2,FALSE)</f>
        <v>Bacillariophyta</v>
      </c>
      <c r="G14" s="202"/>
      <c r="H14" s="74"/>
    </row>
    <row r="15" spans="1:10">
      <c r="A15" s="77" t="s">
        <v>7522</v>
      </c>
      <c r="B15" s="74">
        <v>1E-3</v>
      </c>
      <c r="C15" t="s">
        <v>7184</v>
      </c>
      <c r="D15" t="str">
        <f>VLOOKUP(C15,'MASTER KEY'!$A$2:$B$2986,2,FALSE)</f>
        <v>Bacillariophyta</v>
      </c>
      <c r="G15" s="202"/>
      <c r="H15" s="74"/>
    </row>
    <row r="16" spans="1:10">
      <c r="A16" s="77" t="s">
        <v>3462</v>
      </c>
      <c r="B16" s="74">
        <v>1E-3</v>
      </c>
      <c r="C16" t="s">
        <v>7184</v>
      </c>
      <c r="D16" t="str">
        <f>VLOOKUP(C16,'MASTER KEY'!$A$2:$B$2986,2,FALSE)</f>
        <v>Bacillariophyta</v>
      </c>
      <c r="G16" s="202"/>
      <c r="H16" s="74"/>
    </row>
    <row r="17" spans="1:10">
      <c r="A17" s="77" t="s">
        <v>6346</v>
      </c>
      <c r="B17" s="74">
        <v>1E-3</v>
      </c>
      <c r="C17" t="s">
        <v>7184</v>
      </c>
      <c r="D17" t="str">
        <f>VLOOKUP(C17,'MASTER KEY'!$A$2:$B$2986,2,FALSE)</f>
        <v>Bacillariophyta</v>
      </c>
      <c r="G17" s="202"/>
      <c r="H17" s="74"/>
    </row>
    <row r="18" spans="1:10">
      <c r="A18" s="77" t="s">
        <v>3556</v>
      </c>
      <c r="B18" s="74">
        <v>1E-3</v>
      </c>
      <c r="C18" t="s">
        <v>7184</v>
      </c>
      <c r="D18" t="str">
        <f>VLOOKUP(C18,'MASTER KEY'!$A$2:$B$2986,2,FALSE)</f>
        <v>Bacillariophyta</v>
      </c>
      <c r="G18" s="202"/>
      <c r="H18" s="74"/>
    </row>
    <row r="19" spans="1:10">
      <c r="A19" s="78" t="s">
        <v>7519</v>
      </c>
      <c r="B19" s="74">
        <v>1E-3</v>
      </c>
      <c r="C19" t="s">
        <v>7193</v>
      </c>
      <c r="D19" t="str">
        <f>VLOOKUP(C19,'MASTER KEY'!$A$2:$B$2986,2,FALSE)</f>
        <v>Ochrophyta</v>
      </c>
      <c r="G19" s="64" t="s">
        <v>5651</v>
      </c>
      <c r="H19" s="74">
        <v>1E-3</v>
      </c>
      <c r="I19" t="s">
        <v>7193</v>
      </c>
      <c r="J19" t="str">
        <f>VLOOKUP(I19,'MASTER KEY'!$A$2:$B$2986,2,FALSE)</f>
        <v>Ochrophyta</v>
      </c>
    </row>
    <row r="20" spans="1:10">
      <c r="A20" s="77" t="s">
        <v>2414</v>
      </c>
      <c r="B20" s="74">
        <v>1E-3</v>
      </c>
      <c r="C20" t="s">
        <v>7192</v>
      </c>
      <c r="D20" t="str">
        <f>VLOOKUP(C20,'MASTER KEY'!$A$2:$B$2986,2,FALSE)</f>
        <v>Dinophyta</v>
      </c>
      <c r="G20" s="202" t="s">
        <v>7527</v>
      </c>
      <c r="H20" s="74">
        <v>1E-3</v>
      </c>
      <c r="I20" t="s">
        <v>7192</v>
      </c>
      <c r="J20" t="str">
        <f>VLOOKUP(I20,'MASTER KEY'!$A$2:$B$2986,2,FALSE)</f>
        <v>Dinophyta</v>
      </c>
    </row>
    <row r="21" spans="1:10">
      <c r="A21" s="77" t="s">
        <v>7520</v>
      </c>
      <c r="B21" s="74">
        <v>1E-3</v>
      </c>
      <c r="C21" t="s">
        <v>7192</v>
      </c>
      <c r="D21" t="str">
        <f>VLOOKUP(C21,'MASTER KEY'!$A$2:$B$2986,2,FALSE)</f>
        <v>Dinophyta</v>
      </c>
      <c r="G21" s="202"/>
    </row>
    <row r="22" spans="1:10">
      <c r="A22" s="77" t="s">
        <v>7526</v>
      </c>
      <c r="B22" s="74">
        <v>1E-3</v>
      </c>
      <c r="C22" t="s">
        <v>7192</v>
      </c>
      <c r="D22" t="str">
        <f>VLOOKUP(C22,'MASTER KEY'!$A$2:$B$2986,2,FALSE)</f>
        <v>Dinophyta</v>
      </c>
      <c r="G22" s="202"/>
    </row>
    <row r="23" spans="1:10">
      <c r="A23" s="77" t="s">
        <v>7532</v>
      </c>
      <c r="B23" s="74">
        <v>1E-3</v>
      </c>
      <c r="C23" t="s">
        <v>7192</v>
      </c>
      <c r="D23" t="str">
        <f>VLOOKUP(C23,'MASTER KEY'!$A$2:$B$2986,2,FALSE)</f>
        <v>Dinophyta</v>
      </c>
      <c r="G23" s="202"/>
    </row>
    <row r="24" spans="1:10">
      <c r="A24" s="77" t="s">
        <v>3363</v>
      </c>
      <c r="B24" s="74">
        <v>1E-3</v>
      </c>
      <c r="C24" t="s">
        <v>7192</v>
      </c>
      <c r="D24" t="str">
        <f>VLOOKUP(C24,'MASTER KEY'!$A$2:$B$2986,2,FALSE)</f>
        <v>Dinophyta</v>
      </c>
      <c r="G24" s="202"/>
    </row>
    <row r="25" spans="1:10">
      <c r="A25" s="77" t="s">
        <v>7525</v>
      </c>
      <c r="B25" s="74">
        <v>1E-3</v>
      </c>
      <c r="C25" t="s">
        <v>7192</v>
      </c>
      <c r="D25" t="str">
        <f>VLOOKUP(C25,'MASTER KEY'!$A$2:$B$2986,2,FALSE)</f>
        <v>Dinophyta</v>
      </c>
      <c r="G25" s="202"/>
    </row>
    <row r="26" spans="1:10">
      <c r="A26" s="77"/>
      <c r="B26" s="74"/>
      <c r="G26" s="202"/>
    </row>
    <row r="27" spans="1:10">
      <c r="A27" s="77"/>
    </row>
    <row r="28" spans="1:10">
      <c r="A28" s="77"/>
    </row>
    <row r="29" spans="1:10">
      <c r="A29" s="77"/>
    </row>
    <row r="30" spans="1:10">
      <c r="A30" s="77"/>
    </row>
    <row r="31" spans="1:10">
      <c r="A31" s="77"/>
    </row>
    <row r="32" spans="1:10">
      <c r="A32" s="77"/>
    </row>
    <row r="33" spans="1:1">
      <c r="A33" s="77"/>
    </row>
    <row r="34" spans="1:1">
      <c r="A34" s="77"/>
    </row>
    <row r="35" spans="1:1">
      <c r="A35" s="77"/>
    </row>
    <row r="36" spans="1:1">
      <c r="A36" s="77"/>
    </row>
    <row r="37" spans="1:1">
      <c r="A37" s="77"/>
    </row>
    <row r="38" spans="1:1">
      <c r="A38" s="77"/>
    </row>
    <row r="39" spans="1:1">
      <c r="A39" s="77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defaultColWidth="8.77734375" defaultRowHeight="14.4"/>
  <cols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7" t="s">
        <v>7507</v>
      </c>
      <c r="B2">
        <v>1E-3</v>
      </c>
      <c r="C2" t="s">
        <v>7184</v>
      </c>
      <c r="D2" t="str">
        <f>VLOOKUP(C2,'MASTER KEY'!$A$2:$B$2986,2,FALSE)</f>
        <v>Bacillariophyta</v>
      </c>
      <c r="G2" s="64" t="s">
        <v>7506</v>
      </c>
      <c r="H2">
        <v>1E-3</v>
      </c>
      <c r="I2" t="s">
        <v>7184</v>
      </c>
      <c r="J2" t="str">
        <f>VLOOKUP(I2,'MASTER KEY'!$A$2:$B$2986,2,FALSE)</f>
        <v>Bacillariophyta</v>
      </c>
    </row>
    <row r="3" spans="1:10">
      <c r="A3" s="77" t="s">
        <v>2578</v>
      </c>
      <c r="B3">
        <v>1E-3</v>
      </c>
      <c r="C3" t="s">
        <v>7184</v>
      </c>
      <c r="D3" t="str">
        <f>VLOOKUP(C3,'MASTER KEY'!$A$2:$B$2986,2,FALSE)</f>
        <v>Bacillariophyta</v>
      </c>
      <c r="G3" s="64" t="s">
        <v>5651</v>
      </c>
      <c r="H3">
        <v>1E-3</v>
      </c>
      <c r="I3" t="s">
        <v>7193</v>
      </c>
      <c r="J3" t="str">
        <f>VLOOKUP(I3,'MASTER KEY'!$A$2:$B$2986,2,FALSE)</f>
        <v>Ochrophyta</v>
      </c>
    </row>
    <row r="4" spans="1:10">
      <c r="A4" s="77" t="s">
        <v>2644</v>
      </c>
      <c r="B4">
        <v>1E-3</v>
      </c>
      <c r="C4" t="s">
        <v>7184</v>
      </c>
      <c r="D4" t="str">
        <f>VLOOKUP(C4,'MASTER KEY'!$A$2:$B$2986,2,FALSE)</f>
        <v>Bacillariophyta</v>
      </c>
      <c r="G4" s="64" t="s">
        <v>5411</v>
      </c>
      <c r="H4">
        <v>1E-3</v>
      </c>
      <c r="I4" t="s">
        <v>7192</v>
      </c>
      <c r="J4" t="str">
        <f>VLOOKUP(I4,'MASTER KEY'!$A$2:$B$2986,2,FALSE)</f>
        <v>Dinophyta</v>
      </c>
    </row>
    <row r="5" spans="1:10">
      <c r="A5" s="77" t="s">
        <v>2760</v>
      </c>
      <c r="B5">
        <v>1E-3</v>
      </c>
      <c r="C5" t="s">
        <v>7184</v>
      </c>
      <c r="D5" t="str">
        <f>VLOOKUP(C5,'MASTER KEY'!$A$2:$B$2986,2,FALSE)</f>
        <v>Bacillariophyta</v>
      </c>
    </row>
    <row r="6" spans="1:10">
      <c r="A6" s="77" t="s">
        <v>7508</v>
      </c>
      <c r="B6">
        <v>1E-3</v>
      </c>
      <c r="C6" t="s">
        <v>7184</v>
      </c>
      <c r="D6" t="str">
        <f>VLOOKUP(C6,'MASTER KEY'!$A$2:$B$2986,2,FALSE)</f>
        <v>Bacillariophyta</v>
      </c>
    </row>
    <row r="7" spans="1:10">
      <c r="A7" s="77" t="s">
        <v>2875</v>
      </c>
      <c r="B7">
        <v>1E-3</v>
      </c>
      <c r="C7" t="s">
        <v>7184</v>
      </c>
      <c r="D7" t="str">
        <f>VLOOKUP(C7,'MASTER KEY'!$A$2:$B$2986,2,FALSE)</f>
        <v>Bacillariophyta</v>
      </c>
    </row>
    <row r="8" spans="1:10">
      <c r="A8" s="77" t="s">
        <v>3009</v>
      </c>
      <c r="B8">
        <v>1E-3</v>
      </c>
      <c r="C8" t="s">
        <v>7184</v>
      </c>
      <c r="D8" t="str">
        <f>VLOOKUP(C8,'MASTER KEY'!$A$2:$B$2986,2,FALSE)</f>
        <v>Bacillariophyta</v>
      </c>
    </row>
    <row r="9" spans="1:10">
      <c r="A9" s="77" t="s">
        <v>3010</v>
      </c>
      <c r="B9">
        <v>1E-3</v>
      </c>
      <c r="C9" t="s">
        <v>7184</v>
      </c>
      <c r="D9" t="str">
        <f>VLOOKUP(C9,'MASTER KEY'!$A$2:$B$2986,2,FALSE)</f>
        <v>Bacillariophyta</v>
      </c>
    </row>
    <row r="10" spans="1:10">
      <c r="A10" s="77" t="s">
        <v>3027</v>
      </c>
      <c r="B10">
        <v>1E-3</v>
      </c>
      <c r="C10" t="s">
        <v>7184</v>
      </c>
      <c r="D10" t="str">
        <f>VLOOKUP(C10,'MASTER KEY'!$A$2:$B$2986,2,FALSE)</f>
        <v>Bacillariophyta</v>
      </c>
    </row>
    <row r="11" spans="1:10">
      <c r="A11" s="77" t="s">
        <v>3065</v>
      </c>
      <c r="B11">
        <v>1E-3</v>
      </c>
      <c r="C11" t="s">
        <v>7184</v>
      </c>
      <c r="D11" t="str">
        <f>VLOOKUP(C11,'MASTER KEY'!$A$2:$B$2986,2,FALSE)</f>
        <v>Bacillariophyta</v>
      </c>
    </row>
    <row r="12" spans="1:10">
      <c r="A12" s="77" t="s">
        <v>3519</v>
      </c>
      <c r="B12">
        <v>1E-3</v>
      </c>
      <c r="C12" t="s">
        <v>7184</v>
      </c>
      <c r="D12" t="str">
        <f>VLOOKUP(C12,'MASTER KEY'!$A$2:$B$2986,2,FALSE)</f>
        <v>Bacillariophyta</v>
      </c>
    </row>
    <row r="13" spans="1:10">
      <c r="A13" s="77" t="s">
        <v>3545</v>
      </c>
      <c r="B13">
        <v>1E-3</v>
      </c>
      <c r="C13" t="s">
        <v>7184</v>
      </c>
      <c r="D13" t="str">
        <f>VLOOKUP(C13,'MASTER KEY'!$A$2:$B$2986,2,FALSE)</f>
        <v>Bacillariophyta</v>
      </c>
    </row>
    <row r="14" spans="1:10">
      <c r="A14" s="77" t="s">
        <v>3556</v>
      </c>
      <c r="B14">
        <v>1E-3</v>
      </c>
      <c r="C14" t="s">
        <v>7184</v>
      </c>
      <c r="D14" t="str">
        <f>VLOOKUP(C14,'MASTER KEY'!$A$2:$B$2986,2,FALSE)</f>
        <v>Bacillariophyta</v>
      </c>
    </row>
    <row r="15" spans="1:10">
      <c r="A15" s="77" t="s">
        <v>7509</v>
      </c>
      <c r="B15">
        <v>1E-3</v>
      </c>
      <c r="C15" t="s">
        <v>7184</v>
      </c>
      <c r="D15" t="str">
        <f>VLOOKUP(C15,'MASTER KEY'!$A$2:$B$2986,2,FALSE)</f>
        <v>Bacillariophyta</v>
      </c>
    </row>
    <row r="16" spans="1:10">
      <c r="A16" s="78" t="s">
        <v>2680</v>
      </c>
      <c r="B16">
        <v>1E-3</v>
      </c>
      <c r="C16" t="s">
        <v>7193</v>
      </c>
      <c r="D16" t="str">
        <f>VLOOKUP(C16,'MASTER KEY'!$A$2:$B$2986,2,FALSE)</f>
        <v>Ochrophyta</v>
      </c>
    </row>
    <row r="17" spans="1:4">
      <c r="A17" s="79" t="s">
        <v>2414</v>
      </c>
      <c r="B17">
        <v>1E-3</v>
      </c>
      <c r="C17" t="s">
        <v>7192</v>
      </c>
      <c r="D17" t="str">
        <f>VLOOKUP(C17,'MASTER KEY'!$A$2:$B$2986,2,FALSE)</f>
        <v>Dinophyta</v>
      </c>
    </row>
    <row r="18" spans="1:4">
      <c r="A18" s="77" t="s">
        <v>3349</v>
      </c>
      <c r="B18">
        <v>1E-3</v>
      </c>
      <c r="C18" t="s">
        <v>7192</v>
      </c>
      <c r="D18" t="str">
        <f>VLOOKUP(C18,'MASTER KEY'!$A$2:$B$2986,2,FALSE)</f>
        <v>Dinophyta</v>
      </c>
    </row>
    <row r="19" spans="1:4">
      <c r="A19" s="77" t="s">
        <v>3351</v>
      </c>
      <c r="B19">
        <v>1E-3</v>
      </c>
      <c r="C19" t="s">
        <v>7192</v>
      </c>
      <c r="D19" t="str">
        <f>VLOOKUP(C19,'MASTER KEY'!$A$2:$B$2986,2,FALSE)</f>
        <v>Dinophyta</v>
      </c>
    </row>
    <row r="20" spans="1:4">
      <c r="A20" s="77" t="s">
        <v>3364</v>
      </c>
      <c r="B20">
        <v>1E-3</v>
      </c>
      <c r="C20" t="s">
        <v>7192</v>
      </c>
      <c r="D20" t="str">
        <f>VLOOKUP(C20,'MASTER KEY'!$A$2:$B$2986,2,FALSE)</f>
        <v>Dinophyta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defaultColWidth="8.77734375" defaultRowHeight="14.4"/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77" t="s">
        <v>2404</v>
      </c>
      <c r="B2">
        <v>1E-3</v>
      </c>
      <c r="C2" t="s">
        <v>7184</v>
      </c>
      <c r="D2" t="str">
        <f>VLOOKUP(C2,'MASTER KEY'!$A$2:$B2986,2,FALSE)</f>
        <v>Bacillariophyta</v>
      </c>
      <c r="H2" s="80" t="s">
        <v>7528</v>
      </c>
    </row>
    <row r="3" spans="1:12">
      <c r="A3" s="77" t="s">
        <v>2457</v>
      </c>
      <c r="B3">
        <v>1E-3</v>
      </c>
      <c r="C3" t="s">
        <v>7184</v>
      </c>
      <c r="D3" t="str">
        <f>VLOOKUP(C3,'MASTER KEY'!$A$2:$B2987,2,FALSE)</f>
        <v>Bacillariophyta</v>
      </c>
      <c r="H3" s="81" t="s">
        <v>7527</v>
      </c>
    </row>
    <row r="4" spans="1:12">
      <c r="A4" s="77" t="s">
        <v>7533</v>
      </c>
      <c r="B4">
        <v>1E-3</v>
      </c>
      <c r="C4" t="s">
        <v>7184</v>
      </c>
      <c r="D4" t="str">
        <f>VLOOKUP(C4,'MASTER KEY'!$A$2:$B2988,2,FALSE)</f>
        <v>Bacillariophyta</v>
      </c>
      <c r="H4" s="82" t="s">
        <v>5734</v>
      </c>
    </row>
    <row r="5" spans="1:12">
      <c r="A5" s="77" t="s">
        <v>7517</v>
      </c>
      <c r="B5">
        <v>1E-3</v>
      </c>
      <c r="C5" t="s">
        <v>7184</v>
      </c>
      <c r="D5" t="str">
        <f>VLOOKUP(C5,'MASTER KEY'!$A$2:$B2989,2,FALSE)</f>
        <v>Bacillariophyta</v>
      </c>
    </row>
    <row r="6" spans="1:12">
      <c r="A6" s="77" t="s">
        <v>2549</v>
      </c>
      <c r="B6">
        <v>1E-3</v>
      </c>
      <c r="C6" t="s">
        <v>7184</v>
      </c>
      <c r="D6" t="str">
        <f>VLOOKUP(C6,'MASTER KEY'!$A$2:$B2990,2,FALSE)</f>
        <v>Bacillariophyta</v>
      </c>
    </row>
    <row r="7" spans="1:12">
      <c r="A7" s="77" t="s">
        <v>2644</v>
      </c>
      <c r="B7">
        <v>1E-3</v>
      </c>
      <c r="C7" t="s">
        <v>7184</v>
      </c>
      <c r="D7" t="str">
        <f>VLOOKUP(C7,'MASTER KEY'!$A$2:$B2991,2,FALSE)</f>
        <v>Bacillariophyta</v>
      </c>
    </row>
    <row r="8" spans="1:12">
      <c r="A8" s="77" t="s">
        <v>7531</v>
      </c>
      <c r="B8">
        <v>1E-3</v>
      </c>
      <c r="C8" t="s">
        <v>7184</v>
      </c>
      <c r="D8" t="str">
        <f>VLOOKUP(C8,'MASTER KEY'!$A$2:$B2992,2,FALSE)</f>
        <v>Bacillariophyta</v>
      </c>
    </row>
    <row r="9" spans="1:12">
      <c r="A9" s="77" t="s">
        <v>2824</v>
      </c>
      <c r="B9">
        <v>1E-3</v>
      </c>
      <c r="C9" t="s">
        <v>7184</v>
      </c>
      <c r="D9" t="str">
        <f>VLOOKUP(C9,'MASTER KEY'!$A$2:$B2993,2,FALSE)</f>
        <v>Bacillariophyta</v>
      </c>
    </row>
    <row r="10" spans="1:12">
      <c r="A10" s="77" t="s">
        <v>2874</v>
      </c>
      <c r="B10">
        <v>1E-3</v>
      </c>
      <c r="C10" t="s">
        <v>7184</v>
      </c>
      <c r="D10" t="str">
        <f>VLOOKUP(C10,'MASTER KEY'!$A$2:$B2994,2,FALSE)</f>
        <v>Bacillariophyta</v>
      </c>
    </row>
    <row r="11" spans="1:12">
      <c r="A11" s="77" t="s">
        <v>2875</v>
      </c>
      <c r="B11">
        <v>1E-3</v>
      </c>
      <c r="C11" t="s">
        <v>7184</v>
      </c>
      <c r="D11" t="str">
        <f>VLOOKUP(C11,'MASTER KEY'!$A$2:$B2995,2,FALSE)</f>
        <v>Bacillariophyta</v>
      </c>
      <c r="J11" t="s">
        <v>7184</v>
      </c>
      <c r="K11" s="64" t="s">
        <v>5647</v>
      </c>
      <c r="L11" s="64" t="s">
        <v>7528</v>
      </c>
    </row>
    <row r="12" spans="1:12">
      <c r="A12" s="77" t="s">
        <v>3001</v>
      </c>
      <c r="B12">
        <v>1E-3</v>
      </c>
      <c r="C12" t="s">
        <v>7184</v>
      </c>
      <c r="D12" t="str">
        <f>VLOOKUP(C12,'MASTER KEY'!$A$2:$B2996,2,FALSE)</f>
        <v>Bacillariophyta</v>
      </c>
      <c r="J12" t="s">
        <v>7189</v>
      </c>
      <c r="K12" s="64" t="s">
        <v>5648</v>
      </c>
      <c r="L12" s="64" t="s">
        <v>5735</v>
      </c>
    </row>
    <row r="13" spans="1:12">
      <c r="A13" s="77" t="s">
        <v>3003</v>
      </c>
      <c r="B13">
        <v>1E-3</v>
      </c>
      <c r="C13" t="s">
        <v>7184</v>
      </c>
      <c r="D13" t="str">
        <f>VLOOKUP(C13,'MASTER KEY'!$A$2:$B2997,2,FALSE)</f>
        <v>Bacillariophyta</v>
      </c>
      <c r="J13" t="s">
        <v>7192</v>
      </c>
      <c r="K13" s="64" t="s">
        <v>5650</v>
      </c>
      <c r="L13" s="64" t="s">
        <v>7527</v>
      </c>
    </row>
    <row r="14" spans="1:12">
      <c r="A14" s="77" t="s">
        <v>5704</v>
      </c>
      <c r="B14">
        <v>1E-3</v>
      </c>
      <c r="C14" t="s">
        <v>7184</v>
      </c>
      <c r="D14" t="str">
        <f>VLOOKUP(C14,'MASTER KEY'!$A$2:$B2998,2,FALSE)</f>
        <v>Bacillariophyta</v>
      </c>
      <c r="J14" t="s">
        <v>7186</v>
      </c>
      <c r="K14" s="64" t="s">
        <v>5370</v>
      </c>
      <c r="L14" s="64" t="s">
        <v>5734</v>
      </c>
    </row>
    <row r="15" spans="1:12">
      <c r="A15" s="77" t="s">
        <v>3027</v>
      </c>
      <c r="B15">
        <v>1E-3</v>
      </c>
      <c r="C15" t="s">
        <v>7184</v>
      </c>
      <c r="D15" t="str">
        <f>VLOOKUP(C15,'MASTER KEY'!$A$2:$B2999,2,FALSE)</f>
        <v>Bacillariophyta</v>
      </c>
    </row>
    <row r="16" spans="1:12">
      <c r="A16" s="77" t="s">
        <v>7505</v>
      </c>
      <c r="B16">
        <v>1E-3</v>
      </c>
      <c r="C16" t="s">
        <v>7184</v>
      </c>
      <c r="D16" t="str">
        <f>VLOOKUP(C16,'MASTER KEY'!$A$2:$B3000,2,FALSE)</f>
        <v>Bacillariophyta</v>
      </c>
    </row>
    <row r="17" spans="1:4">
      <c r="A17" s="77" t="s">
        <v>3118</v>
      </c>
      <c r="B17">
        <v>1E-3</v>
      </c>
      <c r="C17" t="s">
        <v>7184</v>
      </c>
      <c r="D17" t="str">
        <f>VLOOKUP(C17,'MASTER KEY'!$A$2:$B3001,2,FALSE)</f>
        <v>Bacillariophyta</v>
      </c>
    </row>
    <row r="18" spans="1:4">
      <c r="A18" s="77" t="s">
        <v>3123</v>
      </c>
      <c r="B18">
        <v>1E-3</v>
      </c>
      <c r="C18" t="s">
        <v>7184</v>
      </c>
      <c r="D18" t="str">
        <f>VLOOKUP(C18,'MASTER KEY'!$A$2:$B3002,2,FALSE)</f>
        <v>Bacillariophyta</v>
      </c>
    </row>
    <row r="19" spans="1:4">
      <c r="A19" s="77" t="s">
        <v>3280</v>
      </c>
      <c r="B19">
        <v>1E-3</v>
      </c>
      <c r="C19" t="s">
        <v>7184</v>
      </c>
      <c r="D19" t="str">
        <f>VLOOKUP(C19,'MASTER KEY'!$A$2:$B3003,2,FALSE)</f>
        <v>Bacillariophyta</v>
      </c>
    </row>
    <row r="20" spans="1:4">
      <c r="A20" s="77" t="s">
        <v>3519</v>
      </c>
      <c r="B20">
        <v>1E-3</v>
      </c>
      <c r="C20" t="s">
        <v>7184</v>
      </c>
      <c r="D20" t="str">
        <f>VLOOKUP(C20,'MASTER KEY'!$A$2:$B3004,2,FALSE)</f>
        <v>Bacillariophyta</v>
      </c>
    </row>
    <row r="21" spans="1:4">
      <c r="A21" s="77" t="s">
        <v>3556</v>
      </c>
      <c r="B21">
        <v>1E-3</v>
      </c>
      <c r="C21" t="s">
        <v>7184</v>
      </c>
      <c r="D21" t="str">
        <f>VLOOKUP(C21,'MASTER KEY'!$A$2:$B3005,2,FALSE)</f>
        <v>Bacillariophyta</v>
      </c>
    </row>
    <row r="22" spans="1:4">
      <c r="A22" s="79" t="s">
        <v>7534</v>
      </c>
      <c r="B22">
        <v>1E-3</v>
      </c>
      <c r="C22" t="s">
        <v>7192</v>
      </c>
      <c r="D22" t="str">
        <f>VLOOKUP(C22,'MASTER KEY'!$A$2:$B3007,2,FALSE)</f>
        <v>Dinophyta</v>
      </c>
    </row>
    <row r="23" spans="1:4">
      <c r="A23" s="77" t="s">
        <v>7520</v>
      </c>
      <c r="B23">
        <v>1E-3</v>
      </c>
      <c r="C23" t="s">
        <v>7192</v>
      </c>
      <c r="D23" t="str">
        <f>VLOOKUP(C23,'MASTER KEY'!$A$2:$B3008,2,FALSE)</f>
        <v>Dinophyta</v>
      </c>
    </row>
    <row r="24" spans="1:4">
      <c r="A24" s="77" t="s">
        <v>7535</v>
      </c>
      <c r="B24">
        <v>1E-3</v>
      </c>
      <c r="C24" t="s">
        <v>7192</v>
      </c>
      <c r="D24" t="str">
        <f>VLOOKUP(C24,'MASTER KEY'!$A$2:$B3009,2,FALSE)</f>
        <v>Dinophyta</v>
      </c>
    </row>
    <row r="25" spans="1:4">
      <c r="A25" s="77" t="s">
        <v>7526</v>
      </c>
      <c r="B25">
        <v>1E-3</v>
      </c>
      <c r="C25" t="s">
        <v>7192</v>
      </c>
      <c r="D25" t="str">
        <f>VLOOKUP(C25,'MASTER KEY'!$A$2:$B3010,2,FALSE)</f>
        <v>Dinophyta</v>
      </c>
    </row>
    <row r="26" spans="1:4">
      <c r="A26" s="77" t="s">
        <v>7536</v>
      </c>
      <c r="B26">
        <v>1E-3</v>
      </c>
      <c r="C26" t="s">
        <v>7192</v>
      </c>
      <c r="D26" t="str">
        <f>VLOOKUP(C26,'MASTER KEY'!$A$2:$B3011,2,FALSE)</f>
        <v>Dinophyta</v>
      </c>
    </row>
    <row r="27" spans="1:4">
      <c r="A27" s="77" t="s">
        <v>3351</v>
      </c>
      <c r="B27">
        <v>1E-3</v>
      </c>
      <c r="C27" t="s">
        <v>7192</v>
      </c>
      <c r="D27" t="str">
        <f>VLOOKUP(C27,'MASTER KEY'!$A$2:$B3012,2,FALSE)</f>
        <v>Dinophyta</v>
      </c>
    </row>
    <row r="28" spans="1:4">
      <c r="A28" s="77" t="s">
        <v>3364</v>
      </c>
      <c r="B28">
        <v>1E-3</v>
      </c>
      <c r="C28" t="s">
        <v>7192</v>
      </c>
      <c r="D28" t="str">
        <f>VLOOKUP(C28,'MASTER KEY'!$A$2:$B3013,2,FALSE)</f>
        <v>Dinophyta</v>
      </c>
    </row>
    <row r="29" spans="1:4">
      <c r="A29" s="77" t="s">
        <v>3495</v>
      </c>
      <c r="B29">
        <v>1E-3</v>
      </c>
      <c r="C29" t="s">
        <v>7192</v>
      </c>
      <c r="D29" t="str">
        <f>VLOOKUP(C29,'MASTER KEY'!$A$2:$B3014,2,FALSE)</f>
        <v>Dinophyta</v>
      </c>
    </row>
    <row r="30" spans="1:4">
      <c r="A30" s="77" t="s">
        <v>7537</v>
      </c>
      <c r="B30">
        <v>1E-3</v>
      </c>
      <c r="C30" t="s">
        <v>7186</v>
      </c>
      <c r="D30" t="str">
        <f>VLOOKUP(C30,'MASTER KEY'!$A$2:$B3016,2,FALSE)</f>
        <v>Chlorophyta</v>
      </c>
    </row>
    <row r="31" spans="1:4">
      <c r="A31" s="78" t="s">
        <v>7538</v>
      </c>
      <c r="B31">
        <v>1E-3</v>
      </c>
      <c r="C31" t="s">
        <v>7186</v>
      </c>
      <c r="D31" t="str">
        <f>VLOOKUP(C31,'MASTER KEY'!$A$2:$B3017,2,FALSE)</f>
        <v>Chlorophyta</v>
      </c>
    </row>
    <row r="32" spans="1:4">
      <c r="A32" s="77" t="s">
        <v>7530</v>
      </c>
      <c r="B32">
        <v>1E-3</v>
      </c>
      <c r="C32" t="s">
        <v>7189</v>
      </c>
      <c r="D32" t="str">
        <f>VLOOKUP(C32,'MASTER KEY'!$A$2:$B3019,2,FALSE)</f>
        <v>Cryptophyta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D0F0-7BB4-6E4A-B187-477AA6944EAB}">
  <sheetPr>
    <tabColor theme="9"/>
  </sheetPr>
  <dimension ref="A1:E17"/>
  <sheetViews>
    <sheetView workbookViewId="0">
      <selection activeCell="F16" sqref="F16"/>
    </sheetView>
  </sheetViews>
  <sheetFormatPr defaultColWidth="11.5546875" defaultRowHeight="14.4"/>
  <sheetData>
    <row r="1" spans="1:5">
      <c r="A1" s="178" t="s">
        <v>223</v>
      </c>
      <c r="B1" s="179" t="s">
        <v>224</v>
      </c>
      <c r="C1" s="178" t="s">
        <v>225</v>
      </c>
      <c r="D1" s="178" t="s">
        <v>226</v>
      </c>
      <c r="E1" s="178" t="s">
        <v>239</v>
      </c>
    </row>
    <row r="2" spans="1:5">
      <c r="A2" s="175" t="s">
        <v>8889</v>
      </c>
      <c r="B2" s="180">
        <v>1</v>
      </c>
      <c r="C2" s="181" t="s">
        <v>236</v>
      </c>
      <c r="D2" s="180" t="str">
        <f>VLOOKUP(C2,'MASTER KEY'!$A$2:$B3000,2,TRUE)</f>
        <v>Salinity</v>
      </c>
      <c r="E2" s="180"/>
    </row>
    <row r="3" spans="1:5">
      <c r="A3" t="s">
        <v>8890</v>
      </c>
      <c r="B3">
        <v>3.2000000000000001E-2</v>
      </c>
      <c r="C3" t="s">
        <v>395</v>
      </c>
      <c r="D3" s="180" t="str">
        <f>VLOOKUP(C3,'MASTER KEY'!$A$2:$B3001,2,TRUE)</f>
        <v>Dissolved Oxygen</v>
      </c>
    </row>
    <row r="4" spans="1:5">
      <c r="A4" t="s">
        <v>8840</v>
      </c>
      <c r="B4">
        <v>1</v>
      </c>
      <c r="C4" t="s">
        <v>8482</v>
      </c>
      <c r="D4" s="180" t="str">
        <f>VLOOKUP(C4,'MASTER KEY'!$A$2:$B3002,2,TRUE)</f>
        <v>Total Primary Production of Phyto</v>
      </c>
    </row>
    <row r="5" spans="1:5">
      <c r="A5" t="s">
        <v>8891</v>
      </c>
      <c r="B5">
        <v>12</v>
      </c>
      <c r="C5" t="s">
        <v>529</v>
      </c>
      <c r="D5" s="180" t="str">
        <f>VLOOKUP(C5,'MASTER KEY'!$A$2:$B3003,2,TRUE)</f>
        <v>Dissolved Inorganic Carbon</v>
      </c>
    </row>
    <row r="6" spans="1:5">
      <c r="A6" t="s">
        <v>1738</v>
      </c>
      <c r="B6">
        <v>1</v>
      </c>
      <c r="C6" t="s">
        <v>399</v>
      </c>
      <c r="D6" s="180" t="str">
        <f>VLOOKUP(C6,'MASTER KEY'!$A$2:$B3004,2,TRUE)</f>
        <v>pH</v>
      </c>
    </row>
    <row r="7" spans="1:5">
      <c r="A7" t="s">
        <v>8892</v>
      </c>
      <c r="B7">
        <v>100.09</v>
      </c>
      <c r="C7" t="s">
        <v>430</v>
      </c>
      <c r="D7" s="180" t="str">
        <f>VLOOKUP(C7,'MASTER KEY'!$A$2:$B3005,2,TRUE)</f>
        <v>Total Alkalinity</v>
      </c>
    </row>
    <row r="8" spans="1:5">
      <c r="A8" t="s">
        <v>8841</v>
      </c>
      <c r="B8">
        <v>1</v>
      </c>
      <c r="C8" t="s">
        <v>8483</v>
      </c>
      <c r="D8" s="180" t="str">
        <f>VLOOKUP(C8,'MASTER KEY'!$A$2:$B3006,2,TRUE)</f>
        <v>Surface Partial Pressure of CO2</v>
      </c>
    </row>
    <row r="9" spans="1:5">
      <c r="A9" t="s">
        <v>8893</v>
      </c>
      <c r="B9">
        <v>5.5844999999999999E-2</v>
      </c>
      <c r="C9" t="s">
        <v>8252</v>
      </c>
      <c r="D9" s="180" t="str">
        <f>VLOOKUP(C9,'MASTER KEY'!$A$2:$B3007,2,TRUE)</f>
        <v>Dissolved Iron</v>
      </c>
    </row>
    <row r="10" spans="1:5">
      <c r="A10" t="s">
        <v>8894</v>
      </c>
      <c r="B10">
        <v>3.1E-2</v>
      </c>
      <c r="C10" t="s">
        <v>468</v>
      </c>
      <c r="D10" s="180" t="str">
        <f>VLOOKUP(C10,'MASTER KEY'!$A$2:$B3008,2,TRUE)</f>
        <v>Filterable Reactive Phosphate</v>
      </c>
    </row>
    <row r="11" spans="1:5">
      <c r="A11" t="s">
        <v>8895</v>
      </c>
      <c r="B11">
        <v>1.4E-2</v>
      </c>
      <c r="C11" t="s">
        <v>453</v>
      </c>
      <c r="D11" s="180" t="str">
        <f>VLOOKUP(C11,'MASTER KEY'!$A$2:$B3009,2,TRUE)</f>
        <v>Nitrate</v>
      </c>
    </row>
    <row r="12" spans="1:5">
      <c r="A12" t="s">
        <v>8896</v>
      </c>
      <c r="B12">
        <v>2.81E-2</v>
      </c>
      <c r="C12" t="s">
        <v>472</v>
      </c>
      <c r="D12" s="180" t="str">
        <f>VLOOKUP(C12,'MASTER KEY'!$A$2:$B3010,2,TRUE)</f>
        <v>Reactive Silica</v>
      </c>
    </row>
    <row r="13" spans="1:5">
      <c r="A13" t="s">
        <v>8897</v>
      </c>
      <c r="B13">
        <v>1</v>
      </c>
      <c r="C13" t="s">
        <v>658</v>
      </c>
      <c r="D13" s="180" t="str">
        <f>VLOOKUP(C13,'MASTER KEY'!$A$2:$B3011,2,TRUE)</f>
        <v>Light Attenuation Coefficient</v>
      </c>
    </row>
    <row r="14" spans="1:5">
      <c r="A14" t="s">
        <v>8898</v>
      </c>
      <c r="B14">
        <v>1</v>
      </c>
      <c r="C14" t="s">
        <v>438</v>
      </c>
      <c r="D14" s="180" t="str">
        <f>VLOOKUP(C14,'MASTER KEY'!$A$2:$B3012,2,TRUE)</f>
        <v>Chlorophyll-a</v>
      </c>
    </row>
    <row r="15" spans="1:5">
      <c r="A15" t="s">
        <v>8842</v>
      </c>
      <c r="B15">
        <v>1</v>
      </c>
      <c r="C15" t="s">
        <v>8484</v>
      </c>
      <c r="D15" s="180" t="str">
        <f>VLOOKUP(C15,'MASTER KEY'!$A$2:$B3013,2,TRUE)</f>
        <v>Phytoplankton</v>
      </c>
    </row>
    <row r="16" spans="1:5">
      <c r="A16" t="s">
        <v>8843</v>
      </c>
      <c r="B16">
        <v>1</v>
      </c>
      <c r="C16" t="s">
        <v>8485</v>
      </c>
      <c r="D16" s="180" t="str">
        <f>VLOOKUP(C16,'MASTER KEY'!$A$2:$B3014,2,TRUE)</f>
        <v>Net Primary Productivity</v>
      </c>
    </row>
    <row r="17" spans="1:4">
      <c r="A17" t="s">
        <v>8899</v>
      </c>
      <c r="B17">
        <v>1</v>
      </c>
      <c r="C17" t="s">
        <v>8486</v>
      </c>
      <c r="D17" s="180" t="str">
        <f>VLOOKUP(C17,'MASTER KEY'!$A$2:$B3015,2,TRUE)</f>
        <v>Zooplankton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opLeftCell="A7" workbookViewId="0">
      <selection activeCell="A28" sqref="A28"/>
    </sheetView>
  </sheetViews>
  <sheetFormatPr defaultColWidth="8.77734375" defaultRowHeight="14.4"/>
  <cols>
    <col min="8" max="9" width="20" customWidth="1"/>
    <col min="10" max="10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  <c r="H1" s="72"/>
      <c r="I1" s="72"/>
      <c r="J1" s="72"/>
    </row>
    <row r="2" spans="1:10">
      <c r="A2" s="79" t="s">
        <v>2457</v>
      </c>
      <c r="B2">
        <v>1E-3</v>
      </c>
      <c r="C2" t="s">
        <v>7184</v>
      </c>
      <c r="D2" t="str">
        <f>VLOOKUP(C2,'MASTER KEY'!$A$2:$B$2986,2,FALSE)</f>
        <v>Bacillariophyta</v>
      </c>
      <c r="F2" s="75"/>
      <c r="H2" s="72"/>
      <c r="I2" s="72"/>
      <c r="J2" s="73"/>
    </row>
    <row r="3" spans="1:10">
      <c r="A3" s="77" t="s">
        <v>2547</v>
      </c>
      <c r="B3">
        <v>1E-3</v>
      </c>
      <c r="C3" t="s">
        <v>7184</v>
      </c>
      <c r="D3" t="str">
        <f>VLOOKUP(C3,'MASTER KEY'!$A$2:$B$2986,2,FALSE)</f>
        <v>Bacillariophyta</v>
      </c>
      <c r="F3" s="76"/>
    </row>
    <row r="4" spans="1:10">
      <c r="A4" s="77" t="s">
        <v>2549</v>
      </c>
      <c r="B4">
        <v>1E-3</v>
      </c>
      <c r="C4" t="s">
        <v>7184</v>
      </c>
      <c r="D4" t="str">
        <f>VLOOKUP(C4,'MASTER KEY'!$A$2:$B$2986,2,FALSE)</f>
        <v>Bacillariophyta</v>
      </c>
      <c r="F4" s="76"/>
      <c r="H4" s="72"/>
    </row>
    <row r="5" spans="1:10">
      <c r="A5" s="77" t="s">
        <v>7539</v>
      </c>
      <c r="B5">
        <v>1E-3</v>
      </c>
      <c r="C5" t="s">
        <v>7184</v>
      </c>
      <c r="D5" t="str">
        <f>VLOOKUP(C5,'MASTER KEY'!$A$2:$B$2986,2,FALSE)</f>
        <v>Bacillariophyta</v>
      </c>
      <c r="F5" s="64"/>
      <c r="H5" s="72"/>
      <c r="J5" s="64"/>
    </row>
    <row r="6" spans="1:10">
      <c r="A6" s="77" t="s">
        <v>2644</v>
      </c>
      <c r="B6">
        <v>1E-3</v>
      </c>
      <c r="C6" t="s">
        <v>7184</v>
      </c>
      <c r="D6" t="str">
        <f>VLOOKUP(C6,'MASTER KEY'!$A$2:$B$2986,2,FALSE)</f>
        <v>Bacillariophyta</v>
      </c>
      <c r="H6" s="72"/>
    </row>
    <row r="7" spans="1:10">
      <c r="A7" s="77" t="s">
        <v>2760</v>
      </c>
      <c r="B7">
        <v>1E-3</v>
      </c>
      <c r="C7" t="s">
        <v>7184</v>
      </c>
      <c r="D7" t="str">
        <f>VLOOKUP(C7,'MASTER KEY'!$A$2:$B$2986,2,FALSE)</f>
        <v>Bacillariophyta</v>
      </c>
      <c r="H7" s="69"/>
      <c r="I7" s="69"/>
      <c r="J7" s="69"/>
    </row>
    <row r="8" spans="1:10">
      <c r="A8" s="77" t="s">
        <v>2781</v>
      </c>
      <c r="B8">
        <v>1E-3</v>
      </c>
      <c r="C8" t="s">
        <v>7184</v>
      </c>
      <c r="D8" t="str">
        <f>VLOOKUP(C8,'MASTER KEY'!$A$2:$B$2986,2,FALSE)</f>
        <v>Bacillariophyta</v>
      </c>
      <c r="H8" t="s">
        <v>7184</v>
      </c>
      <c r="I8" s="64" t="s">
        <v>5647</v>
      </c>
      <c r="J8" s="64" t="s">
        <v>5732</v>
      </c>
    </row>
    <row r="9" spans="1:10">
      <c r="A9" s="77" t="s">
        <v>2785</v>
      </c>
      <c r="B9">
        <v>1E-3</v>
      </c>
      <c r="C9" t="s">
        <v>7184</v>
      </c>
      <c r="D9" t="str">
        <f>VLOOKUP(C9,'MASTER KEY'!$A$2:$B$2986,2,FALSE)</f>
        <v>Bacillariophyta</v>
      </c>
      <c r="H9" t="s">
        <v>7189</v>
      </c>
      <c r="I9" s="64" t="s">
        <v>5648</v>
      </c>
      <c r="J9" s="64" t="s">
        <v>5735</v>
      </c>
    </row>
    <row r="10" spans="1:10">
      <c r="A10" s="77" t="s">
        <v>2796</v>
      </c>
      <c r="B10">
        <v>1E-3</v>
      </c>
      <c r="C10" t="s">
        <v>7184</v>
      </c>
      <c r="D10" t="str">
        <f>VLOOKUP(C10,'MASTER KEY'!$A$2:$B$2986,2,FALSE)</f>
        <v>Bacillariophyta</v>
      </c>
      <c r="H10" t="s">
        <v>7193</v>
      </c>
      <c r="I10" t="s">
        <v>7203</v>
      </c>
      <c r="J10" s="64" t="s">
        <v>5651</v>
      </c>
    </row>
    <row r="11" spans="1:10">
      <c r="A11" s="77" t="s">
        <v>2875</v>
      </c>
      <c r="B11">
        <v>1E-3</v>
      </c>
      <c r="C11" t="s">
        <v>7184</v>
      </c>
      <c r="D11" t="str">
        <f>VLOOKUP(C11,'MASTER KEY'!$A$2:$B$2986,2,FALSE)</f>
        <v>Bacillariophyta</v>
      </c>
      <c r="H11" t="s">
        <v>7192</v>
      </c>
      <c r="I11" s="64" t="s">
        <v>5650</v>
      </c>
      <c r="J11" s="64" t="s">
        <v>5411</v>
      </c>
    </row>
    <row r="12" spans="1:10">
      <c r="A12" s="77" t="s">
        <v>3001</v>
      </c>
      <c r="B12">
        <v>1E-3</v>
      </c>
      <c r="C12" t="s">
        <v>7184</v>
      </c>
      <c r="D12" t="str">
        <f>VLOOKUP(C12,'MASTER KEY'!$A$2:$B$2986,2,FALSE)</f>
        <v>Bacillariophyta</v>
      </c>
      <c r="I12" s="64"/>
    </row>
    <row r="13" spans="1:10">
      <c r="A13" s="77" t="s">
        <v>5704</v>
      </c>
      <c r="B13">
        <v>1E-3</v>
      </c>
      <c r="C13" t="s">
        <v>7184</v>
      </c>
      <c r="D13" t="str">
        <f>VLOOKUP(C13,'MASTER KEY'!$A$2:$B$2986,2,FALSE)</f>
        <v>Bacillariophyta</v>
      </c>
      <c r="I13" s="64"/>
    </row>
    <row r="14" spans="1:10">
      <c r="A14" s="77" t="s">
        <v>7540</v>
      </c>
      <c r="B14">
        <v>1E-3</v>
      </c>
      <c r="C14" t="s">
        <v>7184</v>
      </c>
      <c r="D14" t="str">
        <f>VLOOKUP(C14,'MASTER KEY'!$A$2:$B$2986,2,FALSE)</f>
        <v>Bacillariophyta</v>
      </c>
      <c r="I14" s="64"/>
    </row>
    <row r="15" spans="1:10">
      <c r="A15" s="77" t="s">
        <v>3114</v>
      </c>
      <c r="B15">
        <v>1E-3</v>
      </c>
      <c r="C15" t="s">
        <v>7184</v>
      </c>
      <c r="D15" t="str">
        <f>VLOOKUP(C15,'MASTER KEY'!$A$2:$B$2986,2,FALSE)</f>
        <v>Bacillariophyta</v>
      </c>
      <c r="I15" s="64"/>
    </row>
    <row r="16" spans="1:10">
      <c r="A16" s="77" t="s">
        <v>3120</v>
      </c>
      <c r="B16">
        <v>1E-3</v>
      </c>
      <c r="C16" t="s">
        <v>7184</v>
      </c>
      <c r="D16" t="str">
        <f>VLOOKUP(C16,'MASTER KEY'!$A$2:$B$2986,2,FALSE)</f>
        <v>Bacillariophyta</v>
      </c>
      <c r="I16" s="64"/>
    </row>
    <row r="17" spans="1:9">
      <c r="A17" s="77" t="s">
        <v>3280</v>
      </c>
      <c r="B17">
        <v>1E-3</v>
      </c>
      <c r="C17" t="s">
        <v>7184</v>
      </c>
      <c r="D17" t="str">
        <f>VLOOKUP(C17,'MASTER KEY'!$A$2:$B$2986,2,FALSE)</f>
        <v>Bacillariophyta</v>
      </c>
      <c r="I17" s="64"/>
    </row>
    <row r="18" spans="1:9">
      <c r="A18" s="77" t="s">
        <v>3498</v>
      </c>
      <c r="B18">
        <v>1E-3</v>
      </c>
      <c r="C18" t="s">
        <v>7184</v>
      </c>
      <c r="D18" t="str">
        <f>VLOOKUP(C18,'MASTER KEY'!$A$2:$B$2986,2,FALSE)</f>
        <v>Bacillariophyta</v>
      </c>
      <c r="I18" s="64"/>
    </row>
    <row r="19" spans="1:9">
      <c r="A19" s="77" t="s">
        <v>7541</v>
      </c>
      <c r="B19">
        <v>1E-3</v>
      </c>
      <c r="C19" t="s">
        <v>7184</v>
      </c>
      <c r="D19" t="str">
        <f>VLOOKUP(C19,'MASTER KEY'!$A$2:$B$2986,2,FALSE)</f>
        <v>Bacillariophyta</v>
      </c>
      <c r="I19" s="64"/>
    </row>
    <row r="20" spans="1:9">
      <c r="A20" s="77" t="s">
        <v>7542</v>
      </c>
      <c r="B20">
        <v>1E-3</v>
      </c>
      <c r="C20" t="s">
        <v>7184</v>
      </c>
      <c r="D20" t="str">
        <f>VLOOKUP(C20,'MASTER KEY'!$A$2:$B$2986,2,FALSE)</f>
        <v>Bacillariophyta</v>
      </c>
      <c r="I20" s="64"/>
    </row>
    <row r="21" spans="1:9">
      <c r="A21" s="77" t="s">
        <v>3556</v>
      </c>
      <c r="B21">
        <v>1E-3</v>
      </c>
      <c r="C21" t="s">
        <v>7184</v>
      </c>
      <c r="D21" t="str">
        <f>VLOOKUP(C21,'MASTER KEY'!$A$2:$B$2986,2,FALSE)</f>
        <v>Bacillariophyta</v>
      </c>
      <c r="I21" s="64"/>
    </row>
    <row r="22" spans="1:9">
      <c r="A22" s="77" t="s">
        <v>7519</v>
      </c>
      <c r="B22">
        <v>1E-3</v>
      </c>
      <c r="C22" t="s">
        <v>7193</v>
      </c>
      <c r="D22" t="str">
        <f>VLOOKUP(C22,'MASTER KEY'!$A$2:$B$2986,2,FALSE)</f>
        <v>Ochrophyta</v>
      </c>
      <c r="I22" s="64"/>
    </row>
    <row r="23" spans="1:9">
      <c r="A23" s="77" t="s">
        <v>2680</v>
      </c>
      <c r="B23">
        <v>1E-3</v>
      </c>
      <c r="C23" t="s">
        <v>7193</v>
      </c>
      <c r="D23" t="str">
        <f>VLOOKUP(C23,'MASTER KEY'!$A$2:$B$2986,2,FALSE)</f>
        <v>Ochrophyta</v>
      </c>
      <c r="I23" s="64"/>
    </row>
    <row r="24" spans="1:9">
      <c r="A24" s="77" t="s">
        <v>7520</v>
      </c>
      <c r="B24">
        <v>1E-3</v>
      </c>
      <c r="C24" t="s">
        <v>7192</v>
      </c>
      <c r="D24" t="str">
        <f>VLOOKUP(C24,'MASTER KEY'!$A$2:$B$2986,2,FALSE)</f>
        <v>Dinophyta</v>
      </c>
      <c r="I24" s="64"/>
    </row>
    <row r="25" spans="1:9">
      <c r="A25" s="77" t="s">
        <v>7543</v>
      </c>
      <c r="B25">
        <v>1E-3</v>
      </c>
      <c r="C25" t="s">
        <v>7192</v>
      </c>
      <c r="D25" t="str">
        <f>VLOOKUP(C25,'MASTER KEY'!$A$2:$B$2986,2,FALSE)</f>
        <v>Dinophyta</v>
      </c>
      <c r="I25" s="64"/>
    </row>
    <row r="26" spans="1:9">
      <c r="A26" s="78" t="s">
        <v>3349</v>
      </c>
      <c r="B26">
        <v>1E-3</v>
      </c>
      <c r="C26" t="s">
        <v>7192</v>
      </c>
      <c r="D26" t="str">
        <f>VLOOKUP(C26,'MASTER KEY'!$A$2:$B$2986,2,FALSE)</f>
        <v>Dinophyta</v>
      </c>
      <c r="I26" s="64"/>
    </row>
    <row r="27" spans="1:9">
      <c r="A27" s="77" t="s">
        <v>7530</v>
      </c>
      <c r="B27">
        <v>1E-3</v>
      </c>
      <c r="C27" t="s">
        <v>7189</v>
      </c>
      <c r="D27" t="str">
        <f>VLOOKUP(C27,'MASTER KEY'!$A$2:$B$2986,2,FALSE)</f>
        <v>Cryptophyta</v>
      </c>
      <c r="I27" s="64"/>
    </row>
    <row r="28" spans="1:9">
      <c r="I28" s="64"/>
    </row>
    <row r="29" spans="1:9">
      <c r="I29" s="64"/>
    </row>
    <row r="30" spans="1:9">
      <c r="I30" s="64"/>
    </row>
    <row r="31" spans="1:9">
      <c r="I31" s="64"/>
    </row>
    <row r="32" spans="1:9">
      <c r="I32" s="64"/>
    </row>
    <row r="33" spans="9:9">
      <c r="I33" s="64"/>
    </row>
    <row r="34" spans="9:9">
      <c r="I34" s="64"/>
    </row>
    <row r="35" spans="9:9">
      <c r="I35" s="64"/>
    </row>
    <row r="36" spans="9:9">
      <c r="I36" s="64"/>
    </row>
    <row r="37" spans="9:9">
      <c r="I37" s="64"/>
    </row>
    <row r="38" spans="9:9">
      <c r="I38" s="64"/>
    </row>
    <row r="39" spans="9:9">
      <c r="I39" s="64"/>
    </row>
    <row r="40" spans="9:9">
      <c r="I40" s="64"/>
    </row>
    <row r="41" spans="9:9">
      <c r="I41" s="64"/>
    </row>
    <row r="42" spans="9:9">
      <c r="I42" s="64"/>
    </row>
    <row r="43" spans="9:9">
      <c r="I43" s="64"/>
    </row>
    <row r="44" spans="9:9">
      <c r="I44" s="64"/>
    </row>
    <row r="45" spans="9:9">
      <c r="I45" s="64"/>
    </row>
    <row r="46" spans="9:9">
      <c r="I46" s="64"/>
    </row>
    <row r="47" spans="9:9">
      <c r="I47" s="64"/>
    </row>
    <row r="48" spans="9:9">
      <c r="I48" s="64"/>
    </row>
    <row r="49" spans="9:9">
      <c r="I49" s="64"/>
    </row>
    <row r="50" spans="9:9">
      <c r="I50" s="64"/>
    </row>
    <row r="51" spans="9:9">
      <c r="I51" s="64"/>
    </row>
    <row r="52" spans="9:9">
      <c r="I52" s="64"/>
    </row>
    <row r="53" spans="9:9">
      <c r="I53" s="64"/>
    </row>
    <row r="54" spans="9:9">
      <c r="I54" s="64"/>
    </row>
    <row r="55" spans="9:9">
      <c r="I55" s="64"/>
    </row>
    <row r="56" spans="9:9">
      <c r="I56" s="64"/>
    </row>
    <row r="57" spans="9:9">
      <c r="I57" s="64"/>
    </row>
    <row r="58" spans="9:9">
      <c r="I58" s="64"/>
    </row>
    <row r="59" spans="9:9">
      <c r="I59" s="64"/>
    </row>
    <row r="60" spans="9:9">
      <c r="I60" s="64"/>
    </row>
    <row r="61" spans="9:9">
      <c r="I61" s="64"/>
    </row>
    <row r="62" spans="9:9">
      <c r="I62" s="64"/>
    </row>
    <row r="63" spans="9:9">
      <c r="I63" s="64"/>
    </row>
    <row r="64" spans="9:9">
      <c r="I64" s="64"/>
    </row>
    <row r="65" spans="9:9">
      <c r="I65" s="64"/>
    </row>
    <row r="66" spans="9:9">
      <c r="I66" s="64"/>
    </row>
    <row r="67" spans="9:9">
      <c r="I67" s="64"/>
    </row>
    <row r="68" spans="9:9">
      <c r="I68" s="64"/>
    </row>
    <row r="69" spans="9:9">
      <c r="I69" s="64"/>
    </row>
    <row r="70" spans="9:9">
      <c r="I70" s="64"/>
    </row>
    <row r="71" spans="9:9">
      <c r="I71" s="64"/>
    </row>
    <row r="72" spans="9:9">
      <c r="I72" s="64"/>
    </row>
    <row r="73" spans="9:9">
      <c r="I73" s="64"/>
    </row>
    <row r="74" spans="9:9">
      <c r="I74" s="64"/>
    </row>
    <row r="75" spans="9:9">
      <c r="I75" s="64"/>
    </row>
    <row r="76" spans="9:9">
      <c r="I76" s="64"/>
    </row>
    <row r="77" spans="9:9">
      <c r="I77" s="64"/>
    </row>
    <row r="78" spans="9:9">
      <c r="I78" s="64"/>
    </row>
    <row r="79" spans="9:9">
      <c r="I79" s="64"/>
    </row>
    <row r="80" spans="9:9">
      <c r="I80" s="64"/>
    </row>
    <row r="81" spans="9:9">
      <c r="I81" s="64"/>
    </row>
    <row r="82" spans="9:9">
      <c r="I82" s="64"/>
    </row>
    <row r="83" spans="9:9">
      <c r="I83" s="64"/>
    </row>
    <row r="84" spans="9:9">
      <c r="I84" s="64"/>
    </row>
    <row r="85" spans="9:9">
      <c r="I85" s="64"/>
    </row>
    <row r="86" spans="9:9">
      <c r="I86" s="64"/>
    </row>
    <row r="87" spans="9:9">
      <c r="I87" s="64"/>
    </row>
    <row r="88" spans="9:9">
      <c r="I88" s="64"/>
    </row>
    <row r="89" spans="9:9">
      <c r="I89" s="64"/>
    </row>
    <row r="90" spans="9:9">
      <c r="I90" s="64"/>
    </row>
    <row r="91" spans="9:9">
      <c r="I91" s="64"/>
    </row>
    <row r="92" spans="9:9">
      <c r="I92" s="64"/>
    </row>
    <row r="93" spans="9:9">
      <c r="I93" s="64"/>
    </row>
    <row r="94" spans="9:9">
      <c r="I94" s="64"/>
    </row>
    <row r="95" spans="9:9">
      <c r="I95" s="64"/>
    </row>
    <row r="96" spans="9:9">
      <c r="I96" s="64"/>
    </row>
    <row r="97" spans="9:9">
      <c r="I97" s="64"/>
    </row>
    <row r="109" spans="9:9">
      <c r="I109" s="64"/>
    </row>
    <row r="110" spans="9:9">
      <c r="I110" s="64"/>
    </row>
    <row r="111" spans="9:9">
      <c r="I111" s="64"/>
    </row>
    <row r="112" spans="9:9">
      <c r="I112" s="64"/>
    </row>
    <row r="113" spans="9:9">
      <c r="I113" s="64"/>
    </row>
    <row r="114" spans="9:9">
      <c r="I114" s="64"/>
    </row>
    <row r="115" spans="9:9">
      <c r="I115" s="64"/>
    </row>
    <row r="116" spans="9:9">
      <c r="I116" s="64"/>
    </row>
    <row r="117" spans="9:9">
      <c r="I117" s="64"/>
    </row>
    <row r="118" spans="9:9">
      <c r="I118" s="64"/>
    </row>
    <row r="119" spans="9:9">
      <c r="I119" s="64"/>
    </row>
    <row r="120" spans="9:9">
      <c r="I120" s="64"/>
    </row>
    <row r="121" spans="9:9">
      <c r="I121" s="64"/>
    </row>
    <row r="122" spans="9:9">
      <c r="I122" s="64"/>
    </row>
    <row r="123" spans="9:9">
      <c r="I123" s="64"/>
    </row>
    <row r="124" spans="9:9">
      <c r="I124" s="64"/>
    </row>
    <row r="125" spans="9:9">
      <c r="I125" s="64"/>
    </row>
    <row r="126" spans="9:9">
      <c r="I126" s="64"/>
    </row>
    <row r="127" spans="9:9">
      <c r="I127" s="64"/>
    </row>
    <row r="128" spans="9:9">
      <c r="I128" s="64"/>
    </row>
    <row r="129" spans="9:9">
      <c r="I129" s="64"/>
    </row>
    <row r="130" spans="9:9">
      <c r="I130" s="64"/>
    </row>
    <row r="131" spans="9:9">
      <c r="I131" s="64"/>
    </row>
    <row r="132" spans="9:9">
      <c r="I132" s="64"/>
    </row>
    <row r="133" spans="9:9">
      <c r="I133" s="64"/>
    </row>
    <row r="134" spans="9:9">
      <c r="I134" s="64"/>
    </row>
    <row r="135" spans="9:9">
      <c r="I135" s="64"/>
    </row>
    <row r="136" spans="9:9">
      <c r="I136" s="64"/>
    </row>
    <row r="137" spans="9:9">
      <c r="I137" s="64"/>
    </row>
    <row r="138" spans="9:9">
      <c r="I138" s="64"/>
    </row>
    <row r="139" spans="9:9">
      <c r="I139" s="64"/>
    </row>
    <row r="140" spans="9:9">
      <c r="I140" s="64"/>
    </row>
    <row r="141" spans="9:9">
      <c r="I141" s="64"/>
    </row>
    <row r="142" spans="9:9">
      <c r="I142" s="64"/>
    </row>
    <row r="143" spans="9:9">
      <c r="I143" s="64"/>
    </row>
    <row r="144" spans="9:9">
      <c r="I144" s="64"/>
    </row>
    <row r="145" spans="9:9">
      <c r="I145" s="64"/>
    </row>
    <row r="146" spans="9:9">
      <c r="I146" s="64"/>
    </row>
    <row r="147" spans="9:9">
      <c r="I147" s="64"/>
    </row>
    <row r="148" spans="9:9">
      <c r="I148" s="64"/>
    </row>
    <row r="149" spans="9:9">
      <c r="I149" s="64"/>
    </row>
    <row r="150" spans="9:9">
      <c r="I150" s="64"/>
    </row>
    <row r="151" spans="9:9">
      <c r="I151" s="64"/>
    </row>
    <row r="152" spans="9:9">
      <c r="I152" s="64"/>
    </row>
    <row r="153" spans="9:9">
      <c r="I153" s="64"/>
    </row>
    <row r="154" spans="9:9">
      <c r="I154" s="64"/>
    </row>
    <row r="155" spans="9:9">
      <c r="I155" s="64"/>
    </row>
    <row r="156" spans="9:9">
      <c r="I156" s="64"/>
    </row>
    <row r="157" spans="9:9">
      <c r="I157" s="64"/>
    </row>
    <row r="158" spans="9:9">
      <c r="I158" s="64"/>
    </row>
    <row r="159" spans="9:9">
      <c r="I159" s="64"/>
    </row>
    <row r="160" spans="9:9">
      <c r="I160" s="64"/>
    </row>
    <row r="194" spans="9:9">
      <c r="I194" s="64"/>
    </row>
    <row r="195" spans="9:9">
      <c r="I195" s="64"/>
    </row>
    <row r="196" spans="9:9">
      <c r="I196" s="64"/>
    </row>
    <row r="197" spans="9:9">
      <c r="I197" s="64"/>
    </row>
    <row r="198" spans="9:9">
      <c r="I198" s="64"/>
    </row>
    <row r="199" spans="9:9">
      <c r="I199" s="64"/>
    </row>
    <row r="200" spans="9:9">
      <c r="I200" s="64"/>
    </row>
    <row r="201" spans="9:9">
      <c r="I201" s="64"/>
    </row>
    <row r="202" spans="9:9">
      <c r="I202" s="64"/>
    </row>
    <row r="203" spans="9:9">
      <c r="I203" s="64"/>
    </row>
    <row r="204" spans="9:9">
      <c r="I204" s="64"/>
    </row>
    <row r="205" spans="9:9">
      <c r="I205" s="64"/>
    </row>
    <row r="206" spans="9:9">
      <c r="I206" s="64"/>
    </row>
    <row r="207" spans="9:9">
      <c r="I207" s="64"/>
    </row>
    <row r="208" spans="9:9">
      <c r="I208" s="64"/>
    </row>
    <row r="209" spans="9:9">
      <c r="I209" s="64"/>
    </row>
    <row r="210" spans="9:9">
      <c r="I210" s="64"/>
    </row>
    <row r="211" spans="9:9">
      <c r="I211" s="64"/>
    </row>
    <row r="212" spans="9:9">
      <c r="I212" s="64"/>
    </row>
    <row r="213" spans="9:9">
      <c r="I213" s="64"/>
    </row>
    <row r="214" spans="9:9">
      <c r="I214" s="64"/>
    </row>
    <row r="215" spans="9:9">
      <c r="I215" s="64"/>
    </row>
    <row r="216" spans="9:9">
      <c r="I216" s="64"/>
    </row>
    <row r="217" spans="9:9">
      <c r="I217" s="64"/>
    </row>
    <row r="218" spans="9:9">
      <c r="I218" s="64"/>
    </row>
    <row r="219" spans="9:9">
      <c r="I219" s="64"/>
    </row>
    <row r="220" spans="9:9">
      <c r="I220" s="64"/>
    </row>
    <row r="221" spans="9:9">
      <c r="I221" s="64"/>
    </row>
    <row r="222" spans="9:9">
      <c r="I222" s="64"/>
    </row>
    <row r="223" spans="9:9">
      <c r="I223" s="64"/>
    </row>
    <row r="224" spans="9:9">
      <c r="I224" s="64"/>
    </row>
    <row r="225" spans="9:9">
      <c r="I225" s="64"/>
    </row>
    <row r="226" spans="9:9">
      <c r="I226" s="64"/>
    </row>
    <row r="227" spans="9:9">
      <c r="I227" s="64"/>
    </row>
    <row r="228" spans="9:9">
      <c r="I228" s="64"/>
    </row>
    <row r="229" spans="9:9">
      <c r="I229" s="64"/>
    </row>
    <row r="230" spans="9:9">
      <c r="I230" s="64"/>
    </row>
    <row r="231" spans="9:9">
      <c r="I231" s="64"/>
    </row>
    <row r="232" spans="9:9">
      <c r="I232" s="64"/>
    </row>
    <row r="233" spans="9:9">
      <c r="I233" s="64"/>
    </row>
    <row r="234" spans="9:9">
      <c r="I234" s="64"/>
    </row>
    <row r="235" spans="9:9">
      <c r="I235" s="64"/>
    </row>
    <row r="236" spans="9:9">
      <c r="I236" s="64"/>
    </row>
    <row r="237" spans="9:9">
      <c r="I237" s="64"/>
    </row>
    <row r="238" spans="9:9">
      <c r="I238" s="64"/>
    </row>
    <row r="239" spans="9:9">
      <c r="I239" s="64"/>
    </row>
    <row r="240" spans="9:9">
      <c r="I240" s="64"/>
    </row>
    <row r="241" spans="9:9">
      <c r="I241" s="64"/>
    </row>
    <row r="242" spans="9:9">
      <c r="I242" s="64"/>
    </row>
    <row r="243" spans="9:9">
      <c r="I243" s="64"/>
    </row>
    <row r="244" spans="9:9">
      <c r="I244" s="64"/>
    </row>
    <row r="245" spans="9:9">
      <c r="I245" s="64"/>
    </row>
    <row r="246" spans="9:9">
      <c r="I246" s="64"/>
    </row>
    <row r="247" spans="9:9">
      <c r="I247" s="64"/>
    </row>
    <row r="248" spans="9:9">
      <c r="I248" s="64"/>
    </row>
    <row r="249" spans="9:9">
      <c r="I249" s="64"/>
    </row>
    <row r="250" spans="9:9">
      <c r="I250" s="64"/>
    </row>
    <row r="251" spans="9:9">
      <c r="I251" s="64"/>
    </row>
    <row r="252" spans="9:9">
      <c r="I252" s="64"/>
    </row>
    <row r="253" spans="9:9">
      <c r="I253" s="64"/>
    </row>
    <row r="254" spans="9:9">
      <c r="I254" s="64"/>
    </row>
    <row r="255" spans="9:9">
      <c r="I255" s="64"/>
    </row>
    <row r="256" spans="9:9">
      <c r="I256" s="64"/>
    </row>
    <row r="257" spans="9:9">
      <c r="I257" s="64"/>
    </row>
    <row r="258" spans="9:9">
      <c r="I258" s="64"/>
    </row>
    <row r="259" spans="9:9">
      <c r="I259" s="64"/>
    </row>
    <row r="260" spans="9:9">
      <c r="I260" s="64"/>
    </row>
    <row r="261" spans="9:9">
      <c r="I261" s="64"/>
    </row>
    <row r="262" spans="9:9">
      <c r="I262" s="64"/>
    </row>
    <row r="263" spans="9:9">
      <c r="I263" s="64"/>
    </row>
    <row r="264" spans="9:9">
      <c r="I264" s="64"/>
    </row>
    <row r="265" spans="9:9">
      <c r="I265" s="64"/>
    </row>
    <row r="266" spans="9:9">
      <c r="I266" s="64"/>
    </row>
    <row r="267" spans="9:9">
      <c r="I267" s="64"/>
    </row>
    <row r="268" spans="9:9">
      <c r="I268" s="64"/>
    </row>
    <row r="269" spans="9:9">
      <c r="I269" s="64"/>
    </row>
    <row r="270" spans="9:9">
      <c r="I270" s="64"/>
    </row>
    <row r="271" spans="9:9">
      <c r="I271" s="64"/>
    </row>
    <row r="272" spans="9:9">
      <c r="I272" s="64"/>
    </row>
    <row r="273" spans="9:9">
      <c r="I273" s="64"/>
    </row>
    <row r="274" spans="9:9">
      <c r="I274" s="64"/>
    </row>
    <row r="295" spans="9:9">
      <c r="I295" s="64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defaultColWidth="8.77734375" defaultRowHeight="14.4"/>
  <cols>
    <col min="8" max="8" width="30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7534</v>
      </c>
      <c r="B2">
        <v>1E-3</v>
      </c>
      <c r="C2" t="s">
        <v>3695</v>
      </c>
      <c r="D2" t="str">
        <f>VLOOKUP(C2,'MASTER KEY'!$A$2:$B$2986,2,FALSE)</f>
        <v>Amphidinium spp 0001</v>
      </c>
    </row>
    <row r="3" spans="1:4">
      <c r="A3" t="s">
        <v>2404</v>
      </c>
      <c r="B3">
        <v>1E-3</v>
      </c>
      <c r="C3" t="s">
        <v>3984</v>
      </c>
      <c r="D3" t="str">
        <f>VLOOKUP(C3,'MASTER KEY'!$A$2:$B$2986,2,FALSE)</f>
        <v>Cerataulina pelagica</v>
      </c>
    </row>
    <row r="4" spans="1:4">
      <c r="A4" t="s">
        <v>2457</v>
      </c>
      <c r="B4">
        <v>1E-3</v>
      </c>
      <c r="C4" t="s">
        <v>4045</v>
      </c>
      <c r="D4" t="str">
        <f>VLOOKUP(C4,'MASTER KEY'!$A$2:$B$2986,2,FALSE)</f>
        <v>Chaetoceros socialis</v>
      </c>
    </row>
    <row r="5" spans="1:4">
      <c r="A5" t="s">
        <v>7533</v>
      </c>
      <c r="B5">
        <v>1E-3</v>
      </c>
      <c r="C5" t="s">
        <v>4080</v>
      </c>
      <c r="D5" t="str">
        <f>VLOOKUP(C5,'MASTER KEY'!$A$2:$B$2986,2,FALSE)</f>
        <v>Chaetoceros spp 0035</v>
      </c>
    </row>
    <row r="6" spans="1:4">
      <c r="A6" t="s">
        <v>7517</v>
      </c>
      <c r="B6">
        <v>1E-3</v>
      </c>
      <c r="C6" t="s">
        <v>4175</v>
      </c>
      <c r="D6" t="str">
        <f>VLOOKUP(C6,'MASTER KEY'!$A$2:$B$2986,2,FALSE)</f>
        <v>Cocconeis heteroidea</v>
      </c>
    </row>
    <row r="7" spans="1:4">
      <c r="A7" t="s">
        <v>2549</v>
      </c>
      <c r="B7">
        <v>1E-3</v>
      </c>
      <c r="C7" t="s">
        <v>4177</v>
      </c>
      <c r="D7" t="str">
        <f>VLOOKUP(C7,'MASTER KEY'!$A$2:$B$2986,2,FALSE)</f>
        <v>Cocconeis scutellum</v>
      </c>
    </row>
    <row r="8" spans="1:4">
      <c r="A8" t="s">
        <v>7530</v>
      </c>
      <c r="B8">
        <v>1E-3</v>
      </c>
      <c r="C8" t="s">
        <v>4251</v>
      </c>
      <c r="D8" t="str">
        <f>VLOOKUP(C8,'MASTER KEY'!$A$2:$B$2986,2,FALSE)</f>
        <v>Cryptophyta spp 0002</v>
      </c>
    </row>
    <row r="9" spans="1:4">
      <c r="A9" t="s">
        <v>2644</v>
      </c>
      <c r="B9">
        <v>1E-3</v>
      </c>
      <c r="C9" t="s">
        <v>4296</v>
      </c>
      <c r="D9" t="str">
        <f>VLOOKUP(C9,'MASTER KEY'!$A$2:$B$2986,2,FALSE)</f>
        <v>Cylindrotheca closterium</v>
      </c>
    </row>
    <row r="10" spans="1:4">
      <c r="A10" t="s">
        <v>7520</v>
      </c>
      <c r="B10">
        <v>1E-3</v>
      </c>
      <c r="C10" t="s">
        <v>4388</v>
      </c>
      <c r="D10" t="str">
        <f>VLOOKUP(C10,'MASTER KEY'!$A$2:$B$2986,2,FALSE)</f>
        <v>Dinoflagellate spp 0038</v>
      </c>
    </row>
    <row r="11" spans="1:4">
      <c r="A11" t="s">
        <v>7535</v>
      </c>
      <c r="B11">
        <v>1E-3</v>
      </c>
      <c r="C11" t="s">
        <v>4389</v>
      </c>
      <c r="D11" t="str">
        <f>VLOOKUP(C11,'MASTER KEY'!$A$2:$B$2986,2,FALSE)</f>
        <v>Dinoflagellate spp 0039</v>
      </c>
    </row>
    <row r="12" spans="1:4">
      <c r="A12" t="s">
        <v>7526</v>
      </c>
      <c r="B12">
        <v>1E-3</v>
      </c>
      <c r="C12" t="s">
        <v>4390</v>
      </c>
      <c r="D12" t="str">
        <f>VLOOKUP(C12,'MASTER KEY'!$A$2:$B$2986,2,FALSE)</f>
        <v>Dinoflagellate spp 0040</v>
      </c>
    </row>
    <row r="13" spans="1:4">
      <c r="A13" t="s">
        <v>7536</v>
      </c>
      <c r="B13">
        <v>1E-3</v>
      </c>
      <c r="C13" t="s">
        <v>4392</v>
      </c>
      <c r="D13" t="str">
        <f>VLOOKUP(C13,'MASTER KEY'!$A$2:$B$2986,2,FALSE)</f>
        <v>Dinoflagellate spp 0042</v>
      </c>
    </row>
    <row r="14" spans="1:4">
      <c r="A14" t="s">
        <v>7531</v>
      </c>
      <c r="B14">
        <v>1E-3</v>
      </c>
      <c r="C14" t="s">
        <v>4482</v>
      </c>
      <c r="D14" t="str">
        <f>VLOOKUP(C14,'MASTER KEY'!$A$2:$B$2986,2,FALSE)</f>
        <v>Eucampia spp 0009</v>
      </c>
    </row>
    <row r="15" spans="1:4">
      <c r="A15" t="s">
        <v>2824</v>
      </c>
      <c r="B15">
        <v>1E-3</v>
      </c>
      <c r="C15" t="s">
        <v>4506</v>
      </c>
      <c r="D15" t="str">
        <f>VLOOKUP(C15,'MASTER KEY'!$A$2:$B$2986,2,FALSE)</f>
        <v>Falcula hyalina</v>
      </c>
    </row>
    <row r="16" spans="1:4">
      <c r="A16" t="s">
        <v>2874</v>
      </c>
      <c r="B16">
        <v>1E-3</v>
      </c>
      <c r="C16" t="s">
        <v>4570</v>
      </c>
      <c r="D16" t="str">
        <f>VLOOKUP(C16,'MASTER KEY'!$A$2:$B$2986,2,FALSE)</f>
        <v>Gramatophora marina</v>
      </c>
    </row>
    <row r="17" spans="1:8">
      <c r="A17" t="s">
        <v>2875</v>
      </c>
      <c r="B17">
        <v>1E-3</v>
      </c>
      <c r="C17" t="s">
        <v>4571</v>
      </c>
      <c r="D17" t="str">
        <f>VLOOKUP(C17,'MASTER KEY'!$A$2:$B$2986,2,FALSE)</f>
        <v>Gramatophora oceanica</v>
      </c>
    </row>
    <row r="18" spans="1:8">
      <c r="A18" t="s">
        <v>3001</v>
      </c>
      <c r="B18">
        <v>1E-3</v>
      </c>
      <c r="C18" t="s">
        <v>4745</v>
      </c>
      <c r="D18" t="str">
        <f>VLOOKUP(C18,'MASTER KEY'!$A$2:$B$2986,2,FALSE)</f>
        <v>Leptocylindrus danicus</v>
      </c>
    </row>
    <row r="19" spans="1:8">
      <c r="A19" t="s">
        <v>3003</v>
      </c>
      <c r="B19">
        <v>1E-3</v>
      </c>
      <c r="C19" t="s">
        <v>4747</v>
      </c>
      <c r="D19" t="str">
        <f>VLOOKUP(C19,'MASTER KEY'!$A$2:$B$2986,2,FALSE)</f>
        <v>Leptocylindrus minimus</v>
      </c>
    </row>
    <row r="20" spans="1:8">
      <c r="A20" t="s">
        <v>5704</v>
      </c>
      <c r="B20">
        <v>1E-3</v>
      </c>
      <c r="C20" t="s">
        <v>4758</v>
      </c>
      <c r="D20" t="str">
        <f>VLOOKUP(C20,'MASTER KEY'!$A$2:$B$2986,2,FALSE)</f>
        <v>Licmophora lyngbei</v>
      </c>
    </row>
    <row r="21" spans="1:8">
      <c r="A21" t="s">
        <v>3027</v>
      </c>
      <c r="B21">
        <v>1E-3</v>
      </c>
      <c r="C21" t="s">
        <v>4786</v>
      </c>
      <c r="D21" t="str">
        <f>VLOOKUP(C21,'MASTER KEY'!$A$2:$B$2986,2,FALSE)</f>
        <v>Mastogloia cocconeiformis</v>
      </c>
    </row>
    <row r="22" spans="1:8">
      <c r="A22" t="s">
        <v>7505</v>
      </c>
      <c r="B22">
        <v>1E-3</v>
      </c>
      <c r="C22" t="s">
        <v>4884</v>
      </c>
      <c r="D22" t="str">
        <f>VLOOKUP(C22,'MASTER KEY'!$A$2:$B$2986,2,FALSE)</f>
        <v>Navicula spp 0038</v>
      </c>
    </row>
    <row r="23" spans="1:8">
      <c r="A23" t="s">
        <v>3118</v>
      </c>
      <c r="B23">
        <v>1E-3</v>
      </c>
      <c r="C23" t="s">
        <v>4909</v>
      </c>
      <c r="D23" t="str">
        <f>VLOOKUP(C23,'MASTER KEY'!$A$2:$B$2986,2,FALSE)</f>
        <v>Nitzschia longissima</v>
      </c>
    </row>
    <row r="24" spans="1:8">
      <c r="A24" t="s">
        <v>3123</v>
      </c>
      <c r="B24">
        <v>1E-3</v>
      </c>
      <c r="C24" t="s">
        <v>4916</v>
      </c>
      <c r="D24" t="str">
        <f>VLOOKUP(C24,'MASTER KEY'!$A$2:$B$2986,2,FALSE)</f>
        <v>Nitzschia seriata</v>
      </c>
    </row>
    <row r="25" spans="1:8">
      <c r="A25" t="s">
        <v>3280</v>
      </c>
      <c r="B25">
        <v>1E-3</v>
      </c>
      <c r="C25" t="s">
        <v>5119</v>
      </c>
      <c r="D25" t="str">
        <f>VLOOKUP(C25,'MASTER KEY'!$A$2:$B$2986,2,FALSE)</f>
        <v>Pleurosigma salinarum</v>
      </c>
    </row>
    <row r="26" spans="1:8">
      <c r="A26" t="s">
        <v>7537</v>
      </c>
      <c r="B26">
        <v>1E-3</v>
      </c>
      <c r="C26" t="s">
        <v>5179</v>
      </c>
      <c r="D26" t="str">
        <f>VLOOKUP(C26,'MASTER KEY'!$A$2:$B$2986,2,FALSE)</f>
        <v>Prasinophyte spp 0028</v>
      </c>
    </row>
    <row r="27" spans="1:8">
      <c r="A27" t="s">
        <v>3351</v>
      </c>
      <c r="B27">
        <v>1E-3</v>
      </c>
      <c r="C27" t="s">
        <v>5202</v>
      </c>
      <c r="D27" t="str">
        <f>VLOOKUP(C27,'MASTER KEY'!$A$2:$B$2986,2,FALSE)</f>
        <v>Prorocentrum micans</v>
      </c>
    </row>
    <row r="28" spans="1:8">
      <c r="A28" t="s">
        <v>3364</v>
      </c>
      <c r="B28">
        <v>1E-3</v>
      </c>
      <c r="C28" t="s">
        <v>6791</v>
      </c>
      <c r="D28" t="str">
        <f>VLOOKUP(C28,'MASTER KEY'!$A$2:$B$2986,2,FALSE)</f>
        <v>Protoperidinium bipes</v>
      </c>
    </row>
    <row r="29" spans="1:8">
      <c r="A29" t="s">
        <v>3495</v>
      </c>
      <c r="B29">
        <v>1E-3</v>
      </c>
      <c r="C29" t="s">
        <v>6965</v>
      </c>
      <c r="D29" t="str">
        <f>VLOOKUP(C29,'MASTER KEY'!$A$2:$B$2986,2,FALSE)</f>
        <v>Scrippsiella trochoidea</v>
      </c>
    </row>
    <row r="30" spans="1:8">
      <c r="A30" t="s">
        <v>3519</v>
      </c>
      <c r="B30">
        <v>1E-3</v>
      </c>
      <c r="C30" t="s">
        <v>7003</v>
      </c>
      <c r="D30" t="str">
        <f>VLOOKUP(C30,'MASTER KEY'!$A$2:$B$2986,2,FALSE)</f>
        <v>Striatella unipunctata</v>
      </c>
    </row>
    <row r="31" spans="1:8">
      <c r="A31" t="s">
        <v>7538</v>
      </c>
      <c r="B31">
        <v>1E-3</v>
      </c>
      <c r="C31" t="s">
        <v>7045</v>
      </c>
      <c r="D31" t="str">
        <f>VLOOKUP(C31,'MASTER KEY'!$A$2:$B$2986,2,FALSE)</f>
        <v>Tetraselmis spp 0005</v>
      </c>
      <c r="H31" s="67"/>
    </row>
    <row r="32" spans="1:8">
      <c r="A32" t="s">
        <v>3556</v>
      </c>
      <c r="B32">
        <v>1E-3</v>
      </c>
      <c r="C32" t="s">
        <v>7069</v>
      </c>
      <c r="D32" t="str">
        <f>VLOOKUP(C32,'MASTER KEY'!$A$2:$B$2986,2,FALSE)</f>
        <v>Thalassiosira pseudonana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workbookViewId="0">
      <selection activeCell="J21" sqref="J21"/>
    </sheetView>
  </sheetViews>
  <sheetFormatPr defaultColWidth="8.77734375"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2457</v>
      </c>
      <c r="B2">
        <v>1E-3</v>
      </c>
      <c r="C2" t="s">
        <v>4045</v>
      </c>
      <c r="D2" t="str">
        <f>VLOOKUP(C2,'MASTER KEY'!$A$2:$B$2986,2,FALSE)</f>
        <v>Chaetoceros socialis</v>
      </c>
    </row>
    <row r="3" spans="1:4">
      <c r="A3" t="s">
        <v>2547</v>
      </c>
      <c r="B3">
        <v>1E-3</v>
      </c>
      <c r="C3" t="s">
        <v>4175</v>
      </c>
      <c r="D3" t="str">
        <f>VLOOKUP(C3,'MASTER KEY'!$A$2:$B$2986,2,FALSE)</f>
        <v>Cocconeis heteroidea</v>
      </c>
    </row>
    <row r="4" spans="1:4">
      <c r="A4" t="s">
        <v>2549</v>
      </c>
      <c r="B4">
        <v>1E-3</v>
      </c>
      <c r="C4" t="s">
        <v>4177</v>
      </c>
      <c r="D4" t="str">
        <f>VLOOKUP(C4,'MASTER KEY'!$A$2:$B$2986,2,FALSE)</f>
        <v>Cocconeis scutellum</v>
      </c>
    </row>
    <row r="5" spans="1:4">
      <c r="A5" t="s">
        <v>7539</v>
      </c>
      <c r="B5">
        <v>1E-3</v>
      </c>
      <c r="C5" t="s">
        <v>4226</v>
      </c>
      <c r="D5" t="str">
        <f>VLOOKUP(C5,'MASTER KEY'!$A$2:$B$2986,2,FALSE)</f>
        <v>Coscinodiscus spp 0014</v>
      </c>
    </row>
    <row r="6" spans="1:4">
      <c r="A6" t="s">
        <v>7530</v>
      </c>
      <c r="B6">
        <v>1E-3</v>
      </c>
      <c r="C6" t="s">
        <v>4251</v>
      </c>
      <c r="D6" t="str">
        <f>VLOOKUP(C6,'MASTER KEY'!$A$2:$B$2986,2,FALSE)</f>
        <v>Cryptophyta spp 0002</v>
      </c>
    </row>
    <row r="7" spans="1:4">
      <c r="A7" t="s">
        <v>2644</v>
      </c>
      <c r="B7">
        <v>1E-3</v>
      </c>
      <c r="C7" t="s">
        <v>4296</v>
      </c>
      <c r="D7" t="str">
        <f>VLOOKUP(C7,'MASTER KEY'!$A$2:$B$2986,2,FALSE)</f>
        <v>Cylindrotheca closterium</v>
      </c>
    </row>
    <row r="8" spans="1:4">
      <c r="A8" t="s">
        <v>7519</v>
      </c>
      <c r="B8">
        <v>1E-3</v>
      </c>
      <c r="C8" t="s">
        <v>4336</v>
      </c>
      <c r="D8" t="str">
        <f>VLOOKUP(C8,'MASTER KEY'!$A$2:$B$2986,2,FALSE)</f>
        <v>Dictyocha fibula</v>
      </c>
    </row>
    <row r="9" spans="1:4">
      <c r="A9" t="s">
        <v>2680</v>
      </c>
      <c r="B9">
        <v>1E-3</v>
      </c>
      <c r="C9" t="s">
        <v>4337</v>
      </c>
      <c r="D9" t="str">
        <f>VLOOKUP(C9,'MASTER KEY'!$A$2:$B$2986,2,FALSE)</f>
        <v>Dictyocha octonaria</v>
      </c>
    </row>
    <row r="10" spans="1:4">
      <c r="A10" t="s">
        <v>7520</v>
      </c>
      <c r="B10">
        <v>1E-3</v>
      </c>
      <c r="C10" t="s">
        <v>4388</v>
      </c>
      <c r="D10" t="str">
        <f>VLOOKUP(C10,'MASTER KEY'!$A$2:$B$2986,2,FALSE)</f>
        <v>Dinoflagellate spp 0038</v>
      </c>
    </row>
    <row r="11" spans="1:4">
      <c r="A11" t="s">
        <v>2760</v>
      </c>
      <c r="B11">
        <v>1E-3</v>
      </c>
      <c r="C11" t="s">
        <v>4422</v>
      </c>
      <c r="D11" t="str">
        <f>VLOOKUP(C11,'MASTER KEY'!$A$2:$B$2986,2,FALSE)</f>
        <v>Diploneis chersonensis</v>
      </c>
    </row>
    <row r="12" spans="1:4">
      <c r="A12" t="s">
        <v>2781</v>
      </c>
      <c r="B12">
        <v>1E-3</v>
      </c>
      <c r="C12" t="s">
        <v>4452</v>
      </c>
      <c r="D12" t="str">
        <f>VLOOKUP(C12,'MASTER KEY'!$A$2:$B$2986,2,FALSE)</f>
        <v>Druridgia compressa</v>
      </c>
    </row>
    <row r="13" spans="1:4">
      <c r="A13" t="s">
        <v>2785</v>
      </c>
      <c r="B13">
        <v>1E-3</v>
      </c>
      <c r="C13" t="s">
        <v>4460</v>
      </c>
      <c r="D13" t="str">
        <f>VLOOKUP(C13,'MASTER KEY'!$A$2:$B$2986,2,FALSE)</f>
        <v>Entomoeoneis tenuistriata</v>
      </c>
    </row>
    <row r="14" spans="1:4">
      <c r="A14" t="s">
        <v>2796</v>
      </c>
      <c r="B14">
        <v>1E-3</v>
      </c>
      <c r="C14" t="s">
        <v>4473</v>
      </c>
      <c r="D14" t="str">
        <f>VLOOKUP(C14,'MASTER KEY'!$A$2:$B$2986,2,FALSE)</f>
        <v>Eucampia cornuta</v>
      </c>
    </row>
    <row r="15" spans="1:4">
      <c r="A15" t="s">
        <v>2875</v>
      </c>
      <c r="B15">
        <v>1E-3</v>
      </c>
      <c r="C15" t="s">
        <v>4571</v>
      </c>
      <c r="D15" t="str">
        <f>VLOOKUP(C15,'MASTER KEY'!$A$2:$B$2986,2,FALSE)</f>
        <v>Gramatophora oceanica</v>
      </c>
    </row>
    <row r="16" spans="1:4">
      <c r="A16" t="s">
        <v>7543</v>
      </c>
      <c r="B16">
        <v>1E-3</v>
      </c>
      <c r="C16" t="s">
        <v>4726</v>
      </c>
      <c r="D16" t="str">
        <f>VLOOKUP(C16,'MASTER KEY'!$A$2:$B$2986,2,FALSE)</f>
        <v>Katodinium spp 0002</v>
      </c>
    </row>
    <row r="17" spans="1:4">
      <c r="A17" t="s">
        <v>3001</v>
      </c>
      <c r="B17">
        <v>1E-3</v>
      </c>
      <c r="C17" t="s">
        <v>4745</v>
      </c>
      <c r="D17" t="str">
        <f>VLOOKUP(C17,'MASTER KEY'!$A$2:$B$2986,2,FALSE)</f>
        <v>Leptocylindrus danicus</v>
      </c>
    </row>
    <row r="18" spans="1:4">
      <c r="A18" t="s">
        <v>5704</v>
      </c>
      <c r="B18">
        <v>1E-3</v>
      </c>
      <c r="C18" t="s">
        <v>4758</v>
      </c>
      <c r="D18" t="str">
        <f>VLOOKUP(C18,'MASTER KEY'!$A$2:$B$2986,2,FALSE)</f>
        <v>Licmophora lyngbei</v>
      </c>
    </row>
    <row r="19" spans="1:4">
      <c r="A19" t="s">
        <v>7540</v>
      </c>
      <c r="B19">
        <v>1E-3</v>
      </c>
      <c r="C19" t="s">
        <v>4891</v>
      </c>
      <c r="D19" t="str">
        <f>VLOOKUP(C19,'MASTER KEY'!$A$2:$B$2986,2,FALSE)</f>
        <v>Navicula transitans</v>
      </c>
    </row>
    <row r="20" spans="1:4">
      <c r="A20" t="s">
        <v>3114</v>
      </c>
      <c r="B20">
        <v>1E-3</v>
      </c>
      <c r="C20" t="s">
        <v>4903</v>
      </c>
      <c r="D20" t="str">
        <f>VLOOKUP(C20,'MASTER KEY'!$A$2:$B$2986,2,FALSE)</f>
        <v>Nitzschia fasciculata</v>
      </c>
    </row>
    <row r="21" spans="1:4">
      <c r="A21" t="s">
        <v>3120</v>
      </c>
      <c r="B21">
        <v>1E-3</v>
      </c>
      <c r="C21" t="s">
        <v>4912</v>
      </c>
      <c r="D21" t="str">
        <f>VLOOKUP(C21,'MASTER KEY'!$A$2:$B$2986,2,FALSE)</f>
        <v>Nitzschia punctata</v>
      </c>
    </row>
    <row r="22" spans="1:4">
      <c r="A22" t="s">
        <v>3280</v>
      </c>
      <c r="B22">
        <v>1E-3</v>
      </c>
      <c r="C22" t="s">
        <v>5119</v>
      </c>
      <c r="D22" t="str">
        <f>VLOOKUP(C22,'MASTER KEY'!$A$2:$B$2986,2,FALSE)</f>
        <v>Pleurosigma salinarum</v>
      </c>
    </row>
    <row r="23" spans="1:4">
      <c r="A23" t="s">
        <v>3349</v>
      </c>
      <c r="B23">
        <v>1E-3</v>
      </c>
      <c r="C23" t="s">
        <v>5200</v>
      </c>
      <c r="D23" t="str">
        <f>VLOOKUP(C23,'MASTER KEY'!$A$2:$B$2986,2,FALSE)</f>
        <v>Prorocentrum lima</v>
      </c>
    </row>
    <row r="24" spans="1:4">
      <c r="A24" t="s">
        <v>3498</v>
      </c>
      <c r="B24">
        <v>1E-3</v>
      </c>
      <c r="C24" t="s">
        <v>6970</v>
      </c>
      <c r="D24" t="str">
        <f>VLOOKUP(C24,'MASTER KEY'!$A$2:$B$2986,2,FALSE)</f>
        <v>Skeletonema costatum</v>
      </c>
    </row>
    <row r="25" spans="1:4">
      <c r="A25" t="s">
        <v>7541</v>
      </c>
      <c r="B25">
        <v>1E-3</v>
      </c>
      <c r="C25" t="s">
        <v>6999</v>
      </c>
      <c r="D25" t="str">
        <f>VLOOKUP(C25,'MASTER KEY'!$A$2:$B$2986,2,FALSE)</f>
        <v>Streptotheca spp 0002</v>
      </c>
    </row>
    <row r="26" spans="1:4">
      <c r="A26" t="s">
        <v>7542</v>
      </c>
      <c r="B26">
        <v>1E-3</v>
      </c>
      <c r="C26" t="s">
        <v>7053</v>
      </c>
      <c r="D26" t="str">
        <f>VLOOKUP(C26,'MASTER KEY'!$A$2:$B$2986,2,FALSE)</f>
        <v>Thalassionema frauenfeldii</v>
      </c>
    </row>
    <row r="27" spans="1:4">
      <c r="A27" t="s">
        <v>3556</v>
      </c>
      <c r="B27">
        <v>1E-3</v>
      </c>
      <c r="C27" t="s">
        <v>7069</v>
      </c>
      <c r="D27" t="str">
        <f>VLOOKUP(C27,'MASTER KEY'!$A$2:$B$2986,2,FALSE)</f>
        <v>Thalassiosira pseudonana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8E53-ABA6-4F11-B274-1A4F2A1C85FD}">
  <dimension ref="A1:D12"/>
  <sheetViews>
    <sheetView workbookViewId="0">
      <selection activeCell="C18" sqref="C18"/>
    </sheetView>
  </sheetViews>
  <sheetFormatPr defaultColWidth="8.77734375" defaultRowHeight="14.4"/>
  <cols>
    <col min="1" max="1" width="20.441406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</row>
    <row r="3" spans="1:4">
      <c r="A3" s="64" t="s">
        <v>5735</v>
      </c>
      <c r="B3">
        <v>1</v>
      </c>
      <c r="C3" t="s">
        <v>7189</v>
      </c>
      <c r="D3" t="str">
        <f>VLOOKUP(C3,'MASTER KEY'!$A$2:$B$2986,2,FALSE)</f>
        <v>Cryptophyta</v>
      </c>
    </row>
    <row r="4" spans="1:4">
      <c r="A4" s="64" t="s">
        <v>7664</v>
      </c>
      <c r="B4">
        <v>1</v>
      </c>
      <c r="C4" t="s">
        <v>7190</v>
      </c>
      <c r="D4" t="str">
        <f>VLOOKUP(C4,'MASTER KEY'!$A$2:$B$2986,2,FALSE)</f>
        <v>Cyanophyta</v>
      </c>
    </row>
    <row r="5" spans="1:4">
      <c r="A5" s="64" t="s">
        <v>5651</v>
      </c>
      <c r="B5">
        <v>1</v>
      </c>
      <c r="C5" t="s">
        <v>7193</v>
      </c>
      <c r="D5" t="str">
        <f>VLOOKUP(C5,'MASTER KEY'!$A$2:$B$2986,2,FALSE)</f>
        <v>Ochrophyta</v>
      </c>
    </row>
    <row r="6" spans="1:4">
      <c r="A6" s="64" t="s">
        <v>5411</v>
      </c>
      <c r="B6">
        <v>1</v>
      </c>
      <c r="C6" t="s">
        <v>7192</v>
      </c>
      <c r="D6" t="str">
        <f>VLOOKUP(C6,'MASTER KEY'!$A$2:$B$2986,2,FALSE)</f>
        <v>Dinophyta</v>
      </c>
    </row>
    <row r="7" spans="1:4">
      <c r="A7" s="64" t="s">
        <v>5737</v>
      </c>
      <c r="B7">
        <v>1</v>
      </c>
      <c r="C7" t="s">
        <v>7194</v>
      </c>
      <c r="D7" t="str">
        <f>VLOOKUP(C7,'MASTER KEY'!$A$2:$B$2986,2,FALSE)</f>
        <v>Euglenophyta</v>
      </c>
    </row>
    <row r="8" spans="1:4">
      <c r="A8" s="64" t="s">
        <v>5734</v>
      </c>
      <c r="B8">
        <v>1</v>
      </c>
      <c r="C8" t="s">
        <v>7186</v>
      </c>
      <c r="D8" t="str">
        <f>VLOOKUP(C8,'MASTER KEY'!$A$2:$B$2986,2,FALSE)</f>
        <v>Chlorophyta</v>
      </c>
    </row>
    <row r="9" spans="1:4">
      <c r="A9" s="64" t="s">
        <v>7665</v>
      </c>
      <c r="B9">
        <v>1</v>
      </c>
      <c r="C9" t="s">
        <v>7193</v>
      </c>
      <c r="D9" t="str">
        <f>VLOOKUP(C9,'MASTER KEY'!$A$2:$B$2986,2,FALSE)</f>
        <v>Ochrophyta</v>
      </c>
    </row>
    <row r="10" spans="1:4">
      <c r="A10" s="64" t="s">
        <v>6357</v>
      </c>
      <c r="B10">
        <v>1</v>
      </c>
      <c r="C10" t="s">
        <v>7186</v>
      </c>
      <c r="D10" t="str">
        <f>VLOOKUP(C10,'MASTER KEY'!$A$2:$B$2986,2,FALSE)</f>
        <v>Chlorophyta</v>
      </c>
    </row>
    <row r="11" spans="1:4">
      <c r="A11" s="64" t="s">
        <v>6358</v>
      </c>
      <c r="B11">
        <v>1</v>
      </c>
      <c r="C11" t="s">
        <v>7195</v>
      </c>
      <c r="D11" t="str">
        <f>VLOOKUP(C11,'MASTER KEY'!$A$2:$B$2986,2,FALSE)</f>
        <v>Haptophyta</v>
      </c>
    </row>
    <row r="12" spans="1:4">
      <c r="A12" s="64" t="s">
        <v>5372</v>
      </c>
      <c r="B12">
        <v>1</v>
      </c>
      <c r="C12" t="s">
        <v>7193</v>
      </c>
      <c r="D12" t="str">
        <f>VLOOKUP(C12,'MASTER KEY'!$A$2:$B$2986,2,FALSE)</f>
        <v>Ochrophyta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F8B7-1D22-48B2-90AE-6E63190717DE}">
  <dimension ref="A1:D143"/>
  <sheetViews>
    <sheetView workbookViewId="0">
      <selection activeCell="D2" sqref="D2"/>
    </sheetView>
  </sheetViews>
  <sheetFormatPr defaultColWidth="8.77734375" defaultRowHeight="14.4"/>
  <cols>
    <col min="1" max="1" width="26.3320312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7632</v>
      </c>
      <c r="B3">
        <v>1</v>
      </c>
      <c r="C3" t="s">
        <v>3652</v>
      </c>
      <c r="D3" t="str">
        <f>VLOOKUP(C3,'MASTER KEY'!$A$2:$B$2986,2,FALSE)</f>
        <v>Achnanthes brevipes</v>
      </c>
    </row>
    <row r="4" spans="1:4">
      <c r="A4" t="s">
        <v>7633</v>
      </c>
      <c r="B4">
        <v>1</v>
      </c>
      <c r="C4" t="s">
        <v>3655</v>
      </c>
      <c r="D4" t="str">
        <f>VLOOKUP(C4,'MASTER KEY'!$A$2:$B$2986,2,FALSE)</f>
        <v>Achnanthes spp 0002</v>
      </c>
    </row>
    <row r="5" spans="1:4">
      <c r="A5" t="s">
        <v>7634</v>
      </c>
      <c r="B5">
        <v>1</v>
      </c>
      <c r="C5" t="s">
        <v>3719</v>
      </c>
      <c r="D5" t="str">
        <f>VLOOKUP(C5,'MASTER KEY'!$A$2:$B$2986,2,FALSE)</f>
        <v>Amphora rhombica</v>
      </c>
    </row>
    <row r="6" spans="1:4">
      <c r="A6" t="s">
        <v>7635</v>
      </c>
      <c r="B6">
        <v>1</v>
      </c>
      <c r="C6" t="s">
        <v>3721</v>
      </c>
      <c r="D6" t="str">
        <f>VLOOKUP(C6,'MASTER KEY'!$A$2:$B$2986,2,FALSE)</f>
        <v>Amphora spp 0002</v>
      </c>
    </row>
    <row r="7" spans="1:4">
      <c r="A7" t="s">
        <v>2231</v>
      </c>
      <c r="B7">
        <v>1</v>
      </c>
      <c r="C7" t="s">
        <v>3794</v>
      </c>
      <c r="D7" t="str">
        <f>VLOOKUP(C7,'MASTER KEY'!$A$2:$B$2986,2,FALSE)</f>
        <v>Asterionellopsis glacialis</v>
      </c>
    </row>
    <row r="8" spans="1:4">
      <c r="A8" t="s">
        <v>2404</v>
      </c>
      <c r="B8">
        <v>1</v>
      </c>
      <c r="C8" t="s">
        <v>3984</v>
      </c>
      <c r="D8" t="str">
        <f>VLOOKUP(C8,'MASTER KEY'!$A$2:$B$2986,2,FALSE)</f>
        <v>Cerataulina pelagica</v>
      </c>
    </row>
    <row r="9" spans="1:4">
      <c r="A9" t="s">
        <v>7646</v>
      </c>
      <c r="B9">
        <v>1</v>
      </c>
      <c r="C9" t="s">
        <v>4696</v>
      </c>
      <c r="D9" t="str">
        <f>VLOOKUP(C9,'MASTER KEY'!$A$2:$B$2986,2,FALSE)</f>
        <v>Heterosigma spp 0002</v>
      </c>
    </row>
    <row r="10" spans="1:4">
      <c r="A10" t="s">
        <v>7648</v>
      </c>
      <c r="B10">
        <v>1</v>
      </c>
      <c r="C10" t="s">
        <v>4805</v>
      </c>
      <c r="D10" t="str">
        <f>VLOOKUP(C10,'MASTER KEY'!$A$2:$B$2986,2,FALSE)</f>
        <v>Melosira spp 0002</v>
      </c>
    </row>
    <row r="11" spans="1:4">
      <c r="A11" t="s">
        <v>7651</v>
      </c>
      <c r="B11">
        <v>1</v>
      </c>
      <c r="C11" t="s">
        <v>5002</v>
      </c>
      <c r="D11" t="str">
        <f>VLOOKUP(C11,'MASTER KEY'!$A$2:$B$2986,2,FALSE)</f>
        <v>Oscillatoria spp 0002</v>
      </c>
    </row>
    <row r="12" spans="1:4">
      <c r="A12" t="s">
        <v>7654</v>
      </c>
      <c r="B12">
        <v>1</v>
      </c>
      <c r="C12" t="s">
        <v>5149</v>
      </c>
      <c r="D12" t="str">
        <f>VLOOKUP(C12,'MASTER KEY'!$A$2:$B$2986,2,FALSE)</f>
        <v>Polykrikos spp 0002</v>
      </c>
    </row>
    <row r="13" spans="1:4">
      <c r="A13" t="s">
        <v>7659</v>
      </c>
      <c r="B13">
        <v>1</v>
      </c>
      <c r="C13" t="s">
        <v>6848</v>
      </c>
      <c r="D13" t="str">
        <f>VLOOKUP(C13,'MASTER KEY'!$A$2:$B$2986,2,FALSE)</f>
        <v>Pseudonitzschia delicatissima</v>
      </c>
    </row>
    <row r="14" spans="1:4">
      <c r="A14" t="s">
        <v>7660</v>
      </c>
      <c r="B14">
        <v>1</v>
      </c>
      <c r="C14" t="s">
        <v>6853</v>
      </c>
      <c r="D14" t="str">
        <f>VLOOKUP(C14,'MASTER KEY'!$A$2:$B$2986,2,FALSE)</f>
        <v>Pseudopedinella tricostata</v>
      </c>
    </row>
    <row r="15" spans="1:4">
      <c r="A15" t="s">
        <v>7661</v>
      </c>
      <c r="B15">
        <v>1</v>
      </c>
      <c r="C15" t="s">
        <v>6864</v>
      </c>
      <c r="D15" t="str">
        <f>VLOOKUP(C15,'MASTER KEY'!$A$2:$B$2986,2,FALSE)</f>
        <v>Pyramimonas spp 0002</v>
      </c>
    </row>
    <row r="16" spans="1:4">
      <c r="A16" t="s">
        <v>2454</v>
      </c>
      <c r="B16">
        <v>1</v>
      </c>
      <c r="C16" t="s">
        <v>4042</v>
      </c>
      <c r="D16" t="str">
        <f>VLOOKUP(C16,'MASTER KEY'!$A$2:$B$2986,2,FALSE)</f>
        <v>Chaetoceros sessilis</v>
      </c>
    </row>
    <row r="17" spans="1:4">
      <c r="A17" t="s">
        <v>7636</v>
      </c>
      <c r="B17">
        <v>1</v>
      </c>
      <c r="C17" t="s">
        <v>4047</v>
      </c>
      <c r="D17" t="str">
        <f>VLOOKUP(C17,'MASTER KEY'!$A$2:$B$2986,2,FALSE)</f>
        <v>Chaetoceros spp 0002</v>
      </c>
    </row>
    <row r="18" spans="1:4">
      <c r="A18" t="s">
        <v>2534</v>
      </c>
      <c r="B18">
        <v>1</v>
      </c>
      <c r="C18" t="s">
        <v>4154</v>
      </c>
      <c r="D18" t="str">
        <f>VLOOKUP(C18,'MASTER KEY'!$A$2:$B$2986,2,FALSE)</f>
        <v>Climacodium frauenfeldianum</v>
      </c>
    </row>
    <row r="19" spans="1:4">
      <c r="A19" t="s">
        <v>2547</v>
      </c>
      <c r="B19">
        <v>1</v>
      </c>
      <c r="C19" t="s">
        <v>4175</v>
      </c>
      <c r="D19" t="str">
        <f>VLOOKUP(C19,'MASTER KEY'!$A$2:$B$2986,2,FALSE)</f>
        <v>Cocconeis heteroidea</v>
      </c>
    </row>
    <row r="20" spans="1:4">
      <c r="A20" t="s">
        <v>2549</v>
      </c>
      <c r="B20">
        <v>1</v>
      </c>
      <c r="C20" t="s">
        <v>4177</v>
      </c>
      <c r="D20" t="str">
        <f>VLOOKUP(C20,'MASTER KEY'!$A$2:$B$2986,2,FALSE)</f>
        <v>Cocconeis scutellum</v>
      </c>
    </row>
    <row r="21" spans="1:4">
      <c r="A21" t="s">
        <v>7637</v>
      </c>
      <c r="B21">
        <v>1</v>
      </c>
      <c r="C21" t="s">
        <v>4178</v>
      </c>
      <c r="D21" t="str">
        <f>VLOOKUP(C21,'MASTER KEY'!$A$2:$B$2986,2,FALSE)</f>
        <v>Cocconeis spp 0001</v>
      </c>
    </row>
    <row r="22" spans="1:4">
      <c r="A22" t="s">
        <v>7638</v>
      </c>
      <c r="B22">
        <v>1</v>
      </c>
      <c r="C22" t="s">
        <v>4200</v>
      </c>
      <c r="D22" t="str">
        <f>VLOOKUP(C22,'MASTER KEY'!$A$2:$B$2986,2,FALSE)</f>
        <v>Corethron spp 0001</v>
      </c>
    </row>
    <row r="23" spans="1:4">
      <c r="A23" t="s">
        <v>7639</v>
      </c>
      <c r="B23">
        <v>1</v>
      </c>
      <c r="C23" t="s">
        <v>4213</v>
      </c>
      <c r="D23" t="str">
        <f>VLOOKUP(C23,'MASTER KEY'!$A$2:$B$2986,2,FALSE)</f>
        <v>Coscinodiscus spp 0001</v>
      </c>
    </row>
    <row r="24" spans="1:4">
      <c r="A24" t="s">
        <v>7647</v>
      </c>
      <c r="B24">
        <v>1</v>
      </c>
      <c r="C24" t="s">
        <v>4698</v>
      </c>
      <c r="D24" t="str">
        <f>VLOOKUP(C24,'MASTER KEY'!$A$2:$B$2986,2,FALSE)</f>
        <v>Hillea marina</v>
      </c>
    </row>
    <row r="25" spans="1:4">
      <c r="A25" t="s">
        <v>7640</v>
      </c>
      <c r="B25">
        <v>1</v>
      </c>
      <c r="C25" t="s">
        <v>4251</v>
      </c>
      <c r="D25" t="str">
        <f>VLOOKUP(C25,'MASTER KEY'!$A$2:$B$2986,2,FALSE)</f>
        <v>Cryptophyta spp 0002</v>
      </c>
    </row>
    <row r="26" spans="1:4">
      <c r="A26" t="s">
        <v>2644</v>
      </c>
      <c r="B26">
        <v>1</v>
      </c>
      <c r="C26" t="s">
        <v>4296</v>
      </c>
      <c r="D26" t="str">
        <f>VLOOKUP(C26,'MASTER KEY'!$A$2:$B$2986,2,FALSE)</f>
        <v>Cylindrotheca closterium</v>
      </c>
    </row>
    <row r="27" spans="1:4">
      <c r="A27" t="s">
        <v>2646</v>
      </c>
      <c r="B27">
        <v>1</v>
      </c>
      <c r="C27" t="s">
        <v>4299</v>
      </c>
      <c r="D27" t="str">
        <f>VLOOKUP(C27,'MASTER KEY'!$A$2:$B$2986,2,FALSE)</f>
        <v>Cymatopleura elliptica</v>
      </c>
    </row>
    <row r="28" spans="1:4">
      <c r="A28" t="s">
        <v>7641</v>
      </c>
      <c r="B28">
        <v>1</v>
      </c>
      <c r="C28" t="s">
        <v>4339</v>
      </c>
      <c r="D28" t="str">
        <f>VLOOKUP(C28,'MASTER KEY'!$A$2:$B$2986,2,FALSE)</f>
        <v>Dictyocha spp 0001</v>
      </c>
    </row>
    <row r="29" spans="1:4">
      <c r="A29" t="s">
        <v>2760</v>
      </c>
      <c r="B29">
        <v>1</v>
      </c>
      <c r="C29" t="s">
        <v>4422</v>
      </c>
      <c r="D29" t="str">
        <f>VLOOKUP(C29,'MASTER KEY'!$A$2:$B$2986,2,FALSE)</f>
        <v>Diploneis chersonensis</v>
      </c>
    </row>
    <row r="30" spans="1:4">
      <c r="A30" t="s">
        <v>2762</v>
      </c>
      <c r="B30">
        <v>1</v>
      </c>
      <c r="C30" t="s">
        <v>4424</v>
      </c>
      <c r="D30" t="str">
        <f>VLOOKUP(C30,'MASTER KEY'!$A$2:$B$2986,2,FALSE)</f>
        <v>Diploneis ovalis</v>
      </c>
    </row>
    <row r="31" spans="1:4">
      <c r="A31" t="s">
        <v>7643</v>
      </c>
      <c r="B31">
        <v>1</v>
      </c>
      <c r="C31" t="s">
        <v>4426</v>
      </c>
      <c r="D31" t="str">
        <f>VLOOKUP(C31,'MASTER KEY'!$A$2:$B$2986,2,FALSE)</f>
        <v>Diploneis spp 0001</v>
      </c>
    </row>
    <row r="32" spans="1:4">
      <c r="A32" t="s">
        <v>7508</v>
      </c>
      <c r="B32">
        <v>1</v>
      </c>
      <c r="C32" t="s">
        <v>4438</v>
      </c>
      <c r="D32" t="str">
        <f>VLOOKUP(C32,'MASTER KEY'!$A$2:$B$2986,2,FALSE)</f>
        <v>Diploneis vacillans</v>
      </c>
    </row>
    <row r="33" spans="1:4">
      <c r="A33" t="s">
        <v>2796</v>
      </c>
      <c r="B33">
        <v>1</v>
      </c>
      <c r="C33" t="s">
        <v>4473</v>
      </c>
      <c r="D33" t="str">
        <f>VLOOKUP(C33,'MASTER KEY'!$A$2:$B$2986,2,FALSE)</f>
        <v>Eucampia cornuta</v>
      </c>
    </row>
    <row r="34" spans="1:4">
      <c r="A34" t="s">
        <v>7644</v>
      </c>
      <c r="B34">
        <v>1</v>
      </c>
      <c r="C34" t="s">
        <v>4490</v>
      </c>
      <c r="D34" t="str">
        <f>VLOOKUP(C34,'MASTER KEY'!$A$2:$B$2986,2,FALSE)</f>
        <v>Euglena spp 0001</v>
      </c>
    </row>
    <row r="35" spans="1:4">
      <c r="A35" t="s">
        <v>2875</v>
      </c>
      <c r="B35">
        <v>1</v>
      </c>
      <c r="C35" t="s">
        <v>4571</v>
      </c>
      <c r="D35" t="str">
        <f>VLOOKUP(C35,'MASTER KEY'!$A$2:$B$2986,2,FALSE)</f>
        <v>Gramatophora oceanica</v>
      </c>
    </row>
    <row r="36" spans="1:4">
      <c r="A36" t="s">
        <v>7645</v>
      </c>
      <c r="B36">
        <v>1</v>
      </c>
      <c r="C36" t="s">
        <v>4615</v>
      </c>
      <c r="D36" t="str">
        <f>VLOOKUP(C36,'MASTER KEY'!$A$2:$B$2986,2,FALSE)</f>
        <v>Gymnodinium spp 0024</v>
      </c>
    </row>
    <row r="37" spans="1:4">
      <c r="A37" t="s">
        <v>2990</v>
      </c>
      <c r="B37">
        <v>1</v>
      </c>
      <c r="C37" t="s">
        <v>4724</v>
      </c>
      <c r="D37" t="str">
        <f>VLOOKUP(C37,'MASTER KEY'!$A$2:$B$2986,2,FALSE)</f>
        <v>Katodinium rotundatum</v>
      </c>
    </row>
    <row r="38" spans="1:4">
      <c r="A38" t="s">
        <v>3009</v>
      </c>
      <c r="B38">
        <v>1</v>
      </c>
      <c r="C38" t="s">
        <v>4757</v>
      </c>
      <c r="D38" t="str">
        <f>VLOOKUP(C38,'MASTER KEY'!$A$2:$B$2986,2,FALSE)</f>
        <v>Licmophora flabellata</v>
      </c>
    </row>
    <row r="39" spans="1:4">
      <c r="A39" t="s">
        <v>5704</v>
      </c>
      <c r="B39">
        <v>1</v>
      </c>
      <c r="C39" t="s">
        <v>4758</v>
      </c>
      <c r="D39" t="str">
        <f>VLOOKUP(C39,'MASTER KEY'!$A$2:$B$2986,2,FALSE)</f>
        <v>Licmophora lyngbei</v>
      </c>
    </row>
    <row r="40" spans="1:4">
      <c r="A40" t="s">
        <v>3027</v>
      </c>
      <c r="B40">
        <v>1</v>
      </c>
      <c r="C40" t="s">
        <v>4786</v>
      </c>
      <c r="D40" t="str">
        <f>VLOOKUP(C40,'MASTER KEY'!$A$2:$B$2986,2,FALSE)</f>
        <v>Mastogloia cocconeiformis</v>
      </c>
    </row>
    <row r="41" spans="1:4">
      <c r="A41" t="s">
        <v>3060</v>
      </c>
      <c r="B41">
        <v>1</v>
      </c>
      <c r="C41" t="s">
        <v>4840</v>
      </c>
      <c r="D41" t="str">
        <f>VLOOKUP(C41,'MASTER KEY'!$A$2:$B$2986,2,FALSE)</f>
        <v>Navicula cf. tripunctata</v>
      </c>
    </row>
    <row r="42" spans="1:4">
      <c r="A42" t="s">
        <v>3062</v>
      </c>
      <c r="B42">
        <v>1</v>
      </c>
      <c r="C42" t="s">
        <v>4842</v>
      </c>
      <c r="D42" t="str">
        <f>VLOOKUP(C42,'MASTER KEY'!$A$2:$B$2986,2,FALSE)</f>
        <v>Navicula confervacea</v>
      </c>
    </row>
    <row r="43" spans="1:4">
      <c r="A43" t="s">
        <v>3064</v>
      </c>
      <c r="B43">
        <v>1</v>
      </c>
      <c r="C43" t="s">
        <v>4844</v>
      </c>
      <c r="D43" t="str">
        <f>VLOOKUP(C43,'MASTER KEY'!$A$2:$B$2986,2,FALSE)</f>
        <v>Navicula punctata</v>
      </c>
    </row>
    <row r="44" spans="1:4">
      <c r="A44" t="s">
        <v>3065</v>
      </c>
      <c r="B44">
        <v>1</v>
      </c>
      <c r="C44" t="s">
        <v>4845</v>
      </c>
      <c r="D44" t="str">
        <f>VLOOKUP(C44,'MASTER KEY'!$A$2:$B$2986,2,FALSE)</f>
        <v>Navicula robertsiana</v>
      </c>
    </row>
    <row r="45" spans="1:4">
      <c r="A45" t="s">
        <v>7649</v>
      </c>
      <c r="B45">
        <v>1</v>
      </c>
      <c r="C45" t="s">
        <v>4851</v>
      </c>
      <c r="D45" t="str">
        <f>VLOOKUP(C45,'MASTER KEY'!$A$2:$B$2986,2,FALSE)</f>
        <v>Navicula spp 0005</v>
      </c>
    </row>
    <row r="46" spans="1:4">
      <c r="A46" t="s">
        <v>3106</v>
      </c>
      <c r="B46">
        <v>1</v>
      </c>
      <c r="C46" t="s">
        <v>4891</v>
      </c>
      <c r="D46" t="str">
        <f>VLOOKUP(C46,'MASTER KEY'!$A$2:$B$2986,2,FALSE)</f>
        <v>Navicula transitans</v>
      </c>
    </row>
    <row r="47" spans="1:4">
      <c r="A47" t="s">
        <v>3112</v>
      </c>
      <c r="B47">
        <v>1</v>
      </c>
      <c r="C47" t="s">
        <v>4900</v>
      </c>
      <c r="D47" t="str">
        <f>VLOOKUP(C47,'MASTER KEY'!$A$2:$B$2986,2,FALSE)</f>
        <v>Nitzschia bilobata</v>
      </c>
    </row>
    <row r="48" spans="1:4">
      <c r="A48" t="s">
        <v>3118</v>
      </c>
      <c r="B48">
        <v>1</v>
      </c>
      <c r="C48" t="s">
        <v>4909</v>
      </c>
      <c r="D48" t="str">
        <f>VLOOKUP(C48,'MASTER KEY'!$A$2:$B$2986,2,FALSE)</f>
        <v>Nitzschia longissima</v>
      </c>
    </row>
    <row r="49" spans="1:4">
      <c r="A49" t="s">
        <v>7650</v>
      </c>
      <c r="B49">
        <v>1</v>
      </c>
      <c r="C49" t="s">
        <v>4909</v>
      </c>
      <c r="D49" t="str">
        <f>VLOOKUP(C49,'MASTER KEY'!$A$2:$B$2986,2,FALSE)</f>
        <v>Nitzschia longissima</v>
      </c>
    </row>
    <row r="50" spans="1:4">
      <c r="A50" t="s">
        <v>3183</v>
      </c>
      <c r="B50">
        <v>1</v>
      </c>
      <c r="C50" t="s">
        <v>4979</v>
      </c>
      <c r="D50" t="str">
        <f>VLOOKUP(C50,'MASTER KEY'!$A$2:$B$2986,2,FALSE)</f>
        <v>Odontella aurita</v>
      </c>
    </row>
    <row r="51" spans="1:4">
      <c r="A51" t="s">
        <v>3224</v>
      </c>
      <c r="B51">
        <v>1</v>
      </c>
      <c r="C51" t="s">
        <v>5031</v>
      </c>
      <c r="D51" t="str">
        <f>VLOOKUP(C51,'MASTER KEY'!$A$2:$B$2986,2,FALSE)</f>
        <v>Paralia sulcata</v>
      </c>
    </row>
    <row r="52" spans="1:4">
      <c r="A52" t="s">
        <v>7653</v>
      </c>
      <c r="B52">
        <v>1</v>
      </c>
      <c r="C52" t="s">
        <v>5121</v>
      </c>
      <c r="D52" t="str">
        <f>VLOOKUP(C52,'MASTER KEY'!$A$2:$B$2986,2,FALSE)</f>
        <v>Pleurosigma spp 0002</v>
      </c>
    </row>
    <row r="53" spans="1:4">
      <c r="A53" t="s">
        <v>7655</v>
      </c>
      <c r="B53">
        <v>1</v>
      </c>
      <c r="C53" t="s">
        <v>5195</v>
      </c>
      <c r="D53" t="str">
        <f>VLOOKUP(C53,'MASTER KEY'!$A$2:$B$2986,2,FALSE)</f>
        <v>Prorocentrum compressum</v>
      </c>
    </row>
    <row r="54" spans="1:4">
      <c r="A54" t="s">
        <v>5558</v>
      </c>
      <c r="B54">
        <v>1</v>
      </c>
      <c r="C54" t="s">
        <v>5197</v>
      </c>
      <c r="D54" t="str">
        <f>VLOOKUP(C54,'MASTER KEY'!$A$2:$B$2986,2,FALSE)</f>
        <v>Prorocentrum dentatum</v>
      </c>
    </row>
    <row r="55" spans="1:4">
      <c r="A55" t="s">
        <v>5559</v>
      </c>
      <c r="B55">
        <v>1</v>
      </c>
      <c r="C55" t="s">
        <v>5196</v>
      </c>
      <c r="D55" t="str">
        <f>VLOOKUP(C55,'MASTER KEY'!$A$2:$B$2986,2,FALSE)</f>
        <v>Prorocentrum cordatum</v>
      </c>
    </row>
    <row r="56" spans="1:4">
      <c r="A56" t="s">
        <v>3349</v>
      </c>
      <c r="B56">
        <v>1</v>
      </c>
      <c r="C56" t="s">
        <v>5200</v>
      </c>
      <c r="D56" t="str">
        <f>VLOOKUP(C56,'MASTER KEY'!$A$2:$B$2986,2,FALSE)</f>
        <v>Prorocentrum lima</v>
      </c>
    </row>
    <row r="57" spans="1:4">
      <c r="A57" t="s">
        <v>3351</v>
      </c>
      <c r="B57">
        <v>1</v>
      </c>
      <c r="C57" t="s">
        <v>5202</v>
      </c>
      <c r="D57" t="str">
        <f>VLOOKUP(C57,'MASTER KEY'!$A$2:$B$2986,2,FALSE)</f>
        <v>Prorocentrum micans</v>
      </c>
    </row>
    <row r="58" spans="1:4">
      <c r="A58" t="s">
        <v>5562</v>
      </c>
      <c r="B58">
        <v>1</v>
      </c>
      <c r="C58" t="s">
        <v>5663</v>
      </c>
      <c r="D58" t="str">
        <f>VLOOKUP(C58,'MASTER KEY'!$A$2:$B$2986,2,FALSE)</f>
        <v>Prorocentrum spp 0005</v>
      </c>
    </row>
    <row r="59" spans="1:4">
      <c r="A59" t="s">
        <v>7658</v>
      </c>
      <c r="B59">
        <v>1</v>
      </c>
      <c r="C59" t="s">
        <v>6829</v>
      </c>
      <c r="D59" t="str">
        <f>VLOOKUP(C59,'MASTER KEY'!$A$2:$B$2986,2,FALSE)</f>
        <v>Protoperidinium thorianum</v>
      </c>
    </row>
    <row r="60" spans="1:4">
      <c r="A60" t="s">
        <v>7656</v>
      </c>
      <c r="B60">
        <v>1</v>
      </c>
      <c r="C60" t="s">
        <v>6820</v>
      </c>
      <c r="D60" t="str">
        <f>VLOOKUP(C60,'MASTER KEY'!$A$2:$B$2986,2,FALSE)</f>
        <v>Protoperidinium spp 0013</v>
      </c>
    </row>
    <row r="61" spans="1:4">
      <c r="A61" t="s">
        <v>7657</v>
      </c>
      <c r="B61">
        <v>1</v>
      </c>
      <c r="C61" t="s">
        <v>6821</v>
      </c>
      <c r="D61" t="str">
        <f>VLOOKUP(C61,'MASTER KEY'!$A$2:$B$2986,2,FALSE)</f>
        <v>Protoperidinium spp 0014</v>
      </c>
    </row>
    <row r="62" spans="1:4">
      <c r="A62" t="s">
        <v>3442</v>
      </c>
      <c r="B62">
        <v>1</v>
      </c>
      <c r="C62" t="s">
        <v>6893</v>
      </c>
      <c r="D62" t="str">
        <f>VLOOKUP(C62,'MASTER KEY'!$A$2:$B$2986,2,FALSE)</f>
        <v>Raphoneis amphiceros</v>
      </c>
    </row>
    <row r="63" spans="1:4">
      <c r="A63" t="s">
        <v>3495</v>
      </c>
      <c r="B63">
        <v>1</v>
      </c>
      <c r="C63" t="s">
        <v>6965</v>
      </c>
      <c r="D63" t="str">
        <f>VLOOKUP(C63,'MASTER KEY'!$A$2:$B$2986,2,FALSE)</f>
        <v>Scrippsiella trochoidea</v>
      </c>
    </row>
    <row r="64" spans="1:4">
      <c r="A64" t="s">
        <v>3498</v>
      </c>
      <c r="B64">
        <v>1</v>
      </c>
      <c r="C64" t="s">
        <v>6970</v>
      </c>
      <c r="D64" t="str">
        <f>VLOOKUP(C64,'MASTER KEY'!$A$2:$B$2986,2,FALSE)</f>
        <v>Skeletonema costatum</v>
      </c>
    </row>
    <row r="65" spans="1:4">
      <c r="A65" t="s">
        <v>3519</v>
      </c>
      <c r="B65">
        <v>1</v>
      </c>
      <c r="C65" t="s">
        <v>7003</v>
      </c>
      <c r="D65" t="str">
        <f>VLOOKUP(C65,'MASTER KEY'!$A$2:$B$2986,2,FALSE)</f>
        <v>Striatella unipunctata</v>
      </c>
    </row>
    <row r="66" spans="1:4">
      <c r="A66" t="s">
        <v>7662</v>
      </c>
      <c r="B66">
        <v>1</v>
      </c>
      <c r="C66" t="s">
        <v>7018</v>
      </c>
      <c r="D66" t="str">
        <f>VLOOKUP(C66,'MASTER KEY'!$A$2:$B$2986,2,FALSE)</f>
        <v>Synedra fasciculata</v>
      </c>
    </row>
    <row r="67" spans="1:4">
      <c r="A67" t="s">
        <v>7663</v>
      </c>
      <c r="B67">
        <v>1</v>
      </c>
      <c r="C67" t="s">
        <v>7054</v>
      </c>
      <c r="D67" t="str">
        <f>VLOOKUP(C67,'MASTER KEY'!$A$2:$B$2986,2,FALSE)</f>
        <v>Thalassionema nitzchioides</v>
      </c>
    </row>
    <row r="68" spans="1:4">
      <c r="A68" t="s">
        <v>3544</v>
      </c>
      <c r="B68">
        <v>1</v>
      </c>
      <c r="C68" t="s">
        <v>7053</v>
      </c>
      <c r="D68" t="str">
        <f>VLOOKUP(C68,'MASTER KEY'!$A$2:$B$2986,2,FALSE)</f>
        <v>Thalassionema frauenfeldii</v>
      </c>
    </row>
    <row r="69" spans="1:4">
      <c r="A69" t="s">
        <v>3556</v>
      </c>
      <c r="B69">
        <v>1</v>
      </c>
      <c r="C69" t="s">
        <v>7069</v>
      </c>
      <c r="D69" t="str">
        <f>VLOOKUP(C69,'MASTER KEY'!$A$2:$B$2986,2,FALSE)</f>
        <v>Thalassiosira pseudonana</v>
      </c>
    </row>
    <row r="70" spans="1:4">
      <c r="A70" t="s">
        <v>3579</v>
      </c>
      <c r="B70">
        <v>1</v>
      </c>
      <c r="C70" t="s">
        <v>7096</v>
      </c>
      <c r="D70" t="str">
        <f>VLOOKUP(C70,'MASTER KEY'!$A$2:$B$2986,2,FALSE)</f>
        <v>Toxarium undulatum</v>
      </c>
    </row>
    <row r="71" spans="1:4">
      <c r="A71" t="s">
        <v>3592</v>
      </c>
      <c r="B71">
        <v>1</v>
      </c>
      <c r="C71" t="s">
        <v>7117</v>
      </c>
      <c r="D71" t="str">
        <f>VLOOKUP(C71,'MASTER KEY'!$A$2:$B$2986,2,FALSE)</f>
        <v>Trigonium alternans</v>
      </c>
    </row>
    <row r="72" spans="1:4">
      <c r="A72" t="s">
        <v>7642</v>
      </c>
      <c r="B72">
        <v>1</v>
      </c>
      <c r="C72" t="s">
        <v>4401</v>
      </c>
      <c r="D72" t="str">
        <f>VLOOKUP(C72,'MASTER KEY'!$A$2:$B$2986,2,FALSE)</f>
        <v>Dinoflagellate spp 0051</v>
      </c>
    </row>
    <row r="73" spans="1:4">
      <c r="A73" t="s">
        <v>9010</v>
      </c>
      <c r="B73">
        <v>1</v>
      </c>
      <c r="C73" t="s">
        <v>3717</v>
      </c>
      <c r="D73" t="str">
        <f>VLOOKUP(C73,'MASTER KEY'!$A$2:$B$2986,2,FALSE)</f>
        <v>Amphora lineolata</v>
      </c>
    </row>
    <row r="74" spans="1:4">
      <c r="A74" t="s">
        <v>2414</v>
      </c>
      <c r="B74">
        <v>1</v>
      </c>
      <c r="C74" t="s">
        <v>3995</v>
      </c>
      <c r="D74" t="str">
        <f>VLOOKUP(C74,'MASTER KEY'!$A$2:$B$2986,2,FALSE)</f>
        <v>Ceratium furca</v>
      </c>
    </row>
    <row r="75" spans="1:4">
      <c r="A75" t="s">
        <v>5349</v>
      </c>
      <c r="B75">
        <v>1</v>
      </c>
      <c r="C75" t="s">
        <v>4011</v>
      </c>
      <c r="D75" t="str">
        <f>VLOOKUP(C75,'MASTER KEY'!$A$2:$B$2986,2,FALSE)</f>
        <v>Chaetoceros atlanticus</v>
      </c>
    </row>
    <row r="76" spans="1:4">
      <c r="A76" t="s">
        <v>2457</v>
      </c>
      <c r="B76">
        <v>1</v>
      </c>
      <c r="C76" t="s">
        <v>4045</v>
      </c>
      <c r="D76" t="str">
        <f>VLOOKUP(C76,'MASTER KEY'!$A$2:$B$2986,2,FALSE)</f>
        <v>Chaetoceros socialis</v>
      </c>
    </row>
    <row r="77" spans="1:4">
      <c r="A77" t="s">
        <v>5362</v>
      </c>
      <c r="B77">
        <v>1</v>
      </c>
      <c r="C77" t="s">
        <v>4095</v>
      </c>
      <c r="D77" t="str">
        <f>VLOOKUP(C77,'MASTER KEY'!$A$2:$B$2986,2,FALSE)</f>
        <v>Chaetoceros spp 0050</v>
      </c>
    </row>
    <row r="78" spans="1:4">
      <c r="A78" t="s">
        <v>9011</v>
      </c>
      <c r="B78">
        <v>1</v>
      </c>
      <c r="C78" t="s">
        <v>4198</v>
      </c>
      <c r="D78" t="str">
        <f>VLOOKUP(C78,'MASTER KEY'!$A$2:$B$2986,2,FALSE)</f>
        <v>Corethron criophilium</v>
      </c>
    </row>
    <row r="79" spans="1:4">
      <c r="A79" t="s">
        <v>9012</v>
      </c>
      <c r="B79">
        <v>1</v>
      </c>
      <c r="C79" t="s">
        <v>4252</v>
      </c>
      <c r="D79" t="str">
        <f>VLOOKUP(C79,'MASTER KEY'!$A$2:$B$2986,2,FALSE)</f>
        <v>Cryptophyta spp 0003</v>
      </c>
    </row>
    <row r="80" spans="1:4">
      <c r="A80" t="s">
        <v>9013</v>
      </c>
      <c r="B80">
        <v>1</v>
      </c>
      <c r="C80" t="s">
        <v>4264</v>
      </c>
      <c r="D80" t="str">
        <f>VLOOKUP(C80,'MASTER KEY'!$A$2:$B$2986,2,FALSE)</f>
        <v>Cryptophyta spp 0015</v>
      </c>
    </row>
    <row r="81" spans="1:4">
      <c r="A81" t="s">
        <v>2679</v>
      </c>
      <c r="B81">
        <v>1</v>
      </c>
      <c r="C81" t="s">
        <v>4336</v>
      </c>
      <c r="D81" t="str">
        <f>VLOOKUP(C81,'MASTER KEY'!$A$2:$B$2986,2,FALSE)</f>
        <v>Dictyocha fibula</v>
      </c>
    </row>
    <row r="82" spans="1:4">
      <c r="A82" t="s">
        <v>2680</v>
      </c>
      <c r="B82">
        <v>1</v>
      </c>
      <c r="C82" t="s">
        <v>4337</v>
      </c>
      <c r="D82" t="str">
        <f>VLOOKUP(C82,'MASTER KEY'!$A$2:$B$2986,2,FALSE)</f>
        <v>Dictyocha octonaria</v>
      </c>
    </row>
    <row r="83" spans="1:4">
      <c r="A83" t="s">
        <v>2744</v>
      </c>
      <c r="B83">
        <v>1</v>
      </c>
      <c r="C83" t="s">
        <v>4404</v>
      </c>
      <c r="D83" t="str">
        <f>VLOOKUP(C83,'MASTER KEY'!$A$2:$B$2986,2,FALSE)</f>
        <v>Dinophysis caudata</v>
      </c>
    </row>
    <row r="84" spans="1:4">
      <c r="A84" t="s">
        <v>9014</v>
      </c>
      <c r="B84">
        <v>1</v>
      </c>
      <c r="C84" t="s">
        <v>4402</v>
      </c>
      <c r="D84" t="str">
        <f>VLOOKUP(C84,'MASTER KEY'!$A$2:$B$2986,2,FALSE)</f>
        <v>Dinophysis acuminata</v>
      </c>
    </row>
    <row r="85" spans="1:4">
      <c r="A85" t="s">
        <v>9015</v>
      </c>
      <c r="B85">
        <v>1</v>
      </c>
      <c r="C85" t="s">
        <v>4411</v>
      </c>
      <c r="D85" t="str">
        <f>VLOOKUP(C85,'MASTER KEY'!$A$2:$B$2986,2,FALSE)</f>
        <v>Dinophysis spp 0001</v>
      </c>
    </row>
    <row r="86" spans="1:4">
      <c r="A86" t="s">
        <v>9016</v>
      </c>
      <c r="B86">
        <v>1</v>
      </c>
      <c r="C86" t="s">
        <v>4423</v>
      </c>
      <c r="D86" t="str">
        <f>VLOOKUP(C86,'MASTER KEY'!$A$2:$B$2986,2,FALSE)</f>
        <v>Diploneis didyma</v>
      </c>
    </row>
    <row r="87" spans="1:4">
      <c r="A87" t="s">
        <v>9017</v>
      </c>
      <c r="B87">
        <v>1</v>
      </c>
      <c r="C87" t="s">
        <v>4474</v>
      </c>
      <c r="D87" t="str">
        <f>VLOOKUP(C87,'MASTER KEY'!$A$2:$B$2986,2,FALSE)</f>
        <v>Eucampia spp 0001</v>
      </c>
    </row>
    <row r="88" spans="1:4">
      <c r="A88" t="s">
        <v>2881</v>
      </c>
      <c r="B88">
        <v>1</v>
      </c>
      <c r="C88" t="s">
        <v>4578</v>
      </c>
      <c r="D88" t="str">
        <f>VLOOKUP(C88,'MASTER KEY'!$A$2:$B$2986,2,FALSE)</f>
        <v>Guinardia flaccida</v>
      </c>
    </row>
    <row r="89" spans="1:4">
      <c r="A89" t="s">
        <v>9018</v>
      </c>
      <c r="B89">
        <v>1</v>
      </c>
      <c r="C89" t="s">
        <v>4658</v>
      </c>
      <c r="D89" t="str">
        <f>VLOOKUP(C89,'MASTER KEY'!$A$2:$B$2986,2,FALSE)</f>
        <v>Hantzschia virgata</v>
      </c>
    </row>
    <row r="90" spans="1:4">
      <c r="A90" t="s">
        <v>3001</v>
      </c>
      <c r="B90">
        <v>1</v>
      </c>
      <c r="C90" t="s">
        <v>4745</v>
      </c>
      <c r="D90" t="str">
        <f>VLOOKUP(C90,'MASTER KEY'!$A$2:$B$2986,2,FALSE)</f>
        <v>Leptocylindrus danicus</v>
      </c>
    </row>
    <row r="91" spans="1:4">
      <c r="A91" t="s">
        <v>3003</v>
      </c>
      <c r="B91">
        <v>1</v>
      </c>
      <c r="C91" t="s">
        <v>4747</v>
      </c>
      <c r="D91" t="str">
        <f>VLOOKUP(C91,'MASTER KEY'!$A$2:$B$2986,2,FALSE)</f>
        <v>Leptocylindrus minimus</v>
      </c>
    </row>
    <row r="92" spans="1:4">
      <c r="A92" t="s">
        <v>9019</v>
      </c>
      <c r="B92">
        <v>1</v>
      </c>
      <c r="C92" t="s">
        <v>4759</v>
      </c>
      <c r="D92" t="str">
        <f>VLOOKUP(C92,'MASTER KEY'!$A$2:$B$2986,2,FALSE)</f>
        <v>Licmophora paradoxa</v>
      </c>
    </row>
    <row r="93" spans="1:4">
      <c r="A93" t="s">
        <v>3040</v>
      </c>
      <c r="B93">
        <v>1</v>
      </c>
      <c r="C93" t="s">
        <v>4801</v>
      </c>
      <c r="D93" t="str">
        <f>VLOOKUP(C93,'MASTER KEY'!$A$2:$B$2986,2,FALSE)</f>
        <v>Mastoneis biformis</v>
      </c>
    </row>
    <row r="94" spans="1:4">
      <c r="A94" t="s">
        <v>7532</v>
      </c>
      <c r="B94">
        <v>1</v>
      </c>
      <c r="C94" t="s">
        <v>4819</v>
      </c>
      <c r="D94" t="str">
        <f>VLOOKUP(C94,'MASTER KEY'!$A$2:$B$2986,2,FALSE)</f>
        <v>Mesoporos perforatus</v>
      </c>
    </row>
    <row r="95" spans="1:4">
      <c r="A95" t="s">
        <v>3063</v>
      </c>
      <c r="B95">
        <v>1</v>
      </c>
      <c r="C95" t="s">
        <v>4843</v>
      </c>
      <c r="D95" t="str">
        <f>VLOOKUP(C95,'MASTER KEY'!$A$2:$B$2986,2,FALSE)</f>
        <v>Navicula distans</v>
      </c>
    </row>
    <row r="96" spans="1:4">
      <c r="A96" t="s">
        <v>9020</v>
      </c>
      <c r="B96">
        <v>1</v>
      </c>
      <c r="C96" t="s">
        <v>4885</v>
      </c>
      <c r="D96" t="str">
        <f>VLOOKUP(C96,'MASTER KEY'!$A$2:$B$2986,2,FALSE)</f>
        <v>Navicula spp 0039</v>
      </c>
    </row>
    <row r="97" spans="1:4">
      <c r="A97" t="s">
        <v>3107</v>
      </c>
      <c r="B97">
        <v>1</v>
      </c>
      <c r="C97" t="s">
        <v>4892</v>
      </c>
      <c r="D97" t="str">
        <f>VLOOKUP(C97,'MASTER KEY'!$A$2:$B$2986,2,FALSE)</f>
        <v>Navicula tuscula</v>
      </c>
    </row>
    <row r="98" spans="1:4">
      <c r="A98" t="s">
        <v>3120</v>
      </c>
      <c r="B98">
        <v>1</v>
      </c>
      <c r="C98" t="s">
        <v>4912</v>
      </c>
      <c r="D98" t="str">
        <f>VLOOKUP(C98,'MASTER KEY'!$A$2:$B$2986,2,FALSE)</f>
        <v>Nitzschia punctata</v>
      </c>
    </row>
    <row r="99" spans="1:4">
      <c r="A99" t="s">
        <v>5513</v>
      </c>
      <c r="B99">
        <v>1</v>
      </c>
      <c r="C99" t="s">
        <v>4962</v>
      </c>
      <c r="D99" t="str">
        <f>VLOOKUP(C99,'MASTER KEY'!$A$2:$B$2986,2,FALSE)</f>
        <v>Nitzschia spp 0046</v>
      </c>
    </row>
    <row r="100" spans="1:4">
      <c r="A100" t="s">
        <v>3186</v>
      </c>
      <c r="B100">
        <v>1</v>
      </c>
      <c r="C100" t="s">
        <v>4982</v>
      </c>
      <c r="D100" t="str">
        <f>VLOOKUP(C100,'MASTER KEY'!$A$2:$B$2986,2,FALSE)</f>
        <v>Odontella sinensis</v>
      </c>
    </row>
    <row r="101" spans="1:4">
      <c r="A101" t="s">
        <v>9021</v>
      </c>
      <c r="B101">
        <v>1</v>
      </c>
      <c r="C101" t="s">
        <v>5066</v>
      </c>
      <c r="D101" t="str">
        <f>VLOOKUP(C101,'MASTER KEY'!$A$2:$B$2986,2,FALSE)</f>
        <v>Phaeocystis spp 0001</v>
      </c>
    </row>
    <row r="102" spans="1:4">
      <c r="A102" t="s">
        <v>9022</v>
      </c>
      <c r="B102">
        <v>1</v>
      </c>
      <c r="C102" t="s">
        <v>5067</v>
      </c>
      <c r="D102" t="str">
        <f>VLOOKUP(C102,'MASTER KEY'!$A$2:$B$2986,2,FALSE)</f>
        <v>Phaeocystis spp 0002</v>
      </c>
    </row>
    <row r="103" spans="1:4">
      <c r="A103" t="s">
        <v>3266</v>
      </c>
      <c r="B103">
        <v>1</v>
      </c>
      <c r="C103" t="s">
        <v>5092</v>
      </c>
      <c r="D103" t="str">
        <f>VLOOKUP(C103,'MASTER KEY'!$A$2:$B$2986,2,FALSE)</f>
        <v>Pinnularia braunii</v>
      </c>
    </row>
    <row r="104" spans="1:4">
      <c r="A104" t="s">
        <v>9023</v>
      </c>
      <c r="B104">
        <v>1</v>
      </c>
      <c r="C104" t="s">
        <v>5093</v>
      </c>
      <c r="D104" t="str">
        <f>VLOOKUP(C104,'MASTER KEY'!$A$2:$B$2986,2,FALSE)</f>
        <v>Pinnularia spp 0001</v>
      </c>
    </row>
    <row r="105" spans="1:4">
      <c r="A105" t="s">
        <v>3364</v>
      </c>
      <c r="B105">
        <v>1</v>
      </c>
      <c r="C105" t="s">
        <v>6791</v>
      </c>
      <c r="D105" t="str">
        <f>VLOOKUP(C105,'MASTER KEY'!$A$2:$B$2986,2,FALSE)</f>
        <v>Protoperidinium bipes</v>
      </c>
    </row>
    <row r="106" spans="1:4">
      <c r="A106" t="s">
        <v>3365</v>
      </c>
      <c r="B106">
        <v>1</v>
      </c>
      <c r="C106" t="s">
        <v>6793</v>
      </c>
      <c r="D106" t="str">
        <f>VLOOKUP(C106,'MASTER KEY'!$A$2:$B$2986,2,FALSE)</f>
        <v>Protoperidinium claudicans</v>
      </c>
    </row>
    <row r="107" spans="1:4">
      <c r="A107" t="s">
        <v>3462</v>
      </c>
      <c r="B107">
        <v>1</v>
      </c>
      <c r="C107" t="s">
        <v>6916</v>
      </c>
      <c r="D107" t="str">
        <f>VLOOKUP(C107,'MASTER KEY'!$A$2:$B$2986,2,FALSE)</f>
        <v>Rhizosolenia setigera</v>
      </c>
    </row>
    <row r="108" spans="1:4">
      <c r="A108" t="s">
        <v>9024</v>
      </c>
      <c r="B108">
        <v>1</v>
      </c>
      <c r="C108" t="s">
        <v>6919</v>
      </c>
      <c r="D108" t="str">
        <f>VLOOKUP(C108,'MASTER KEY'!$A$2:$B$2986,2,FALSE)</f>
        <v>Rhizosolenia spp 0001</v>
      </c>
    </row>
    <row r="109" spans="1:4">
      <c r="A109" t="s">
        <v>3482</v>
      </c>
      <c r="B109">
        <v>1</v>
      </c>
      <c r="C109" t="s">
        <v>6937</v>
      </c>
      <c r="D109" t="str">
        <f>VLOOKUP(C109,'MASTER KEY'!$A$2:$B$2986,2,FALSE)</f>
        <v>Rhizosolenia styliformis</v>
      </c>
    </row>
    <row r="110" spans="1:4">
      <c r="A110" t="s">
        <v>3485</v>
      </c>
      <c r="B110">
        <v>1</v>
      </c>
      <c r="C110" t="s">
        <v>6944</v>
      </c>
      <c r="D110" t="str">
        <f>VLOOKUP(C110,'MASTER KEY'!$A$2:$B$2986,2,FALSE)</f>
        <v>Richelia intracellularis</v>
      </c>
    </row>
    <row r="111" spans="1:4">
      <c r="A111" t="s">
        <v>9025</v>
      </c>
      <c r="B111">
        <v>1</v>
      </c>
      <c r="C111" t="s">
        <v>7005</v>
      </c>
      <c r="D111" t="str">
        <f>VLOOKUP(C111,'MASTER KEY'!$A$2:$B$2986,2,FALSE)</f>
        <v>Surirella fastuosa</v>
      </c>
    </row>
    <row r="112" spans="1:4">
      <c r="A112" t="s">
        <v>9026</v>
      </c>
      <c r="B112">
        <v>1</v>
      </c>
      <c r="C112" t="s">
        <v>7023</v>
      </c>
      <c r="D112" t="str">
        <f>VLOOKUP(C112,'MASTER KEY'!$A$2:$B$2986,2,FALSE)</f>
        <v>Synedra ulna</v>
      </c>
    </row>
    <row r="113" spans="1:4">
      <c r="A113" t="s">
        <v>9027</v>
      </c>
      <c r="B113">
        <v>1</v>
      </c>
      <c r="C113" t="s">
        <v>7020</v>
      </c>
      <c r="D113" t="str">
        <f>VLOOKUP(C113,'MASTER KEY'!$A$2:$B$2986,2,FALSE)</f>
        <v>Synedra spp 0001</v>
      </c>
    </row>
    <row r="114" spans="1:4">
      <c r="A114" t="s">
        <v>9028</v>
      </c>
      <c r="B114">
        <v>1</v>
      </c>
      <c r="C114" t="s">
        <v>7052</v>
      </c>
      <c r="D114" t="str">
        <f>VLOOKUP(C114,'MASTER KEY'!$A$2:$B$2986,2,FALSE)</f>
        <v>Thalassionema bacillare</v>
      </c>
    </row>
    <row r="115" spans="1:4">
      <c r="A115" t="s">
        <v>9029</v>
      </c>
      <c r="B115">
        <v>1</v>
      </c>
      <c r="C115" t="s">
        <v>5080</v>
      </c>
      <c r="D115" t="str">
        <f>VLOOKUP(C115,'MASTER KEY'!$A$2:$B$2986,2,FALSE)</f>
        <v>Phytoplankton spp 0003</v>
      </c>
    </row>
    <row r="116" spans="1:4">
      <c r="A116" t="s">
        <v>9030</v>
      </c>
      <c r="B116">
        <v>1</v>
      </c>
      <c r="C116" t="s">
        <v>4343</v>
      </c>
      <c r="D116" t="str">
        <f>VLOOKUP(C116,'MASTER KEY'!$A$2:$B$2986,2,FALSE)</f>
        <v>Dictyochophyte spp 0001</v>
      </c>
    </row>
    <row r="117" spans="1:4">
      <c r="A117" t="s">
        <v>9031</v>
      </c>
      <c r="B117">
        <v>1</v>
      </c>
      <c r="C117" t="s">
        <v>4149</v>
      </c>
      <c r="D117" t="str">
        <f>VLOOKUP(C117,'MASTER KEY'!$A$2:$B$2986,2,FALSE)</f>
        <v>Chrysophyte spp 0001</v>
      </c>
    </row>
    <row r="118" spans="1:4">
      <c r="A118" t="s">
        <v>9032</v>
      </c>
      <c r="B118">
        <v>1</v>
      </c>
      <c r="C118" t="s">
        <v>4401</v>
      </c>
      <c r="D118" t="str">
        <f>VLOOKUP(C118,'MASTER KEY'!$A$2:$B$2986,2,FALSE)</f>
        <v>Dinoflagellate spp 0051</v>
      </c>
    </row>
    <row r="119" spans="1:4">
      <c r="A119" t="s">
        <v>9033</v>
      </c>
      <c r="B119">
        <v>1</v>
      </c>
      <c r="C119" t="s">
        <v>6892</v>
      </c>
      <c r="D119" t="str">
        <f>VLOOKUP(C119,'MASTER KEY'!$A$2:$B$2986,2,FALSE)</f>
        <v>Raphidophyte spp 0001</v>
      </c>
    </row>
    <row r="120" spans="1:4">
      <c r="A120" t="s">
        <v>9034</v>
      </c>
      <c r="B120">
        <v>1</v>
      </c>
      <c r="C120" t="s">
        <v>3697</v>
      </c>
      <c r="D120" t="str">
        <f>VLOOKUP(C120,'MASTER KEY'!$A$2:$B$2986,2,FALSE)</f>
        <v>Amphidinium spp 0002</v>
      </c>
    </row>
    <row r="121" spans="1:4">
      <c r="A121" t="s">
        <v>9035</v>
      </c>
      <c r="B121">
        <v>1</v>
      </c>
      <c r="C121" t="s">
        <v>3713</v>
      </c>
      <c r="D121" t="str">
        <f>VLOOKUP(C121,'MASTER KEY'!$A$2:$B$2986,2,FALSE)</f>
        <v>Amphiprora spp 0001</v>
      </c>
    </row>
    <row r="122" spans="1:4">
      <c r="A122" t="s">
        <v>9036</v>
      </c>
      <c r="B122">
        <v>1</v>
      </c>
      <c r="C122" t="s">
        <v>3942</v>
      </c>
      <c r="D122" t="str">
        <f>VLOOKUP(C122,'MASTER KEY'!$A$2:$B$2986,2,FALSE)</f>
        <v>Bacteriastrum spp 0001</v>
      </c>
    </row>
    <row r="123" spans="1:4">
      <c r="A123" t="s">
        <v>9037</v>
      </c>
      <c r="B123">
        <v>1</v>
      </c>
      <c r="C123" t="s">
        <v>4114</v>
      </c>
      <c r="D123" t="str">
        <f>VLOOKUP(C123,'MASTER KEY'!$A$2:$B$2986,2,FALSE)</f>
        <v>Chlamydomonas spp 0001</v>
      </c>
    </row>
    <row r="124" spans="1:4">
      <c r="A124" t="s">
        <v>9038</v>
      </c>
      <c r="B124">
        <v>1</v>
      </c>
      <c r="C124" t="s">
        <v>4134</v>
      </c>
      <c r="D124" t="str">
        <f>VLOOKUP(C124,'MASTER KEY'!$A$2:$B$2986,2,FALSE)</f>
        <v>Chrysochromulina spp 0002</v>
      </c>
    </row>
    <row r="125" spans="1:4">
      <c r="A125" t="s">
        <v>9039</v>
      </c>
      <c r="B125">
        <v>1</v>
      </c>
      <c r="C125" t="s">
        <v>4206</v>
      </c>
      <c r="D125" t="str">
        <f>VLOOKUP(C125,'MASTER KEY'!$A$2:$B$2986,2,FALSE)</f>
        <v>Corymbellus spp 0001</v>
      </c>
    </row>
    <row r="126" spans="1:4">
      <c r="A126" t="s">
        <v>9040</v>
      </c>
      <c r="B126">
        <v>1</v>
      </c>
      <c r="C126" t="s">
        <v>4301</v>
      </c>
      <c r="D126" t="str">
        <f>VLOOKUP(C126,'MASTER KEY'!$A$2:$B$2986,2,FALSE)</f>
        <v>Cymbella minuta</v>
      </c>
    </row>
    <row r="127" spans="1:4">
      <c r="A127" t="s">
        <v>9041</v>
      </c>
      <c r="B127">
        <v>1</v>
      </c>
      <c r="C127" t="s">
        <v>4459</v>
      </c>
      <c r="D127" t="str">
        <f>VLOOKUP(C127,'MASTER KEY'!$A$2:$B$2986,2,FALSE)</f>
        <v>Entomoeneis tenuistriata</v>
      </c>
    </row>
    <row r="128" spans="1:4">
      <c r="A128" t="s">
        <v>9042</v>
      </c>
      <c r="B128">
        <v>1</v>
      </c>
      <c r="C128" t="s">
        <v>4538</v>
      </c>
      <c r="D128" t="str">
        <f>VLOOKUP(C128,'MASTER KEY'!$A$2:$B$2986,2,FALSE)</f>
        <v>Fragilaria spp 0003</v>
      </c>
    </row>
    <row r="129" spans="1:4">
      <c r="A129" t="s">
        <v>9043</v>
      </c>
      <c r="B129">
        <v>1</v>
      </c>
      <c r="C129" t="s">
        <v>4582</v>
      </c>
      <c r="D129" t="str">
        <f>VLOOKUP(C129,'MASTER KEY'!$A$2:$B$2986,2,FALSE)</f>
        <v>Guinardia striata</v>
      </c>
    </row>
    <row r="130" spans="1:4">
      <c r="A130" t="s">
        <v>9044</v>
      </c>
      <c r="B130">
        <v>1</v>
      </c>
      <c r="C130" t="s">
        <v>4639</v>
      </c>
      <c r="D130" t="str">
        <f>VLOOKUP(C130,'MASTER KEY'!$A$2:$B$2986,2,FALSE)</f>
        <v>Gyrodinium spp 0002</v>
      </c>
    </row>
    <row r="131" spans="1:4">
      <c r="A131" t="s">
        <v>9045</v>
      </c>
      <c r="B131">
        <v>1</v>
      </c>
      <c r="C131" t="s">
        <v>4684</v>
      </c>
      <c r="D131" t="str">
        <f>VLOOKUP(C131,'MASTER KEY'!$A$2:$B$2986,2,FALSE)</f>
        <v>Heterocapsa niei</v>
      </c>
    </row>
    <row r="132" spans="1:4">
      <c r="A132" t="s">
        <v>9046</v>
      </c>
      <c r="B132">
        <v>1</v>
      </c>
      <c r="C132" t="s">
        <v>4707</v>
      </c>
      <c r="D132" t="str">
        <f>VLOOKUP(C132,'MASTER KEY'!$A$2:$B$2986,2,FALSE)</f>
        <v>Imatonia spp 0003</v>
      </c>
    </row>
    <row r="133" spans="1:4">
      <c r="A133" t="s">
        <v>9047</v>
      </c>
      <c r="B133">
        <v>1</v>
      </c>
      <c r="C133" t="s">
        <v>4749</v>
      </c>
      <c r="D133" t="str">
        <f>VLOOKUP(C133,'MASTER KEY'!$A$2:$B$2986,2,FALSE)</f>
        <v>Leptocylindrus spp 0002</v>
      </c>
    </row>
    <row r="134" spans="1:4">
      <c r="A134" t="s">
        <v>9048</v>
      </c>
      <c r="B134">
        <v>1</v>
      </c>
      <c r="C134" t="s">
        <v>4761</v>
      </c>
      <c r="D134" t="str">
        <f>VLOOKUP(C134,'MASTER KEY'!$A$2:$B$2986,2,FALSE)</f>
        <v>Licmophora spp 0002</v>
      </c>
    </row>
    <row r="135" spans="1:4">
      <c r="A135" t="s">
        <v>9049</v>
      </c>
      <c r="B135">
        <v>1</v>
      </c>
      <c r="C135" t="s">
        <v>5055</v>
      </c>
      <c r="D135" t="str">
        <f>VLOOKUP(C135,'MASTER KEY'!$A$2:$B$2986,2,FALSE)</f>
        <v>Peridinium spp 0001</v>
      </c>
    </row>
    <row r="136" spans="1:4">
      <c r="A136" t="s">
        <v>9050</v>
      </c>
      <c r="B136">
        <v>1</v>
      </c>
      <c r="C136" t="s">
        <v>5098</v>
      </c>
      <c r="D136" t="str">
        <f>VLOOKUP(C136,'MASTER KEY'!$A$2:$B$2986,2,FALSE)</f>
        <v>Plagiogramma spp 0002</v>
      </c>
    </row>
    <row r="137" spans="1:4">
      <c r="A137" t="s">
        <v>9051</v>
      </c>
      <c r="B137">
        <v>1</v>
      </c>
      <c r="C137" t="s">
        <v>6849</v>
      </c>
      <c r="D137" t="str">
        <f>VLOOKUP(C137,'MASTER KEY'!$A$2:$B$2986,2,FALSE)</f>
        <v>Pseudonitzschia heimii</v>
      </c>
    </row>
    <row r="138" spans="1:4">
      <c r="A138" t="s">
        <v>9052</v>
      </c>
      <c r="B138">
        <v>1</v>
      </c>
      <c r="C138" t="s">
        <v>6865</v>
      </c>
      <c r="D138" t="str">
        <f>VLOOKUP(C138,'MASTER KEY'!$A$2:$B$2986,2,FALSE)</f>
        <v>Pyramimonas spp 0003</v>
      </c>
    </row>
    <row r="139" spans="1:4">
      <c r="A139" t="s">
        <v>9053</v>
      </c>
      <c r="B139">
        <v>1</v>
      </c>
      <c r="C139" t="s">
        <v>6881</v>
      </c>
      <c r="D139" t="str">
        <f>VLOOKUP(C139,'MASTER KEY'!$A$2:$B$2986,2,FALSE)</f>
        <v>Pyrocystis spp 0003</v>
      </c>
    </row>
    <row r="140" spans="1:4">
      <c r="A140" t="s">
        <v>9054</v>
      </c>
      <c r="B140">
        <v>1</v>
      </c>
      <c r="C140" t="s">
        <v>6884</v>
      </c>
      <c r="D140" t="str">
        <f>VLOOKUP(C140,'MASTER KEY'!$A$2:$B$2986,2,FALSE)</f>
        <v>Pyrophacus spp 0002</v>
      </c>
    </row>
    <row r="141" spans="1:4">
      <c r="A141" t="s">
        <v>9055</v>
      </c>
      <c r="B141">
        <v>1</v>
      </c>
      <c r="C141" t="s">
        <v>7042</v>
      </c>
      <c r="D141" t="str">
        <f>VLOOKUP(C141,'MASTER KEY'!$A$2:$B$2986,2,FALSE)</f>
        <v>Tetraselmis spp 0002</v>
      </c>
    </row>
    <row r="142" spans="1:4">
      <c r="A142" t="s">
        <v>9056</v>
      </c>
      <c r="B142">
        <v>1</v>
      </c>
      <c r="C142" t="s">
        <v>7083</v>
      </c>
      <c r="D142" t="str">
        <f>VLOOKUP(C142,'MASTER KEY'!$A$2:$B$2986,2,FALSE)</f>
        <v>Thalassiothrix spp 0002</v>
      </c>
    </row>
    <row r="143" spans="1:4">
      <c r="A143" t="s">
        <v>9057</v>
      </c>
      <c r="B143">
        <v>1</v>
      </c>
      <c r="C143" t="s">
        <v>7109</v>
      </c>
      <c r="D143" t="str">
        <f>VLOOKUP(C143,'MASTER KEY'!$A$2:$B$2986,2,FALSE)</f>
        <v>Triceratium spp 0002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B200-677E-4ED1-A0BA-1BBFFE5DCE02}">
  <dimension ref="A1:I30"/>
  <sheetViews>
    <sheetView workbookViewId="0">
      <selection activeCell="F19" sqref="F19"/>
    </sheetView>
  </sheetViews>
  <sheetFormatPr defaultColWidth="8.77734375" defaultRowHeight="14.4"/>
  <cols>
    <col min="1" max="1" width="26.3320312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s="64" t="s">
        <v>7506</v>
      </c>
      <c r="B2">
        <v>1E-3</v>
      </c>
      <c r="C2" t="s">
        <v>7184</v>
      </c>
      <c r="D2" t="str">
        <f>VLOOKUP(C2,'MASTER KEY'!$A$2:$B$2986,2,FALSE)</f>
        <v>Bacillariophyta</v>
      </c>
      <c r="H2" s="64"/>
      <c r="I2" s="64"/>
    </row>
    <row r="3" spans="1:9">
      <c r="A3" s="64" t="s">
        <v>9058</v>
      </c>
      <c r="B3">
        <v>1E-3</v>
      </c>
      <c r="C3" t="s">
        <v>7184</v>
      </c>
      <c r="D3" t="str">
        <f>VLOOKUP(C3,'MASTER KEY'!$A$2:$B$2986,2,FALSE)</f>
        <v>Bacillariophyta</v>
      </c>
      <c r="H3" s="64"/>
      <c r="I3" s="64"/>
    </row>
    <row r="4" spans="1:9">
      <c r="A4" s="64" t="s">
        <v>9059</v>
      </c>
      <c r="B4">
        <v>1E-3</v>
      </c>
      <c r="C4" t="s">
        <v>7184</v>
      </c>
      <c r="D4" t="str">
        <f>VLOOKUP(C4,'MASTER KEY'!$A$2:$B$2986,2,FALSE)</f>
        <v>Bacillariophyta</v>
      </c>
      <c r="H4" s="64"/>
      <c r="I4" s="64"/>
    </row>
    <row r="5" spans="1:9">
      <c r="A5" s="64" t="s">
        <v>5735</v>
      </c>
      <c r="B5">
        <v>1E-3</v>
      </c>
      <c r="C5" t="s">
        <v>7189</v>
      </c>
      <c r="D5" t="str">
        <f>VLOOKUP(C5,'MASTER KEY'!$A$2:$B$2986,2,FALSE)</f>
        <v>Cryptophyta</v>
      </c>
      <c r="H5" s="64"/>
      <c r="I5" s="64"/>
    </row>
    <row r="6" spans="1:9">
      <c r="A6" s="64" t="s">
        <v>7664</v>
      </c>
      <c r="B6">
        <v>1E-3</v>
      </c>
      <c r="C6" t="s">
        <v>7190</v>
      </c>
      <c r="D6" t="str">
        <f>VLOOKUP(C6,'MASTER KEY'!$A$2:$B$2986,2,FALSE)</f>
        <v>Cyanophyta</v>
      </c>
      <c r="H6" s="64"/>
      <c r="I6" s="64"/>
    </row>
    <row r="7" spans="1:9">
      <c r="A7" s="64" t="s">
        <v>5651</v>
      </c>
      <c r="B7">
        <v>1E-3</v>
      </c>
      <c r="C7" t="s">
        <v>7193</v>
      </c>
      <c r="D7" t="str">
        <f>VLOOKUP(C7,'MASTER KEY'!$A$2:$B$2986,2,FALSE)</f>
        <v>Ochrophyta</v>
      </c>
      <c r="H7" s="64"/>
      <c r="I7" s="64"/>
    </row>
    <row r="8" spans="1:9">
      <c r="A8" s="64" t="s">
        <v>9060</v>
      </c>
      <c r="B8">
        <v>1E-3</v>
      </c>
      <c r="C8" t="s">
        <v>7193</v>
      </c>
      <c r="D8" t="str">
        <f>VLOOKUP(C8,'MASTER KEY'!$A$2:$B$2986,2,FALSE)</f>
        <v>Ochrophyta</v>
      </c>
      <c r="H8" s="64"/>
      <c r="I8" s="64"/>
    </row>
    <row r="9" spans="1:9">
      <c r="A9" s="64" t="s">
        <v>9061</v>
      </c>
      <c r="B9">
        <v>1E-3</v>
      </c>
      <c r="C9" t="s">
        <v>7192</v>
      </c>
      <c r="D9" t="str">
        <f>VLOOKUP(C9,'MASTER KEY'!$A$2:$B$2986,2,FALSE)</f>
        <v>Dinophyta</v>
      </c>
      <c r="H9" s="64"/>
      <c r="I9" s="64"/>
    </row>
    <row r="10" spans="1:9">
      <c r="A10" s="64" t="s">
        <v>5411</v>
      </c>
      <c r="B10">
        <v>1E-3</v>
      </c>
      <c r="C10" t="s">
        <v>7192</v>
      </c>
      <c r="D10" t="str">
        <f>VLOOKUP(C10,'MASTER KEY'!$A$2:$B$2986,2,FALSE)</f>
        <v>Dinophyta</v>
      </c>
      <c r="H10" s="64"/>
      <c r="I10" s="64"/>
    </row>
    <row r="11" spans="1:9">
      <c r="A11" s="64" t="s">
        <v>5655</v>
      </c>
      <c r="B11">
        <v>1E-3</v>
      </c>
      <c r="C11" t="s">
        <v>7196</v>
      </c>
      <c r="D11" t="str">
        <f>VLOOKUP(C11,'MASTER KEY'!$A$2:$B$2986,2,FALSE)</f>
        <v>Other</v>
      </c>
      <c r="H11" s="64"/>
      <c r="I11" s="64"/>
    </row>
    <row r="12" spans="1:9">
      <c r="A12" s="64" t="s">
        <v>5734</v>
      </c>
      <c r="B12">
        <v>1E-3</v>
      </c>
      <c r="C12" t="s">
        <v>7186</v>
      </c>
      <c r="D12" t="str">
        <f>VLOOKUP(C12,'MASTER KEY'!$A$2:$B$2986,2,FALSE)</f>
        <v>Chlorophyta</v>
      </c>
      <c r="H12" s="64"/>
      <c r="I12" s="64"/>
    </row>
    <row r="13" spans="1:9">
      <c r="D13" s="64"/>
      <c r="E13" s="64"/>
    </row>
    <row r="14" spans="1:9">
      <c r="I14" s="64"/>
    </row>
    <row r="15" spans="1:9">
      <c r="I15" s="64"/>
    </row>
    <row r="16" spans="1:9">
      <c r="I16" s="64"/>
    </row>
    <row r="17" spans="8:9">
      <c r="I17" s="64"/>
    </row>
    <row r="18" spans="8:9">
      <c r="I18" s="64"/>
    </row>
    <row r="19" spans="8:9">
      <c r="I19" s="64"/>
    </row>
    <row r="20" spans="8:9">
      <c r="I20" s="64"/>
    </row>
    <row r="21" spans="8:9">
      <c r="H21" s="64"/>
      <c r="I21" s="64"/>
    </row>
    <row r="22" spans="8:9">
      <c r="H22" s="64"/>
      <c r="I22" s="64"/>
    </row>
    <row r="23" spans="8:9">
      <c r="H23" s="64"/>
      <c r="I23" s="64"/>
    </row>
    <row r="24" spans="8:9">
      <c r="H24" s="64"/>
      <c r="I24" s="64"/>
    </row>
    <row r="25" spans="8:9">
      <c r="H25" s="64"/>
      <c r="I25" s="64"/>
    </row>
    <row r="26" spans="8:9">
      <c r="H26" s="64"/>
      <c r="I26" s="64"/>
    </row>
    <row r="27" spans="8:9">
      <c r="H27" s="64"/>
      <c r="I27" s="64"/>
    </row>
    <row r="28" spans="8:9">
      <c r="H28" s="64"/>
      <c r="I28" s="64"/>
    </row>
    <row r="29" spans="8:9">
      <c r="H29" s="64"/>
      <c r="I29" s="64"/>
    </row>
    <row r="30" spans="8:9">
      <c r="H30" s="64"/>
      <c r="I30" s="64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3C36-7E6D-44CB-AFE3-02539FDD5417}">
  <dimension ref="A1:D81"/>
  <sheetViews>
    <sheetView workbookViewId="0">
      <selection activeCell="K26" sqref="K26"/>
    </sheetView>
  </sheetViews>
  <sheetFormatPr defaultRowHeight="14.4"/>
  <cols>
    <col min="1" max="1" width="19.88671875" customWidth="1"/>
    <col min="3" max="3" width="27.5546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7502</v>
      </c>
      <c r="B2">
        <v>1E-3</v>
      </c>
      <c r="C2" t="s">
        <v>3666</v>
      </c>
      <c r="D2" t="str">
        <f>VLOOKUP(C2,'MASTER KEY'!$A$2:$B$2986,2,FALSE)</f>
        <v>Achnanthes spp 0013</v>
      </c>
    </row>
    <row r="3" spans="1:4">
      <c r="A3" t="s">
        <v>7534</v>
      </c>
      <c r="B3">
        <v>1E-3</v>
      </c>
      <c r="C3" t="s">
        <v>3695</v>
      </c>
      <c r="D3" t="str">
        <f>VLOOKUP(C3,'MASTER KEY'!$A$2:$B$2986,2,FALSE)</f>
        <v>Amphidinium spp 0001</v>
      </c>
    </row>
    <row r="4" spans="1:4">
      <c r="A4" t="s">
        <v>2231</v>
      </c>
      <c r="B4">
        <v>1E-3</v>
      </c>
      <c r="C4" t="s">
        <v>3794</v>
      </c>
      <c r="D4" t="str">
        <f>VLOOKUP(C4,'MASTER KEY'!$A$2:$B$2986,2,FALSE)</f>
        <v>Asterionellopsis glacialis</v>
      </c>
    </row>
    <row r="5" spans="1:4">
      <c r="A5" t="s">
        <v>2371</v>
      </c>
      <c r="B5">
        <v>1E-3</v>
      </c>
      <c r="C5" t="s">
        <v>3941</v>
      </c>
      <c r="D5" t="str">
        <f>VLOOKUP(C5,'MASTER KEY'!$A$2:$B$2986,2,FALSE)</f>
        <v>Bacteriastrum hyalinium</v>
      </c>
    </row>
    <row r="6" spans="1:4">
      <c r="A6" t="s">
        <v>2387</v>
      </c>
      <c r="B6">
        <v>1E-3</v>
      </c>
      <c r="C6" t="s">
        <v>3960</v>
      </c>
      <c r="D6" t="str">
        <f>VLOOKUP(C6,'MASTER KEY'!$A$2:$B$2986,2,FALSE)</f>
        <v>Biddulphia sinensis</v>
      </c>
    </row>
    <row r="7" spans="1:4">
      <c r="A7" t="s">
        <v>2404</v>
      </c>
      <c r="B7">
        <v>1E-3</v>
      </c>
      <c r="C7" t="s">
        <v>3984</v>
      </c>
      <c r="D7" t="str">
        <f>VLOOKUP(C7,'MASTER KEY'!$A$2:$B$2986,2,FALSE)</f>
        <v>Cerataulina pelagica</v>
      </c>
    </row>
    <row r="8" spans="1:4">
      <c r="A8" t="s">
        <v>2412</v>
      </c>
      <c r="B8">
        <v>1E-3</v>
      </c>
      <c r="C8" t="s">
        <v>3993</v>
      </c>
      <c r="D8" t="str">
        <f>VLOOKUP(C8,'MASTER KEY'!$A$2:$B$2986,2,FALSE)</f>
        <v>Ceratium buceros</v>
      </c>
    </row>
    <row r="9" spans="1:4">
      <c r="A9" t="s">
        <v>2414</v>
      </c>
      <c r="B9">
        <v>1E-3</v>
      </c>
      <c r="C9" t="s">
        <v>3995</v>
      </c>
      <c r="D9" t="str">
        <f>VLOOKUP(C9,'MASTER KEY'!$A$2:$B$2986,2,FALSE)</f>
        <v>Ceratium furca</v>
      </c>
    </row>
    <row r="10" spans="1:4">
      <c r="A10" t="s">
        <v>2416</v>
      </c>
      <c r="B10">
        <v>1E-3</v>
      </c>
      <c r="C10" t="s">
        <v>3998</v>
      </c>
      <c r="D10" t="str">
        <f>VLOOKUP(C10,'MASTER KEY'!$A$2:$B$2986,2,FALSE)</f>
        <v>Ceratium lineata</v>
      </c>
    </row>
    <row r="11" spans="1:4">
      <c r="A11" t="s">
        <v>2457</v>
      </c>
      <c r="B11">
        <v>1E-3</v>
      </c>
      <c r="C11" t="s">
        <v>4045</v>
      </c>
      <c r="D11" t="str">
        <f>VLOOKUP(C11,'MASTER KEY'!$A$2:$B$2986,2,FALSE)</f>
        <v>Chaetoceros socialis</v>
      </c>
    </row>
    <row r="12" spans="1:4">
      <c r="A12" t="s">
        <v>9062</v>
      </c>
      <c r="B12">
        <v>1E-3</v>
      </c>
      <c r="C12" t="s">
        <v>4071</v>
      </c>
      <c r="D12" t="str">
        <f>VLOOKUP(C12,'MASTER KEY'!$A$2:$B$2986,2,FALSE)</f>
        <v>Chaetoceros spp 0026</v>
      </c>
    </row>
    <row r="13" spans="1:4">
      <c r="A13" t="s">
        <v>9063</v>
      </c>
      <c r="B13">
        <v>1E-3</v>
      </c>
      <c r="C13" t="s">
        <v>4083</v>
      </c>
      <c r="D13" t="str">
        <f>VLOOKUP(C13,'MASTER KEY'!$A$2:$B$2986,2,FALSE)</f>
        <v>Chaetoceros spp 0038</v>
      </c>
    </row>
    <row r="14" spans="1:4">
      <c r="A14" t="s">
        <v>9064</v>
      </c>
      <c r="B14">
        <v>1E-3</v>
      </c>
      <c r="C14" t="s">
        <v>4087</v>
      </c>
      <c r="D14" t="str">
        <f>VLOOKUP(C14,'MASTER KEY'!$A$2:$B$2986,2,FALSE)</f>
        <v>Chaetoceros spp 0042</v>
      </c>
    </row>
    <row r="15" spans="1:4">
      <c r="A15" t="s">
        <v>9065</v>
      </c>
      <c r="B15">
        <v>1E-3</v>
      </c>
      <c r="C15" t="s">
        <v>4088</v>
      </c>
      <c r="D15" t="str">
        <f>VLOOKUP(C15,'MASTER KEY'!$A$2:$B$2986,2,FALSE)</f>
        <v>Chaetoceros spp 0043</v>
      </c>
    </row>
    <row r="16" spans="1:4">
      <c r="A16" t="s">
        <v>9066</v>
      </c>
      <c r="B16">
        <v>1E-3</v>
      </c>
      <c r="C16" t="s">
        <v>4089</v>
      </c>
      <c r="D16" t="str">
        <f>VLOOKUP(C16,'MASTER KEY'!$A$2:$B$2986,2,FALSE)</f>
        <v>Chaetoceros spp 0044</v>
      </c>
    </row>
    <row r="17" spans="1:4">
      <c r="A17" t="s">
        <v>9067</v>
      </c>
      <c r="B17">
        <v>1E-3</v>
      </c>
      <c r="C17" t="s">
        <v>4092</v>
      </c>
      <c r="D17" t="str">
        <f>VLOOKUP(C17,'MASTER KEY'!$A$2:$B$2986,2,FALSE)</f>
        <v>Chaetoceros spp 0047</v>
      </c>
    </row>
    <row r="18" spans="1:4">
      <c r="A18" t="s">
        <v>9068</v>
      </c>
      <c r="B18">
        <v>1E-3</v>
      </c>
      <c r="C18" t="s">
        <v>4160</v>
      </c>
      <c r="D18" t="str">
        <f>VLOOKUP(C18,'MASTER KEY'!$A$2:$B$2986,2,FALSE)</f>
        <v>Climacodium spp 0006</v>
      </c>
    </row>
    <row r="19" spans="1:4">
      <c r="A19" t="s">
        <v>2547</v>
      </c>
      <c r="B19">
        <v>1E-3</v>
      </c>
      <c r="C19" t="s">
        <v>4175</v>
      </c>
      <c r="D19" t="str">
        <f>VLOOKUP(C19,'MASTER KEY'!$A$2:$B$2986,2,FALSE)</f>
        <v>Cocconeis heteroidea</v>
      </c>
    </row>
    <row r="20" spans="1:4">
      <c r="A20" t="s">
        <v>7517</v>
      </c>
      <c r="B20">
        <v>1E-3</v>
      </c>
      <c r="C20" t="s">
        <v>4175</v>
      </c>
      <c r="D20" t="str">
        <f>VLOOKUP(C20,'MASTER KEY'!$A$2:$B$2986,2,FALSE)</f>
        <v>Cocconeis heteroidea</v>
      </c>
    </row>
    <row r="21" spans="1:4">
      <c r="A21" t="s">
        <v>2549</v>
      </c>
      <c r="B21">
        <v>1E-3</v>
      </c>
      <c r="C21" t="s">
        <v>4177</v>
      </c>
      <c r="D21" t="str">
        <f>VLOOKUP(C21,'MASTER KEY'!$A$2:$B$2986,2,FALSE)</f>
        <v>Cocconeis scutellum</v>
      </c>
    </row>
    <row r="22" spans="1:4">
      <c r="A22" t="s">
        <v>9069</v>
      </c>
      <c r="B22">
        <v>1E-3</v>
      </c>
      <c r="C22" t="s">
        <v>4203</v>
      </c>
      <c r="D22" t="str">
        <f>VLOOKUP(C22,'MASTER KEY'!$A$2:$B$2986,2,FALSE)</f>
        <v>Corethron spp 0004</v>
      </c>
    </row>
    <row r="23" spans="1:4">
      <c r="A23" t="s">
        <v>7539</v>
      </c>
      <c r="B23">
        <v>1E-3</v>
      </c>
      <c r="C23" t="s">
        <v>4226</v>
      </c>
      <c r="D23" t="str">
        <f>VLOOKUP(C23,'MASTER KEY'!$A$2:$B$2986,2,FALSE)</f>
        <v>Coscinodiscus spp 0014</v>
      </c>
    </row>
    <row r="24" spans="1:4">
      <c r="A24" t="s">
        <v>9070</v>
      </c>
      <c r="B24">
        <v>1E-3</v>
      </c>
      <c r="C24" t="s">
        <v>4228</v>
      </c>
      <c r="D24" t="str">
        <f>VLOOKUP(C24,'MASTER KEY'!$A$2:$B$2986,2,FALSE)</f>
        <v>Coscinodiscus spp 0016</v>
      </c>
    </row>
    <row r="25" spans="1:4">
      <c r="A25" t="s">
        <v>7530</v>
      </c>
      <c r="B25">
        <v>1E-3</v>
      </c>
      <c r="C25" t="s">
        <v>4251</v>
      </c>
      <c r="D25" t="str">
        <f>VLOOKUP(C25,'MASTER KEY'!$A$2:$B$2986,2,FALSE)</f>
        <v>Cryptophyta spp 0002</v>
      </c>
    </row>
    <row r="26" spans="1:4">
      <c r="A26" t="s">
        <v>2644</v>
      </c>
      <c r="B26">
        <v>1E-3</v>
      </c>
      <c r="C26" t="s">
        <v>4296</v>
      </c>
      <c r="D26" t="str">
        <f>VLOOKUP(C26,'MASTER KEY'!$A$2:$B$2986,2,FALSE)</f>
        <v>Cylindrotheca closterium</v>
      </c>
    </row>
    <row r="27" spans="1:4">
      <c r="A27" t="s">
        <v>7529</v>
      </c>
      <c r="B27">
        <v>1E-3</v>
      </c>
      <c r="C27" t="s">
        <v>3933</v>
      </c>
      <c r="D27" t="str">
        <f>VLOOKUP(C27,'MASTER KEY'!$A$2:$B$2986,2,FALSE)</f>
        <v>Bacillariophyceae spp 0118</v>
      </c>
    </row>
    <row r="28" spans="1:4">
      <c r="A28" t="s">
        <v>7519</v>
      </c>
      <c r="B28">
        <v>1E-3</v>
      </c>
      <c r="C28" t="s">
        <v>4336</v>
      </c>
      <c r="D28" t="str">
        <f>VLOOKUP(C28,'MASTER KEY'!$A$2:$B$2986,2,FALSE)</f>
        <v>Dictyocha fibula</v>
      </c>
    </row>
    <row r="29" spans="1:4">
      <c r="A29" t="s">
        <v>2680</v>
      </c>
      <c r="B29">
        <v>1E-3</v>
      </c>
      <c r="C29" t="s">
        <v>4337</v>
      </c>
      <c r="D29" t="str">
        <f>VLOOKUP(C29,'MASTER KEY'!$A$2:$B$2986,2,FALSE)</f>
        <v>Dictyocha octonaria</v>
      </c>
    </row>
    <row r="30" spans="1:4">
      <c r="A30" t="s">
        <v>7520</v>
      </c>
      <c r="B30">
        <v>1E-3</v>
      </c>
      <c r="C30" t="s">
        <v>4388</v>
      </c>
      <c r="D30" t="str">
        <f>VLOOKUP(C30,'MASTER KEY'!$A$2:$B$2986,2,FALSE)</f>
        <v>Dinoflagellate spp 0038</v>
      </c>
    </row>
    <row r="31" spans="1:4">
      <c r="A31" t="s">
        <v>7535</v>
      </c>
      <c r="B31">
        <v>1E-3</v>
      </c>
      <c r="C31" t="s">
        <v>4389</v>
      </c>
      <c r="D31" t="str">
        <f>VLOOKUP(C31,'MASTER KEY'!$A$2:$B$2986,2,FALSE)</f>
        <v>Dinoflagellate spp 0039</v>
      </c>
    </row>
    <row r="32" spans="1:4">
      <c r="A32" t="s">
        <v>7526</v>
      </c>
      <c r="B32">
        <v>1E-3</v>
      </c>
      <c r="C32" t="s">
        <v>4390</v>
      </c>
      <c r="D32" t="str">
        <f>VLOOKUP(C32,'MASTER KEY'!$A$2:$B$2986,2,FALSE)</f>
        <v>Dinoflagellate spp 0040</v>
      </c>
    </row>
    <row r="33" spans="1:4">
      <c r="A33" t="s">
        <v>9071</v>
      </c>
      <c r="B33">
        <v>1E-3</v>
      </c>
      <c r="C33" t="s">
        <v>4391</v>
      </c>
      <c r="D33" t="str">
        <f>VLOOKUP(C33,'MASTER KEY'!$A$2:$B$2986,2,FALSE)</f>
        <v>Dinoflagellate spp 0041</v>
      </c>
    </row>
    <row r="34" spans="1:4">
      <c r="A34" t="s">
        <v>7521</v>
      </c>
      <c r="B34">
        <v>1E-3</v>
      </c>
      <c r="C34" t="s">
        <v>4404</v>
      </c>
      <c r="D34" t="str">
        <f>VLOOKUP(C34,'MASTER KEY'!$A$2:$B$2986,2,FALSE)</f>
        <v>Dinophysis caudata</v>
      </c>
    </row>
    <row r="35" spans="1:4">
      <c r="A35" t="s">
        <v>2760</v>
      </c>
      <c r="B35">
        <v>1E-3</v>
      </c>
      <c r="C35" t="s">
        <v>4422</v>
      </c>
      <c r="D35" t="str">
        <f>VLOOKUP(C35,'MASTER KEY'!$A$2:$B$2986,2,FALSE)</f>
        <v>Diploneis chersonensis</v>
      </c>
    </row>
    <row r="36" spans="1:4">
      <c r="A36" t="s">
        <v>2762</v>
      </c>
      <c r="B36">
        <v>1E-3</v>
      </c>
      <c r="C36" t="s">
        <v>4424</v>
      </c>
      <c r="D36" t="str">
        <f>VLOOKUP(C36,'MASTER KEY'!$A$2:$B$2986,2,FALSE)</f>
        <v>Diploneis ovalis</v>
      </c>
    </row>
    <row r="37" spans="1:4">
      <c r="A37" t="s">
        <v>2776</v>
      </c>
      <c r="B37">
        <v>1E-3</v>
      </c>
      <c r="C37" t="s">
        <v>4441</v>
      </c>
      <c r="D37" t="str">
        <f>VLOOKUP(C37,'MASTER KEY'!$A$2:$B$2986,2,FALSE)</f>
        <v>Ditylum brightwelii</v>
      </c>
    </row>
    <row r="38" spans="1:4">
      <c r="A38" t="s">
        <v>2781</v>
      </c>
      <c r="B38">
        <v>1E-3</v>
      </c>
      <c r="C38" t="s">
        <v>4452</v>
      </c>
      <c r="D38" t="str">
        <f>VLOOKUP(C38,'MASTER KEY'!$A$2:$B$2986,2,FALSE)</f>
        <v>Druridgia compressa</v>
      </c>
    </row>
    <row r="39" spans="1:4">
      <c r="A39" t="s">
        <v>2785</v>
      </c>
      <c r="B39">
        <v>1E-3</v>
      </c>
      <c r="C39" t="s">
        <v>4460</v>
      </c>
      <c r="D39" t="str">
        <f>VLOOKUP(C39,'MASTER KEY'!$A$2:$B$2986,2,FALSE)</f>
        <v>Entomoeoneis tenuistriata</v>
      </c>
    </row>
    <row r="40" spans="1:4">
      <c r="A40" t="s">
        <v>2796</v>
      </c>
      <c r="B40">
        <v>1E-3</v>
      </c>
      <c r="C40" t="s">
        <v>4473</v>
      </c>
      <c r="D40" t="str">
        <f>VLOOKUP(C40,'MASTER KEY'!$A$2:$B$2986,2,FALSE)</f>
        <v>Eucampia cornuta</v>
      </c>
    </row>
    <row r="41" spans="1:4">
      <c r="A41" t="s">
        <v>9072</v>
      </c>
      <c r="B41">
        <v>1E-3</v>
      </c>
      <c r="C41" t="s">
        <v>4535</v>
      </c>
      <c r="D41" t="str">
        <f>VLOOKUP(C41,'MASTER KEY'!$A$2:$B$2986,2,FALSE)</f>
        <v>Flagellate spp 0024</v>
      </c>
    </row>
    <row r="42" spans="1:4">
      <c r="A42" t="s">
        <v>2875</v>
      </c>
      <c r="B42">
        <v>1E-3</v>
      </c>
      <c r="C42" t="s">
        <v>4571</v>
      </c>
      <c r="D42" t="str">
        <f>VLOOKUP(C42,'MASTER KEY'!$A$2:$B$2986,2,FALSE)</f>
        <v>Gramatophora oceanica</v>
      </c>
    </row>
    <row r="43" spans="1:4">
      <c r="A43" t="s">
        <v>2876</v>
      </c>
      <c r="B43">
        <v>1E-3</v>
      </c>
      <c r="C43" t="s">
        <v>4573</v>
      </c>
      <c r="D43" t="str">
        <f>VLOOKUP(C43,'MASTER KEY'!$A$2:$B$2986,2,FALSE)</f>
        <v>Grammatophora marina</v>
      </c>
    </row>
    <row r="44" spans="1:4">
      <c r="A44" t="s">
        <v>5448</v>
      </c>
      <c r="B44">
        <v>1E-3</v>
      </c>
      <c r="C44" t="s">
        <v>4571</v>
      </c>
      <c r="D44" t="str">
        <f>VLOOKUP(C44,'MASTER KEY'!$A$2:$B$2986,2,FALSE)</f>
        <v>Gramatophora oceanica</v>
      </c>
    </row>
    <row r="45" spans="1:4">
      <c r="A45" t="s">
        <v>3001</v>
      </c>
      <c r="B45">
        <v>1E-3</v>
      </c>
      <c r="C45" t="s">
        <v>4745</v>
      </c>
      <c r="D45" t="str">
        <f>VLOOKUP(C45,'MASTER KEY'!$A$2:$B$2986,2,FALSE)</f>
        <v>Leptocylindrus danicus</v>
      </c>
    </row>
    <row r="46" spans="1:4">
      <c r="A46" t="s">
        <v>3003</v>
      </c>
      <c r="B46">
        <v>1E-3</v>
      </c>
      <c r="C46" t="s">
        <v>4747</v>
      </c>
      <c r="D46" t="str">
        <f>VLOOKUP(C46,'MASTER KEY'!$A$2:$B$2986,2,FALSE)</f>
        <v>Leptocylindrus minimus</v>
      </c>
    </row>
    <row r="47" spans="1:4">
      <c r="A47" t="s">
        <v>3009</v>
      </c>
      <c r="B47">
        <v>1E-3</v>
      </c>
      <c r="C47" t="s">
        <v>4757</v>
      </c>
      <c r="D47" t="str">
        <f>VLOOKUP(C47,'MASTER KEY'!$A$2:$B$2986,2,FALSE)</f>
        <v>Licmophora flabellata</v>
      </c>
    </row>
    <row r="48" spans="1:4">
      <c r="A48" t="s">
        <v>5704</v>
      </c>
      <c r="B48">
        <v>1E-3</v>
      </c>
      <c r="C48" t="s">
        <v>4758</v>
      </c>
      <c r="D48" t="str">
        <f>VLOOKUP(C48,'MASTER KEY'!$A$2:$B$2986,2,FALSE)</f>
        <v>Licmophora lyngbei</v>
      </c>
    </row>
    <row r="49" spans="1:4">
      <c r="A49" t="s">
        <v>3027</v>
      </c>
      <c r="B49">
        <v>1E-3</v>
      </c>
      <c r="C49" t="s">
        <v>4786</v>
      </c>
      <c r="D49" t="str">
        <f>VLOOKUP(C49,'MASTER KEY'!$A$2:$B$2986,2,FALSE)</f>
        <v>Mastogloia cocconeiformis</v>
      </c>
    </row>
    <row r="50" spans="1:4">
      <c r="A50" t="s">
        <v>9073</v>
      </c>
      <c r="B50">
        <v>1E-3</v>
      </c>
      <c r="C50" t="s">
        <v>4819</v>
      </c>
      <c r="D50" t="str">
        <f>VLOOKUP(C50,'MASTER KEY'!$A$2:$B$2986,2,FALSE)</f>
        <v>Mesoporos perforatus</v>
      </c>
    </row>
    <row r="51" spans="1:4">
      <c r="A51" t="s">
        <v>9074</v>
      </c>
      <c r="B51">
        <v>1E-3</v>
      </c>
      <c r="C51" t="s">
        <v>4819</v>
      </c>
      <c r="D51" t="str">
        <f>VLOOKUP(C51,'MASTER KEY'!$A$2:$B$2986,2,FALSE)</f>
        <v>Mesoporos perforatus</v>
      </c>
    </row>
    <row r="52" spans="1:4">
      <c r="A52" t="s">
        <v>3061</v>
      </c>
      <c r="B52">
        <v>1E-3</v>
      </c>
      <c r="C52" t="s">
        <v>4841</v>
      </c>
      <c r="D52" t="str">
        <f>VLOOKUP(C52,'MASTER KEY'!$A$2:$B$2986,2,FALSE)</f>
        <v>Navicula cincta</v>
      </c>
    </row>
    <row r="53" spans="1:4">
      <c r="A53" t="s">
        <v>3065</v>
      </c>
      <c r="B53">
        <v>1E-3</v>
      </c>
      <c r="C53" t="s">
        <v>4845</v>
      </c>
      <c r="D53" t="str">
        <f>VLOOKUP(C53,'MASTER KEY'!$A$2:$B$2986,2,FALSE)</f>
        <v>Navicula robertsiana</v>
      </c>
    </row>
    <row r="54" spans="1:4">
      <c r="A54" t="s">
        <v>7505</v>
      </c>
      <c r="B54">
        <v>1E-3</v>
      </c>
      <c r="C54" t="s">
        <v>4884</v>
      </c>
      <c r="D54" t="str">
        <f>VLOOKUP(C54,'MASTER KEY'!$A$2:$B$2986,2,FALSE)</f>
        <v>Navicula spp 0038</v>
      </c>
    </row>
    <row r="55" spans="1:4">
      <c r="A55" t="s">
        <v>9075</v>
      </c>
      <c r="B55">
        <v>1E-3</v>
      </c>
      <c r="C55" t="s">
        <v>4891</v>
      </c>
      <c r="D55" t="str">
        <f>VLOOKUP(C55,'MASTER KEY'!$A$2:$B$2986,2,FALSE)</f>
        <v>Navicula transitans</v>
      </c>
    </row>
    <row r="56" spans="1:4">
      <c r="A56" t="s">
        <v>3118</v>
      </c>
      <c r="B56">
        <v>1E-3</v>
      </c>
      <c r="C56" t="s">
        <v>4909</v>
      </c>
      <c r="D56" t="str">
        <f>VLOOKUP(C56,'MASTER KEY'!$A$2:$B$2986,2,FALSE)</f>
        <v>Nitzschia longissima</v>
      </c>
    </row>
    <row r="57" spans="1:4">
      <c r="A57" t="s">
        <v>3120</v>
      </c>
      <c r="B57">
        <v>1E-3</v>
      </c>
      <c r="C57" t="s">
        <v>4912</v>
      </c>
      <c r="D57" t="str">
        <f>VLOOKUP(C57,'MASTER KEY'!$A$2:$B$2986,2,FALSE)</f>
        <v>Nitzschia punctata</v>
      </c>
    </row>
    <row r="58" spans="1:4">
      <c r="A58" t="s">
        <v>3123</v>
      </c>
      <c r="B58">
        <v>1E-3</v>
      </c>
      <c r="C58" t="s">
        <v>4916</v>
      </c>
      <c r="D58" t="str">
        <f>VLOOKUP(C58,'MASTER KEY'!$A$2:$B$2986,2,FALSE)</f>
        <v>Nitzschia seriata</v>
      </c>
    </row>
    <row r="59" spans="1:4">
      <c r="A59" t="s">
        <v>3183</v>
      </c>
      <c r="B59">
        <v>1E-3</v>
      </c>
      <c r="C59" t="s">
        <v>4979</v>
      </c>
      <c r="D59" t="str">
        <f>VLOOKUP(C59,'MASTER KEY'!$A$2:$B$2986,2,FALSE)</f>
        <v>Odontella aurita</v>
      </c>
    </row>
    <row r="60" spans="1:4">
      <c r="A60" t="s">
        <v>3209</v>
      </c>
      <c r="B60">
        <v>1E-3</v>
      </c>
      <c r="C60" t="s">
        <v>5012</v>
      </c>
      <c r="D60" t="str">
        <f>VLOOKUP(C60,'MASTER KEY'!$A$2:$B$2986,2,FALSE)</f>
        <v>Oxytoxum scolopax</v>
      </c>
    </row>
    <row r="61" spans="1:4">
      <c r="A61" t="s">
        <v>3224</v>
      </c>
      <c r="B61">
        <v>1E-3</v>
      </c>
      <c r="C61" t="s">
        <v>5031</v>
      </c>
      <c r="D61" t="str">
        <f>VLOOKUP(C61,'MASTER KEY'!$A$2:$B$2986,2,FALSE)</f>
        <v>Paralia sulcata</v>
      </c>
    </row>
    <row r="62" spans="1:4">
      <c r="A62" t="s">
        <v>3280</v>
      </c>
      <c r="B62">
        <v>1E-3</v>
      </c>
      <c r="C62" t="s">
        <v>5119</v>
      </c>
      <c r="D62" t="str">
        <f>VLOOKUP(C62,'MASTER KEY'!$A$2:$B$2986,2,FALSE)</f>
        <v>Pleurosigma salinarum</v>
      </c>
    </row>
    <row r="63" spans="1:4">
      <c r="A63" t="s">
        <v>3349</v>
      </c>
      <c r="B63">
        <v>1E-3</v>
      </c>
      <c r="C63" t="s">
        <v>5200</v>
      </c>
      <c r="D63" t="str">
        <f>VLOOKUP(C63,'MASTER KEY'!$A$2:$B$2986,2,FALSE)</f>
        <v>Prorocentrum lima</v>
      </c>
    </row>
    <row r="64" spans="1:4">
      <c r="A64" t="s">
        <v>3351</v>
      </c>
      <c r="B64">
        <v>1E-3</v>
      </c>
      <c r="C64" t="s">
        <v>5202</v>
      </c>
      <c r="D64" t="str">
        <f>VLOOKUP(C64,'MASTER KEY'!$A$2:$B$2986,2,FALSE)</f>
        <v>Prorocentrum micans</v>
      </c>
    </row>
    <row r="65" spans="1:4">
      <c r="A65" t="s">
        <v>3364</v>
      </c>
      <c r="B65">
        <v>1E-3</v>
      </c>
      <c r="C65" t="s">
        <v>6791</v>
      </c>
      <c r="D65" t="str">
        <f>VLOOKUP(C65,'MASTER KEY'!$A$2:$B$2986,2,FALSE)</f>
        <v>Protoperidinium bipes</v>
      </c>
    </row>
    <row r="66" spans="1:4">
      <c r="A66" t="s">
        <v>3394</v>
      </c>
      <c r="B66">
        <v>1E-3</v>
      </c>
      <c r="C66" t="s">
        <v>6828</v>
      </c>
      <c r="D66" t="str">
        <f>VLOOKUP(C66,'MASTER KEY'!$A$2:$B$2986,2,FALSE)</f>
        <v>Protoperidinium steinii</v>
      </c>
    </row>
    <row r="67" spans="1:4">
      <c r="A67" t="s">
        <v>9076</v>
      </c>
      <c r="B67">
        <v>1E-3</v>
      </c>
      <c r="C67" t="s">
        <v>6828</v>
      </c>
      <c r="D67" t="str">
        <f>VLOOKUP(C67,'MASTER KEY'!$A$2:$B$2986,2,FALSE)</f>
        <v>Protoperidinium steinii</v>
      </c>
    </row>
    <row r="68" spans="1:4">
      <c r="A68" t="s">
        <v>3462</v>
      </c>
      <c r="B68">
        <v>1E-3</v>
      </c>
      <c r="C68" t="s">
        <v>6916</v>
      </c>
      <c r="D68" t="str">
        <f>VLOOKUP(C68,'MASTER KEY'!$A$2:$B$2986,2,FALSE)</f>
        <v>Rhizosolenia setigera</v>
      </c>
    </row>
    <row r="69" spans="1:4">
      <c r="A69" t="s">
        <v>3463</v>
      </c>
      <c r="B69">
        <v>1E-3</v>
      </c>
      <c r="C69" t="s">
        <v>6917</v>
      </c>
      <c r="D69" t="str">
        <f>VLOOKUP(C69,'MASTER KEY'!$A$2:$B$2986,2,FALSE)</f>
        <v>Rhizosolenia shrubsolei</v>
      </c>
    </row>
    <row r="70" spans="1:4">
      <c r="A70" t="s">
        <v>3485</v>
      </c>
      <c r="B70">
        <v>1E-3</v>
      </c>
      <c r="C70" t="s">
        <v>6944</v>
      </c>
      <c r="D70" t="str">
        <f>VLOOKUP(C70,'MASTER KEY'!$A$2:$B$2986,2,FALSE)</f>
        <v>Richelia intracellularis</v>
      </c>
    </row>
    <row r="71" spans="1:4">
      <c r="A71" t="s">
        <v>3491</v>
      </c>
      <c r="B71">
        <v>1E-3</v>
      </c>
      <c r="C71" t="s">
        <v>6957</v>
      </c>
      <c r="D71" t="str">
        <f>VLOOKUP(C71,'MASTER KEY'!$A$2:$B$2986,2,FALSE)</f>
        <v>Scipsiella trochoidea</v>
      </c>
    </row>
    <row r="72" spans="1:4">
      <c r="A72" t="s">
        <v>3495</v>
      </c>
      <c r="B72">
        <v>1E-3</v>
      </c>
      <c r="C72" t="s">
        <v>6965</v>
      </c>
      <c r="D72" t="str">
        <f>VLOOKUP(C72,'MASTER KEY'!$A$2:$B$2986,2,FALSE)</f>
        <v>Scrippsiella trochoidea</v>
      </c>
    </row>
    <row r="73" spans="1:4">
      <c r="A73" t="s">
        <v>7525</v>
      </c>
      <c r="B73">
        <v>1E-3</v>
      </c>
      <c r="C73" t="s">
        <v>6965</v>
      </c>
      <c r="D73" t="str">
        <f>VLOOKUP(C73,'MASTER KEY'!$A$2:$B$2986,2,FALSE)</f>
        <v>Scrippsiella trochoidea</v>
      </c>
    </row>
    <row r="74" spans="1:4">
      <c r="A74" t="s">
        <v>9077</v>
      </c>
      <c r="B74">
        <v>1E-3</v>
      </c>
      <c r="C74" t="s">
        <v>6970</v>
      </c>
      <c r="D74" t="str">
        <f>VLOOKUP(C74,'MASTER KEY'!$A$2:$B$2986,2,FALSE)</f>
        <v>Skeletonema costatum</v>
      </c>
    </row>
    <row r="75" spans="1:4">
      <c r="A75" t="s">
        <v>7541</v>
      </c>
      <c r="B75">
        <v>1E-3</v>
      </c>
      <c r="C75" t="s">
        <v>6999</v>
      </c>
      <c r="D75" t="str">
        <f>VLOOKUP(C75,'MASTER KEY'!$A$2:$B$2986,2,FALSE)</f>
        <v>Streptotheca spp 0002</v>
      </c>
    </row>
    <row r="76" spans="1:4">
      <c r="A76" t="s">
        <v>7538</v>
      </c>
      <c r="B76">
        <v>1E-3</v>
      </c>
      <c r="C76" t="s">
        <v>7045</v>
      </c>
      <c r="D76" t="str">
        <f>VLOOKUP(C76,'MASTER KEY'!$A$2:$B$2986,2,FALSE)</f>
        <v>Tetraselmis spp 0005</v>
      </c>
    </row>
    <row r="77" spans="1:4">
      <c r="A77" t="s">
        <v>3544</v>
      </c>
      <c r="B77">
        <v>1E-3</v>
      </c>
      <c r="C77" t="s">
        <v>7053</v>
      </c>
      <c r="D77" t="str">
        <f>VLOOKUP(C77,'MASTER KEY'!$A$2:$B$2986,2,FALSE)</f>
        <v>Thalassionema frauenfeldii</v>
      </c>
    </row>
    <row r="78" spans="1:4">
      <c r="A78" t="s">
        <v>3545</v>
      </c>
      <c r="B78">
        <v>1E-3</v>
      </c>
      <c r="C78" t="s">
        <v>7055</v>
      </c>
      <c r="D78" t="str">
        <f>VLOOKUP(C78,'MASTER KEY'!$A$2:$B$2986,2,FALSE)</f>
        <v>Thalassionema nitzschiodes</v>
      </c>
    </row>
    <row r="79" spans="1:4">
      <c r="A79" t="s">
        <v>3556</v>
      </c>
      <c r="B79">
        <v>1E-3</v>
      </c>
      <c r="C79" t="s">
        <v>7069</v>
      </c>
      <c r="D79" t="str">
        <f>VLOOKUP(C79,'MASTER KEY'!$A$2:$B$2986,2,FALSE)</f>
        <v>Thalassiosira pseudonana</v>
      </c>
    </row>
    <row r="80" spans="1:4">
      <c r="A80" t="s">
        <v>7509</v>
      </c>
      <c r="B80">
        <v>1E-3</v>
      </c>
      <c r="C80" t="s">
        <v>7084</v>
      </c>
      <c r="D80" t="str">
        <f>VLOOKUP(C80,'MASTER KEY'!$A$2:$B$2986,2,FALSE)</f>
        <v>Thalassiothrix spp 0003</v>
      </c>
    </row>
    <row r="81" spans="1:4">
      <c r="A81" t="s">
        <v>3592</v>
      </c>
      <c r="B81">
        <v>1E-3</v>
      </c>
      <c r="C81" t="s">
        <v>7117</v>
      </c>
      <c r="D81" t="str">
        <f>VLOOKUP(C81,'MASTER KEY'!$A$2:$B$2986,2,FALSE)</f>
        <v>Trigonium alternans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04E4-0EAE-4490-AA08-AA54B635D824}">
  <dimension ref="A1:I30"/>
  <sheetViews>
    <sheetView workbookViewId="0">
      <selection activeCell="H1" sqref="H1"/>
    </sheetView>
  </sheetViews>
  <sheetFormatPr defaultColWidth="8.77734375" defaultRowHeight="14.4"/>
  <cols>
    <col min="1" max="1" width="26.3320312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s="58" t="s">
        <v>5732</v>
      </c>
      <c r="B2">
        <v>1</v>
      </c>
      <c r="C2" t="s">
        <v>7184</v>
      </c>
      <c r="D2" t="str">
        <f>VLOOKUP(C2,'MASTER KEY'!$A$2:$B$2986,2,FALSE)</f>
        <v>Bacillariophyta</v>
      </c>
      <c r="H2" s="64"/>
      <c r="I2" s="64"/>
    </row>
    <row r="3" spans="1:9">
      <c r="A3" t="s">
        <v>6357</v>
      </c>
      <c r="B3">
        <v>1</v>
      </c>
      <c r="C3" t="s">
        <v>7186</v>
      </c>
      <c r="D3" t="str">
        <f>VLOOKUP(C3,'MASTER KEY'!$A$2:$B$2986,2,FALSE)</f>
        <v>Chlorophyta</v>
      </c>
      <c r="H3" s="64"/>
      <c r="I3" s="64"/>
    </row>
    <row r="4" spans="1:9">
      <c r="A4" t="s">
        <v>5372</v>
      </c>
      <c r="B4">
        <v>1</v>
      </c>
      <c r="C4" t="s">
        <v>7186</v>
      </c>
      <c r="D4" t="str">
        <f>VLOOKUP(C4,'MASTER KEY'!$A$2:$B$2986,2,FALSE)</f>
        <v>Chlorophyta</v>
      </c>
      <c r="H4" s="64"/>
      <c r="I4" s="64"/>
    </row>
    <row r="5" spans="1:9">
      <c r="A5" t="s">
        <v>5735</v>
      </c>
      <c r="B5">
        <v>1</v>
      </c>
      <c r="C5" t="s">
        <v>7189</v>
      </c>
      <c r="D5" t="str">
        <f>VLOOKUP(C5,'MASTER KEY'!$A$2:$B$2986,2,FALSE)</f>
        <v>Cryptophyta</v>
      </c>
      <c r="H5" s="64"/>
      <c r="I5" s="64"/>
    </row>
    <row r="6" spans="1:9">
      <c r="A6" t="s">
        <v>7664</v>
      </c>
      <c r="B6">
        <v>1</v>
      </c>
      <c r="C6" t="s">
        <v>7190</v>
      </c>
      <c r="D6" t="str">
        <f>VLOOKUP(C6,'MASTER KEY'!$A$2:$B$2986,2,FALSE)</f>
        <v>Cyanophyta</v>
      </c>
      <c r="H6" s="64"/>
      <c r="I6" s="64"/>
    </row>
    <row r="7" spans="1:9">
      <c r="A7" s="58" t="s">
        <v>5651</v>
      </c>
      <c r="B7">
        <v>1</v>
      </c>
      <c r="C7" t="s">
        <v>7193</v>
      </c>
      <c r="D7" t="str">
        <f>VLOOKUP(C7,'MASTER KEY'!$A$2:$B$2986,2,FALSE)</f>
        <v>Ochrophyta</v>
      </c>
      <c r="H7" s="64"/>
      <c r="I7" s="64"/>
    </row>
    <row r="8" spans="1:9">
      <c r="A8" s="58" t="s">
        <v>5411</v>
      </c>
      <c r="B8">
        <v>1</v>
      </c>
      <c r="C8" t="s">
        <v>7192</v>
      </c>
      <c r="D8" t="str">
        <f>VLOOKUP(C8,'MASTER KEY'!$A$2:$B$2986,2,FALSE)</f>
        <v>Dinophyta</v>
      </c>
      <c r="H8" s="64"/>
      <c r="I8" s="64"/>
    </row>
    <row r="9" spans="1:9">
      <c r="A9" s="58" t="s">
        <v>5737</v>
      </c>
      <c r="B9">
        <v>1</v>
      </c>
      <c r="C9" t="s">
        <v>7194</v>
      </c>
      <c r="D9" t="str">
        <f>VLOOKUP(C9,'MASTER KEY'!$A$2:$B$2986,2,FALSE)</f>
        <v>Euglenophyta</v>
      </c>
      <c r="H9" s="64"/>
      <c r="I9" s="64"/>
    </row>
    <row r="10" spans="1:9">
      <c r="A10" s="58" t="s">
        <v>5734</v>
      </c>
      <c r="B10">
        <v>1</v>
      </c>
      <c r="C10" t="s">
        <v>7186</v>
      </c>
      <c r="D10" t="str">
        <f>VLOOKUP(C10,'MASTER KEY'!$A$2:$B$2986,2,FALSE)</f>
        <v>Chlorophyta</v>
      </c>
      <c r="H10" s="64"/>
      <c r="I10" s="64"/>
    </row>
    <row r="11" spans="1:9">
      <c r="A11" s="58" t="s">
        <v>6358</v>
      </c>
      <c r="B11">
        <v>1</v>
      </c>
      <c r="C11" t="s">
        <v>7195</v>
      </c>
      <c r="D11" t="str">
        <f>VLOOKUP(C11,'MASTER KEY'!$A$2:$B$2986,2,FALSE)</f>
        <v>Haptophyta</v>
      </c>
      <c r="H11" s="64"/>
      <c r="I11" s="64"/>
    </row>
    <row r="12" spans="1:9">
      <c r="A12" s="58" t="s">
        <v>7665</v>
      </c>
      <c r="B12">
        <v>1</v>
      </c>
      <c r="C12" t="s">
        <v>7193</v>
      </c>
      <c r="D12" t="str">
        <f>VLOOKUP(C12,'MASTER KEY'!$A$2:$B$2986,2,FALSE)</f>
        <v>Ochrophyta</v>
      </c>
      <c r="H12" s="64"/>
      <c r="I12" s="64"/>
    </row>
    <row r="13" spans="1:9">
      <c r="D13" s="64"/>
      <c r="E13" s="64"/>
    </row>
    <row r="14" spans="1:9">
      <c r="I14" s="64"/>
    </row>
    <row r="15" spans="1:9">
      <c r="I15" s="64"/>
    </row>
    <row r="16" spans="1:9">
      <c r="I16" s="64"/>
    </row>
    <row r="17" spans="8:9">
      <c r="I17" s="64"/>
    </row>
    <row r="18" spans="8:9">
      <c r="I18" s="64"/>
    </row>
    <row r="19" spans="8:9">
      <c r="I19" s="64"/>
    </row>
    <row r="20" spans="8:9">
      <c r="I20" s="64"/>
    </row>
    <row r="21" spans="8:9">
      <c r="H21" s="64"/>
      <c r="I21" s="64"/>
    </row>
    <row r="22" spans="8:9">
      <c r="H22" s="64"/>
      <c r="I22" s="64"/>
    </row>
    <row r="23" spans="8:9">
      <c r="H23" s="64"/>
      <c r="I23" s="64"/>
    </row>
    <row r="24" spans="8:9">
      <c r="H24" s="64"/>
      <c r="I24" s="64"/>
    </row>
    <row r="25" spans="8:9">
      <c r="H25" s="64"/>
      <c r="I25" s="64"/>
    </row>
    <row r="26" spans="8:9">
      <c r="H26" s="64"/>
      <c r="I26" s="64"/>
    </row>
    <row r="27" spans="8:9">
      <c r="H27" s="64"/>
      <c r="I27" s="64"/>
    </row>
    <row r="28" spans="8:9">
      <c r="H28" s="64"/>
      <c r="I28" s="64"/>
    </row>
    <row r="29" spans="8:9">
      <c r="H29" s="64"/>
      <c r="I29" s="64"/>
    </row>
    <row r="30" spans="8:9">
      <c r="H30" s="64"/>
      <c r="I30" s="64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3BC0-E40A-49E6-A991-58BA05B39494}">
  <dimension ref="A1:H154"/>
  <sheetViews>
    <sheetView workbookViewId="0">
      <selection activeCell="D2" sqref="D2"/>
    </sheetView>
  </sheetViews>
  <sheetFormatPr defaultRowHeight="14.4"/>
  <cols>
    <col min="1" max="1" width="19.88671875" customWidth="1"/>
    <col min="3" max="3" width="27.554687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7632</v>
      </c>
      <c r="B2">
        <v>1</v>
      </c>
      <c r="C2" t="s">
        <v>3652</v>
      </c>
      <c r="D2" t="str">
        <f>VLOOKUP(C2,'MASTER KEY'!$A$2:$B$2986,2,FALSE)</f>
        <v>Achnanthes brevipes</v>
      </c>
      <c r="H2" s="64"/>
    </row>
    <row r="3" spans="1:8">
      <c r="A3" t="s">
        <v>7633</v>
      </c>
      <c r="B3">
        <v>1</v>
      </c>
      <c r="C3" t="s">
        <v>3655</v>
      </c>
      <c r="D3" t="str">
        <f>VLOOKUP(C3,'MASTER KEY'!$A$2:$B$2986,2,FALSE)</f>
        <v>Achnanthes spp 0002</v>
      </c>
    </row>
    <row r="4" spans="1:8">
      <c r="A4" t="s">
        <v>7634</v>
      </c>
      <c r="B4">
        <v>1</v>
      </c>
      <c r="C4" t="s">
        <v>3719</v>
      </c>
      <c r="D4" t="str">
        <f>VLOOKUP(C4,'MASTER KEY'!$A$2:$B$2986,2,FALSE)</f>
        <v>Amphora rhombica</v>
      </c>
    </row>
    <row r="5" spans="1:8">
      <c r="A5" t="s">
        <v>2174</v>
      </c>
      <c r="B5">
        <v>1</v>
      </c>
      <c r="C5" t="s">
        <v>3717</v>
      </c>
      <c r="D5" t="str">
        <f>VLOOKUP(C5,'MASTER KEY'!$A$2:$B$2986,2,FALSE)</f>
        <v>Amphora lineolata</v>
      </c>
    </row>
    <row r="6" spans="1:8">
      <c r="A6" t="s">
        <v>7635</v>
      </c>
      <c r="B6">
        <v>1</v>
      </c>
      <c r="C6" t="s">
        <v>3721</v>
      </c>
      <c r="D6" t="str">
        <f>VLOOKUP(C6,'MASTER KEY'!$A$2:$B$2986,2,FALSE)</f>
        <v>Amphora spp 0002</v>
      </c>
    </row>
    <row r="7" spans="1:8">
      <c r="A7" t="s">
        <v>2231</v>
      </c>
      <c r="B7">
        <v>1</v>
      </c>
      <c r="C7" t="s">
        <v>3794</v>
      </c>
      <c r="D7" t="str">
        <f>VLOOKUP(C7,'MASTER KEY'!$A$2:$B$2986,2,FALSE)</f>
        <v>Asterionellopsis glacialis</v>
      </c>
    </row>
    <row r="8" spans="1:8">
      <c r="A8" t="s">
        <v>9078</v>
      </c>
      <c r="B8">
        <v>1</v>
      </c>
      <c r="C8" t="s">
        <v>3938</v>
      </c>
      <c r="D8" t="str">
        <f>VLOOKUP(C8,'MASTER KEY'!$A$2:$B$2986,2,FALSE)</f>
        <v>Bacteriastrum delicatulum</v>
      </c>
    </row>
    <row r="9" spans="1:8">
      <c r="A9" t="s">
        <v>2404</v>
      </c>
      <c r="B9">
        <v>1</v>
      </c>
      <c r="C9" t="s">
        <v>3984</v>
      </c>
      <c r="D9" t="str">
        <f>VLOOKUP(C9,'MASTER KEY'!$A$2:$B$2986,2,FALSE)</f>
        <v>Cerataulina pelagica</v>
      </c>
    </row>
    <row r="10" spans="1:8">
      <c r="A10" t="s">
        <v>2414</v>
      </c>
      <c r="B10">
        <v>1</v>
      </c>
      <c r="C10" t="s">
        <v>3995</v>
      </c>
      <c r="D10" t="str">
        <f>VLOOKUP(C10,'MASTER KEY'!$A$2:$B$2986,2,FALSE)</f>
        <v>Ceratium furca</v>
      </c>
    </row>
    <row r="11" spans="1:8">
      <c r="A11" t="s">
        <v>2419</v>
      </c>
      <c r="B11">
        <v>1</v>
      </c>
      <c r="C11" t="s">
        <v>4003</v>
      </c>
      <c r="D11" t="str">
        <f>VLOOKUP(C11,'MASTER KEY'!$A$2:$B$2986,2,FALSE)</f>
        <v>Ceratium trichoceros</v>
      </c>
    </row>
    <row r="12" spans="1:8">
      <c r="A12" t="s">
        <v>9079</v>
      </c>
      <c r="B12">
        <v>1</v>
      </c>
      <c r="C12" t="s">
        <v>4023</v>
      </c>
      <c r="D12" t="str">
        <f>VLOOKUP(C12,'MASTER KEY'!$A$2:$B$2986,2,FALSE)</f>
        <v>Chaetoceros decipiens</v>
      </c>
    </row>
    <row r="13" spans="1:8">
      <c r="A13" t="s">
        <v>2454</v>
      </c>
      <c r="B13">
        <v>1</v>
      </c>
      <c r="C13" t="s">
        <v>4041</v>
      </c>
      <c r="D13" t="str">
        <f>VLOOKUP(C13,'MASTER KEY'!$A$2:$B$2986,2,FALSE)</f>
        <v>Chaetoceros rostratus</v>
      </c>
    </row>
    <row r="14" spans="1:8">
      <c r="A14" t="s">
        <v>2457</v>
      </c>
      <c r="B14">
        <v>1</v>
      </c>
      <c r="C14" t="s">
        <v>4045</v>
      </c>
      <c r="D14" t="str">
        <f>VLOOKUP(C14,'MASTER KEY'!$A$2:$B$2986,2,FALSE)</f>
        <v>Chaetoceros socialis</v>
      </c>
    </row>
    <row r="15" spans="1:8">
      <c r="A15" t="s">
        <v>7636</v>
      </c>
      <c r="B15">
        <v>1</v>
      </c>
      <c r="C15" t="s">
        <v>4047</v>
      </c>
      <c r="D15" t="str">
        <f>VLOOKUP(C15,'MASTER KEY'!$A$2:$B$2986,2,FALSE)</f>
        <v>Chaetoceros spp 0002</v>
      </c>
    </row>
    <row r="16" spans="1:8">
      <c r="A16" t="s">
        <v>5362</v>
      </c>
      <c r="B16">
        <v>1</v>
      </c>
      <c r="C16" t="s">
        <v>4095</v>
      </c>
      <c r="D16" t="str">
        <f>VLOOKUP(C16,'MASTER KEY'!$A$2:$B$2986,2,FALSE)</f>
        <v>Chaetoceros spp 0050</v>
      </c>
    </row>
    <row r="17" spans="1:4">
      <c r="A17" t="s">
        <v>5372</v>
      </c>
      <c r="B17">
        <v>1</v>
      </c>
      <c r="C17" t="s">
        <v>4137</v>
      </c>
      <c r="D17" t="str">
        <f>VLOOKUP(C17,'MASTER KEY'!$A$2:$B$2986,2,FALSE)</f>
        <v>Chrysophyta spp 0002</v>
      </c>
    </row>
    <row r="18" spans="1:4">
      <c r="A18" t="s">
        <v>2534</v>
      </c>
      <c r="B18">
        <v>1</v>
      </c>
      <c r="C18" t="s">
        <v>4154</v>
      </c>
      <c r="D18" t="str">
        <f>VLOOKUP(C18,'MASTER KEY'!$A$2:$B$2986,2,FALSE)</f>
        <v>Climacodium frauenfeldianum</v>
      </c>
    </row>
    <row r="19" spans="1:4">
      <c r="A19" t="s">
        <v>2547</v>
      </c>
      <c r="B19">
        <v>1</v>
      </c>
      <c r="C19" t="s">
        <v>4175</v>
      </c>
      <c r="D19" t="str">
        <f>VLOOKUP(C19,'MASTER KEY'!$A$2:$B$2986,2,FALSE)</f>
        <v>Cocconeis heteroidea</v>
      </c>
    </row>
    <row r="20" spans="1:4">
      <c r="A20" t="s">
        <v>2549</v>
      </c>
      <c r="B20">
        <v>1</v>
      </c>
      <c r="C20" t="s">
        <v>4177</v>
      </c>
      <c r="D20" t="str">
        <f>VLOOKUP(C20,'MASTER KEY'!$A$2:$B$2986,2,FALSE)</f>
        <v>Cocconeis scutellum</v>
      </c>
    </row>
    <row r="21" spans="1:4">
      <c r="A21" t="s">
        <v>7637</v>
      </c>
      <c r="B21">
        <v>1</v>
      </c>
      <c r="C21" t="s">
        <v>4178</v>
      </c>
      <c r="D21" t="str">
        <f>VLOOKUP(C21,'MASTER KEY'!$A$2:$B$2986,2,FALSE)</f>
        <v>Cocconeis spp 0001</v>
      </c>
    </row>
    <row r="22" spans="1:4">
      <c r="A22" t="s">
        <v>9011</v>
      </c>
      <c r="B22">
        <v>1</v>
      </c>
      <c r="C22" t="s">
        <v>4198</v>
      </c>
      <c r="D22" t="str">
        <f>VLOOKUP(C22,'MASTER KEY'!$A$2:$B$2986,2,FALSE)</f>
        <v>Corethron criophilium</v>
      </c>
    </row>
    <row r="23" spans="1:4">
      <c r="A23" t="s">
        <v>7638</v>
      </c>
      <c r="B23">
        <v>1</v>
      </c>
      <c r="C23" t="s">
        <v>4200</v>
      </c>
      <c r="D23" t="str">
        <f>VLOOKUP(C23,'MASTER KEY'!$A$2:$B$2986,2,FALSE)</f>
        <v>Corethron spp 0001</v>
      </c>
    </row>
    <row r="24" spans="1:4">
      <c r="A24" t="s">
        <v>7639</v>
      </c>
      <c r="B24">
        <v>1</v>
      </c>
      <c r="C24" t="s">
        <v>4213</v>
      </c>
      <c r="D24" t="str">
        <f>VLOOKUP(C24,'MASTER KEY'!$A$2:$B$2986,2,FALSE)</f>
        <v>Coscinodiscus spp 0001</v>
      </c>
    </row>
    <row r="25" spans="1:4">
      <c r="A25" t="s">
        <v>7647</v>
      </c>
      <c r="B25">
        <v>1</v>
      </c>
      <c r="C25" t="s">
        <v>4698</v>
      </c>
      <c r="D25" t="str">
        <f>VLOOKUP(C25,'MASTER KEY'!$A$2:$B$2986,2,FALSE)</f>
        <v>Hillea marina</v>
      </c>
    </row>
    <row r="26" spans="1:4">
      <c r="A26" t="s">
        <v>7640</v>
      </c>
      <c r="B26">
        <v>1</v>
      </c>
      <c r="C26" t="s">
        <v>4251</v>
      </c>
      <c r="D26" t="str">
        <f>VLOOKUP(C26,'MASTER KEY'!$A$2:$B$2986,2,FALSE)</f>
        <v>Cryptophyta spp 0002</v>
      </c>
    </row>
    <row r="27" spans="1:4">
      <c r="A27" t="s">
        <v>9012</v>
      </c>
      <c r="B27">
        <v>1</v>
      </c>
      <c r="C27" t="s">
        <v>4252</v>
      </c>
      <c r="D27" t="str">
        <f>VLOOKUP(C27,'MASTER KEY'!$A$2:$B$2986,2,FALSE)</f>
        <v>Cryptophyta spp 0003</v>
      </c>
    </row>
    <row r="28" spans="1:4">
      <c r="A28" t="s">
        <v>9013</v>
      </c>
      <c r="B28">
        <v>1</v>
      </c>
      <c r="C28" t="s">
        <v>4264</v>
      </c>
      <c r="D28" t="str">
        <f>VLOOKUP(C28,'MASTER KEY'!$A$2:$B$2986,2,FALSE)</f>
        <v>Cryptophyta spp 0015</v>
      </c>
    </row>
    <row r="29" spans="1:4">
      <c r="A29" t="s">
        <v>2644</v>
      </c>
      <c r="B29">
        <v>1</v>
      </c>
      <c r="C29" t="s">
        <v>4296</v>
      </c>
      <c r="D29" t="str">
        <f>VLOOKUP(C29,'MASTER KEY'!$A$2:$B$2986,2,FALSE)</f>
        <v>Cylindrotheca closterium</v>
      </c>
    </row>
    <row r="30" spans="1:4">
      <c r="A30" t="s">
        <v>2646</v>
      </c>
      <c r="B30">
        <v>1</v>
      </c>
      <c r="C30" t="s">
        <v>4299</v>
      </c>
      <c r="D30" t="str">
        <f>VLOOKUP(C30,'MASTER KEY'!$A$2:$B$2986,2,FALSE)</f>
        <v>Cymatopleura elliptica</v>
      </c>
    </row>
    <row r="31" spans="1:4">
      <c r="A31" t="s">
        <v>9080</v>
      </c>
      <c r="B31">
        <v>1</v>
      </c>
      <c r="C31" t="s">
        <v>4303</v>
      </c>
      <c r="D31" t="str">
        <f>VLOOKUP(C31,'MASTER KEY'!$A$2:$B$2986,2,FALSE)</f>
        <v>Cymbella spp 0001</v>
      </c>
    </row>
    <row r="32" spans="1:4">
      <c r="A32" t="s">
        <v>9081</v>
      </c>
      <c r="B32">
        <v>1</v>
      </c>
      <c r="C32" t="s">
        <v>4313</v>
      </c>
      <c r="D32" t="str">
        <f>VLOOKUP(C32,'MASTER KEY'!$A$2:$B$2986,2,FALSE)</f>
        <v>Dactyliosolen antarcticus</v>
      </c>
    </row>
    <row r="33" spans="1:4">
      <c r="A33" t="s">
        <v>2662</v>
      </c>
      <c r="B33">
        <v>1</v>
      </c>
      <c r="C33" t="s">
        <v>4316</v>
      </c>
      <c r="D33" t="str">
        <f>VLOOKUP(C33,'MASTER KEY'!$A$2:$B$2986,2,FALSE)</f>
        <v>Dactyliosolen phuketensis</v>
      </c>
    </row>
    <row r="34" spans="1:4">
      <c r="A34" t="s">
        <v>2679</v>
      </c>
      <c r="B34">
        <v>1</v>
      </c>
      <c r="C34" t="s">
        <v>4336</v>
      </c>
      <c r="D34" t="str">
        <f>VLOOKUP(C34,'MASTER KEY'!$A$2:$B$2986,2,FALSE)</f>
        <v>Dictyocha fibula</v>
      </c>
    </row>
    <row r="35" spans="1:4">
      <c r="A35" t="s">
        <v>2680</v>
      </c>
      <c r="B35">
        <v>1</v>
      </c>
      <c r="C35" t="s">
        <v>4337</v>
      </c>
      <c r="D35" t="str">
        <f>VLOOKUP(C35,'MASTER KEY'!$A$2:$B$2986,2,FALSE)</f>
        <v>Dictyocha octonaria</v>
      </c>
    </row>
    <row r="36" spans="1:4">
      <c r="A36" t="s">
        <v>7641</v>
      </c>
      <c r="B36">
        <v>1</v>
      </c>
      <c r="C36" t="s">
        <v>4339</v>
      </c>
      <c r="D36" t="str">
        <f>VLOOKUP(C36,'MASTER KEY'!$A$2:$B$2986,2,FALSE)</f>
        <v>Dictyocha spp 0001</v>
      </c>
    </row>
    <row r="37" spans="1:4">
      <c r="A37" t="s">
        <v>2744</v>
      </c>
      <c r="B37">
        <v>1</v>
      </c>
      <c r="C37" t="s">
        <v>4404</v>
      </c>
      <c r="D37" t="str">
        <f>VLOOKUP(C37,'MASTER KEY'!$A$2:$B$2986,2,FALSE)</f>
        <v>Dinophysis caudata</v>
      </c>
    </row>
    <row r="38" spans="1:4">
      <c r="A38" t="s">
        <v>9014</v>
      </c>
      <c r="B38">
        <v>1</v>
      </c>
      <c r="C38" t="s">
        <v>4402</v>
      </c>
      <c r="D38" t="str">
        <f>VLOOKUP(C38,'MASTER KEY'!$A$2:$B$2986,2,FALSE)</f>
        <v>Dinophysis acuminata</v>
      </c>
    </row>
    <row r="39" spans="1:4">
      <c r="A39" t="s">
        <v>9015</v>
      </c>
      <c r="B39">
        <v>1</v>
      </c>
      <c r="C39" t="s">
        <v>4411</v>
      </c>
      <c r="D39" t="str">
        <f>VLOOKUP(C39,'MASTER KEY'!$A$2:$B$2986,2,FALSE)</f>
        <v>Dinophysis spp 0001</v>
      </c>
    </row>
    <row r="40" spans="1:4">
      <c r="A40" t="s">
        <v>9016</v>
      </c>
      <c r="B40">
        <v>1</v>
      </c>
      <c r="C40" t="s">
        <v>4423</v>
      </c>
      <c r="D40" t="str">
        <f>VLOOKUP(C40,'MASTER KEY'!$A$2:$B$2986,2,FALSE)</f>
        <v>Diploneis didyma</v>
      </c>
    </row>
    <row r="41" spans="1:4">
      <c r="A41" t="s">
        <v>2760</v>
      </c>
      <c r="B41">
        <v>1</v>
      </c>
      <c r="C41" t="s">
        <v>4422</v>
      </c>
      <c r="D41" t="str">
        <f>VLOOKUP(C41,'MASTER KEY'!$A$2:$B$2986,2,FALSE)</f>
        <v>Diploneis chersonensis</v>
      </c>
    </row>
    <row r="42" spans="1:4">
      <c r="A42" t="s">
        <v>2762</v>
      </c>
      <c r="B42">
        <v>1</v>
      </c>
      <c r="C42" t="s">
        <v>4424</v>
      </c>
      <c r="D42" t="str">
        <f>VLOOKUP(C42,'MASTER KEY'!$A$2:$B$2986,2,FALSE)</f>
        <v>Diploneis ovalis</v>
      </c>
    </row>
    <row r="43" spans="1:4">
      <c r="A43" t="s">
        <v>7643</v>
      </c>
      <c r="B43">
        <v>1</v>
      </c>
      <c r="C43" t="s">
        <v>4426</v>
      </c>
      <c r="D43" t="str">
        <f>VLOOKUP(C43,'MASTER KEY'!$A$2:$B$2986,2,FALSE)</f>
        <v>Diploneis spp 0001</v>
      </c>
    </row>
    <row r="44" spans="1:4">
      <c r="A44" t="s">
        <v>7508</v>
      </c>
      <c r="B44">
        <v>1</v>
      </c>
      <c r="C44" t="s">
        <v>4438</v>
      </c>
      <c r="D44" t="str">
        <f>VLOOKUP(C44,'MASTER KEY'!$A$2:$B$2986,2,FALSE)</f>
        <v>Diploneis vacillans</v>
      </c>
    </row>
    <row r="45" spans="1:4">
      <c r="A45" t="s">
        <v>6079</v>
      </c>
      <c r="B45">
        <v>1</v>
      </c>
      <c r="C45" t="s">
        <v>4441</v>
      </c>
      <c r="D45" t="str">
        <f>VLOOKUP(C45,'MASTER KEY'!$A$2:$B$2986,2,FALSE)</f>
        <v>Ditylum brightwelii</v>
      </c>
    </row>
    <row r="46" spans="1:4">
      <c r="A46" t="s">
        <v>2796</v>
      </c>
      <c r="B46">
        <v>1</v>
      </c>
      <c r="C46" t="s">
        <v>4473</v>
      </c>
      <c r="D46" t="str">
        <f>VLOOKUP(C46,'MASTER KEY'!$A$2:$B$2986,2,FALSE)</f>
        <v>Eucampia cornuta</v>
      </c>
    </row>
    <row r="47" spans="1:4">
      <c r="A47" t="s">
        <v>9017</v>
      </c>
      <c r="B47">
        <v>1</v>
      </c>
      <c r="C47" t="s">
        <v>4474</v>
      </c>
      <c r="D47" t="str">
        <f>VLOOKUP(C47,'MASTER KEY'!$A$2:$B$2986,2,FALSE)</f>
        <v>Eucampia spp 0001</v>
      </c>
    </row>
    <row r="48" spans="1:4">
      <c r="A48" t="s">
        <v>7644</v>
      </c>
      <c r="B48">
        <v>1</v>
      </c>
      <c r="C48" t="s">
        <v>4490</v>
      </c>
      <c r="D48" t="str">
        <f>VLOOKUP(C48,'MASTER KEY'!$A$2:$B$2986,2,FALSE)</f>
        <v>Euglena spp 0001</v>
      </c>
    </row>
    <row r="49" spans="1:4">
      <c r="A49" t="s">
        <v>2875</v>
      </c>
      <c r="B49">
        <v>1</v>
      </c>
      <c r="C49" t="s">
        <v>4571</v>
      </c>
      <c r="D49" t="str">
        <f>VLOOKUP(C49,'MASTER KEY'!$A$2:$B$2986,2,FALSE)</f>
        <v>Gramatophora oceanica</v>
      </c>
    </row>
    <row r="50" spans="1:4">
      <c r="A50" t="s">
        <v>2881</v>
      </c>
      <c r="B50">
        <v>1</v>
      </c>
      <c r="C50" t="s">
        <v>4578</v>
      </c>
      <c r="D50" t="str">
        <f>VLOOKUP(C50,'MASTER KEY'!$A$2:$B$2986,2,FALSE)</f>
        <v>Guinardia flaccida</v>
      </c>
    </row>
    <row r="51" spans="1:4">
      <c r="A51" t="s">
        <v>7645</v>
      </c>
      <c r="B51">
        <v>1</v>
      </c>
      <c r="C51" t="s">
        <v>4615</v>
      </c>
      <c r="D51" t="str">
        <f>VLOOKUP(C51,'MASTER KEY'!$A$2:$B$2986,2,FALSE)</f>
        <v>Gymnodinium spp 0024</v>
      </c>
    </row>
    <row r="52" spans="1:4">
      <c r="A52" t="s">
        <v>9018</v>
      </c>
      <c r="B52">
        <v>1</v>
      </c>
      <c r="C52" t="s">
        <v>4658</v>
      </c>
      <c r="D52" t="str">
        <f>VLOOKUP(C52,'MASTER KEY'!$A$2:$B$2986,2,FALSE)</f>
        <v>Hantzschia virgata</v>
      </c>
    </row>
    <row r="53" spans="1:4">
      <c r="A53" t="s">
        <v>9082</v>
      </c>
      <c r="B53">
        <v>1</v>
      </c>
      <c r="C53" t="s">
        <v>4669</v>
      </c>
      <c r="D53" t="str">
        <f>VLOOKUP(C53,'MASTER KEY'!$A$2:$B$2986,2,FALSE)</f>
        <v>Hemialus spp 0001</v>
      </c>
    </row>
    <row r="54" spans="1:4">
      <c r="A54" t="s">
        <v>2990</v>
      </c>
      <c r="B54">
        <v>1</v>
      </c>
      <c r="C54" t="s">
        <v>4724</v>
      </c>
      <c r="D54" t="str">
        <f>VLOOKUP(C54,'MASTER KEY'!$A$2:$B$2986,2,FALSE)</f>
        <v>Katodinium rotundatum</v>
      </c>
    </row>
    <row r="55" spans="1:4">
      <c r="A55" t="s">
        <v>3001</v>
      </c>
      <c r="B55">
        <v>1</v>
      </c>
      <c r="C55" t="s">
        <v>4745</v>
      </c>
      <c r="D55" t="str">
        <f>VLOOKUP(C55,'MASTER KEY'!$A$2:$B$2986,2,FALSE)</f>
        <v>Leptocylindrus danicus</v>
      </c>
    </row>
    <row r="56" spans="1:4">
      <c r="A56" t="s">
        <v>3009</v>
      </c>
      <c r="B56">
        <v>1</v>
      </c>
      <c r="C56" t="s">
        <v>4757</v>
      </c>
      <c r="D56" t="str">
        <f>VLOOKUP(C56,'MASTER KEY'!$A$2:$B$2986,2,FALSE)</f>
        <v>Licmophora flabellata</v>
      </c>
    </row>
    <row r="57" spans="1:4">
      <c r="A57" t="s">
        <v>5704</v>
      </c>
      <c r="B57">
        <v>1</v>
      </c>
      <c r="C57" t="s">
        <v>4758</v>
      </c>
      <c r="D57" t="str">
        <f>VLOOKUP(C57,'MASTER KEY'!$A$2:$B$2986,2,FALSE)</f>
        <v>Licmophora lyngbei</v>
      </c>
    </row>
    <row r="58" spans="1:4">
      <c r="A58" t="s">
        <v>3011</v>
      </c>
      <c r="B58">
        <v>1</v>
      </c>
      <c r="C58" t="s">
        <v>4759</v>
      </c>
      <c r="D58" t="str">
        <f>VLOOKUP(C58,'MASTER KEY'!$A$2:$B$2986,2,FALSE)</f>
        <v>Licmophora paradoxa</v>
      </c>
    </row>
    <row r="59" spans="1:4">
      <c r="A59" t="s">
        <v>3027</v>
      </c>
      <c r="B59">
        <v>1</v>
      </c>
      <c r="C59" t="s">
        <v>4786</v>
      </c>
      <c r="D59" t="str">
        <f>VLOOKUP(C59,'MASTER KEY'!$A$2:$B$2986,2,FALSE)</f>
        <v>Mastogloia cocconeiformis</v>
      </c>
    </row>
    <row r="60" spans="1:4">
      <c r="A60" t="s">
        <v>3040</v>
      </c>
      <c r="B60">
        <v>1</v>
      </c>
      <c r="C60" t="s">
        <v>4801</v>
      </c>
      <c r="D60" t="str">
        <f>VLOOKUP(C60,'MASTER KEY'!$A$2:$B$2986,2,FALSE)</f>
        <v>Mastoneis biformis</v>
      </c>
    </row>
    <row r="61" spans="1:4">
      <c r="A61" t="s">
        <v>7532</v>
      </c>
      <c r="B61">
        <v>1</v>
      </c>
      <c r="C61" t="s">
        <v>4819</v>
      </c>
      <c r="D61" t="str">
        <f>VLOOKUP(C61,'MASTER KEY'!$A$2:$B$2986,2,FALSE)</f>
        <v>Mesoporos perforatus</v>
      </c>
    </row>
    <row r="62" spans="1:4">
      <c r="A62" t="s">
        <v>3060</v>
      </c>
      <c r="B62">
        <v>1</v>
      </c>
      <c r="C62" t="s">
        <v>4840</v>
      </c>
      <c r="D62" t="str">
        <f>VLOOKUP(C62,'MASTER KEY'!$A$2:$B$2986,2,FALSE)</f>
        <v>Navicula cf. tripunctata</v>
      </c>
    </row>
    <row r="63" spans="1:4">
      <c r="A63" t="s">
        <v>3062</v>
      </c>
      <c r="B63">
        <v>1</v>
      </c>
      <c r="C63" t="s">
        <v>4842</v>
      </c>
      <c r="D63" t="str">
        <f>VLOOKUP(C63,'MASTER KEY'!$A$2:$B$2986,2,FALSE)</f>
        <v>Navicula confervacea</v>
      </c>
    </row>
    <row r="64" spans="1:4">
      <c r="A64" t="s">
        <v>3063</v>
      </c>
      <c r="B64">
        <v>1</v>
      </c>
      <c r="C64" t="s">
        <v>4843</v>
      </c>
      <c r="D64" t="str">
        <f>VLOOKUP(C64,'MASTER KEY'!$A$2:$B$2986,2,FALSE)</f>
        <v>Navicula distans</v>
      </c>
    </row>
    <row r="65" spans="1:4">
      <c r="A65" t="s">
        <v>3064</v>
      </c>
      <c r="B65">
        <v>1</v>
      </c>
      <c r="C65" t="s">
        <v>4844</v>
      </c>
      <c r="D65" t="str">
        <f>VLOOKUP(C65,'MASTER KEY'!$A$2:$B$2986,2,FALSE)</f>
        <v>Navicula punctata</v>
      </c>
    </row>
    <row r="66" spans="1:4">
      <c r="A66" t="s">
        <v>3065</v>
      </c>
      <c r="B66">
        <v>1</v>
      </c>
      <c r="C66" t="s">
        <v>4845</v>
      </c>
      <c r="D66" t="str">
        <f>VLOOKUP(C66,'MASTER KEY'!$A$2:$B$2986,2,FALSE)</f>
        <v>Navicula robertsiana</v>
      </c>
    </row>
    <row r="67" spans="1:4">
      <c r="A67" t="s">
        <v>7649</v>
      </c>
      <c r="B67">
        <v>1</v>
      </c>
      <c r="C67" t="s">
        <v>4853</v>
      </c>
      <c r="D67" t="str">
        <f>VLOOKUP(C67,'MASTER KEY'!$A$2:$B$2986,2,FALSE)</f>
        <v>Navicula spp 0007</v>
      </c>
    </row>
    <row r="68" spans="1:4">
      <c r="A68" t="s">
        <v>9020</v>
      </c>
      <c r="B68">
        <v>1</v>
      </c>
      <c r="C68" t="s">
        <v>4885</v>
      </c>
      <c r="D68" t="str">
        <f>VLOOKUP(C68,'MASTER KEY'!$A$2:$B$2986,2,FALSE)</f>
        <v>Navicula spp 0039</v>
      </c>
    </row>
    <row r="69" spans="1:4">
      <c r="A69" t="s">
        <v>3106</v>
      </c>
      <c r="B69">
        <v>1</v>
      </c>
      <c r="C69" t="s">
        <v>4891</v>
      </c>
      <c r="D69" t="str">
        <f>VLOOKUP(C69,'MASTER KEY'!$A$2:$B$2986,2,FALSE)</f>
        <v>Navicula transitans</v>
      </c>
    </row>
    <row r="70" spans="1:4">
      <c r="A70" t="s">
        <v>3107</v>
      </c>
      <c r="B70">
        <v>1</v>
      </c>
      <c r="C70" t="s">
        <v>4892</v>
      </c>
      <c r="D70" t="str">
        <f>VLOOKUP(C70,'MASTER KEY'!$A$2:$B$2986,2,FALSE)</f>
        <v>Navicula tuscula</v>
      </c>
    </row>
    <row r="71" spans="1:4">
      <c r="A71" t="s">
        <v>3112</v>
      </c>
      <c r="B71">
        <v>1</v>
      </c>
      <c r="C71" t="s">
        <v>4900</v>
      </c>
      <c r="D71" t="str">
        <f>VLOOKUP(C71,'MASTER KEY'!$A$2:$B$2986,2,FALSE)</f>
        <v>Nitzschia bilobata</v>
      </c>
    </row>
    <row r="72" spans="1:4">
      <c r="A72" t="s">
        <v>3118</v>
      </c>
      <c r="B72">
        <v>1</v>
      </c>
      <c r="C72" t="s">
        <v>4909</v>
      </c>
      <c r="D72" t="str">
        <f>VLOOKUP(C72,'MASTER KEY'!$A$2:$B$2986,2,FALSE)</f>
        <v>Nitzschia longissima</v>
      </c>
    </row>
    <row r="73" spans="1:4">
      <c r="A73" t="s">
        <v>7650</v>
      </c>
      <c r="B73">
        <v>1</v>
      </c>
      <c r="C73" t="s">
        <v>4909</v>
      </c>
      <c r="D73" t="str">
        <f>VLOOKUP(C73,'MASTER KEY'!$A$2:$B$2986,2,FALSE)</f>
        <v>Nitzschia longissima</v>
      </c>
    </row>
    <row r="74" spans="1:4">
      <c r="A74" t="s">
        <v>3120</v>
      </c>
      <c r="B74">
        <v>1</v>
      </c>
      <c r="C74" t="s">
        <v>4912</v>
      </c>
      <c r="D74" t="str">
        <f>VLOOKUP(C74,'MASTER KEY'!$A$2:$B$2986,2,FALSE)</f>
        <v>Nitzschia punctata</v>
      </c>
    </row>
    <row r="75" spans="1:4">
      <c r="A75" t="s">
        <v>9083</v>
      </c>
      <c r="B75">
        <v>1</v>
      </c>
      <c r="C75" t="s">
        <v>4919</v>
      </c>
      <c r="D75" t="str">
        <f>VLOOKUP(C75,'MASTER KEY'!$A$2:$B$2986,2,FALSE)</f>
        <v>Nitzschia spp 0003</v>
      </c>
    </row>
    <row r="76" spans="1:4">
      <c r="A76" t="s">
        <v>5513</v>
      </c>
      <c r="B76">
        <v>1</v>
      </c>
      <c r="C76" t="s">
        <v>4966</v>
      </c>
      <c r="D76" t="str">
        <f>VLOOKUP(C76,'MASTER KEY'!$A$2:$B$2986,2,FALSE)</f>
        <v>Nitzschia spp 0050</v>
      </c>
    </row>
    <row r="77" spans="1:4">
      <c r="A77" t="s">
        <v>3183</v>
      </c>
      <c r="B77">
        <v>1</v>
      </c>
      <c r="C77" t="s">
        <v>4979</v>
      </c>
      <c r="D77" t="str">
        <f>VLOOKUP(C77,'MASTER KEY'!$A$2:$B$2986,2,FALSE)</f>
        <v>Odontella aurita</v>
      </c>
    </row>
    <row r="78" spans="1:4">
      <c r="A78" t="s">
        <v>3186</v>
      </c>
      <c r="B78">
        <v>1</v>
      </c>
      <c r="C78" t="s">
        <v>4982</v>
      </c>
      <c r="D78" t="str">
        <f>VLOOKUP(C78,'MASTER KEY'!$A$2:$B$2986,2,FALSE)</f>
        <v>Odontella sinensis</v>
      </c>
    </row>
    <row r="79" spans="1:4">
      <c r="A79" t="s">
        <v>3224</v>
      </c>
      <c r="B79">
        <v>1</v>
      </c>
      <c r="C79" t="s">
        <v>5031</v>
      </c>
      <c r="D79" t="str">
        <f>VLOOKUP(C79,'MASTER KEY'!$A$2:$B$2986,2,FALSE)</f>
        <v>Paralia sulcata</v>
      </c>
    </row>
    <row r="80" spans="1:4">
      <c r="A80" t="s">
        <v>9021</v>
      </c>
      <c r="B80">
        <v>1</v>
      </c>
      <c r="C80" t="s">
        <v>5066</v>
      </c>
      <c r="D80" t="str">
        <f>VLOOKUP(C80,'MASTER KEY'!$A$2:$B$2986,2,FALSE)</f>
        <v>Phaeocystis spp 0001</v>
      </c>
    </row>
    <row r="81" spans="1:4">
      <c r="A81" t="s">
        <v>9022</v>
      </c>
      <c r="B81">
        <v>1</v>
      </c>
      <c r="C81" t="s">
        <v>5067</v>
      </c>
      <c r="D81" t="str">
        <f>VLOOKUP(C81,'MASTER KEY'!$A$2:$B$2986,2,FALSE)</f>
        <v>Phaeocystis spp 0002</v>
      </c>
    </row>
    <row r="82" spans="1:4">
      <c r="A82" t="s">
        <v>3266</v>
      </c>
      <c r="B82">
        <v>1</v>
      </c>
      <c r="C82" t="s">
        <v>5092</v>
      </c>
      <c r="D82" t="str">
        <f>VLOOKUP(C82,'MASTER KEY'!$A$2:$B$2986,2,FALSE)</f>
        <v>Pinnularia braunii</v>
      </c>
    </row>
    <row r="83" spans="1:4">
      <c r="A83" t="s">
        <v>9023</v>
      </c>
      <c r="B83">
        <v>1</v>
      </c>
      <c r="C83" t="s">
        <v>5093</v>
      </c>
      <c r="D83" t="str">
        <f>VLOOKUP(C83,'MASTER KEY'!$A$2:$B$2986,2,FALSE)</f>
        <v>Pinnularia spp 0001</v>
      </c>
    </row>
    <row r="84" spans="1:4">
      <c r="A84" t="s">
        <v>7653</v>
      </c>
      <c r="B84">
        <v>1</v>
      </c>
      <c r="C84" t="s">
        <v>5121</v>
      </c>
      <c r="D84" t="str">
        <f>VLOOKUP(C84,'MASTER KEY'!$A$2:$B$2986,2,FALSE)</f>
        <v>Pleurosigma spp 0002</v>
      </c>
    </row>
    <row r="85" spans="1:4">
      <c r="A85" t="s">
        <v>7655</v>
      </c>
      <c r="B85">
        <v>1</v>
      </c>
      <c r="C85" t="s">
        <v>5195</v>
      </c>
      <c r="D85" t="str">
        <f>VLOOKUP(C85,'MASTER KEY'!$A$2:$B$2986,2,FALSE)</f>
        <v>Prorocentrum compressum</v>
      </c>
    </row>
    <row r="86" spans="1:4">
      <c r="A86" t="s">
        <v>5558</v>
      </c>
      <c r="B86">
        <v>1</v>
      </c>
      <c r="C86" t="s">
        <v>5197</v>
      </c>
      <c r="D86" t="str">
        <f>VLOOKUP(C86,'MASTER KEY'!$A$2:$B$2986,2,FALSE)</f>
        <v>Prorocentrum dentatum</v>
      </c>
    </row>
    <row r="87" spans="1:4">
      <c r="A87" t="s">
        <v>5559</v>
      </c>
      <c r="B87">
        <v>1</v>
      </c>
      <c r="C87" t="s">
        <v>5196</v>
      </c>
      <c r="D87" t="str">
        <f>VLOOKUP(C87,'MASTER KEY'!$A$2:$B$2986,2,FALSE)</f>
        <v>Prorocentrum cordatum</v>
      </c>
    </row>
    <row r="88" spans="1:4">
      <c r="A88" t="s">
        <v>3349</v>
      </c>
      <c r="B88">
        <v>1</v>
      </c>
      <c r="C88" t="s">
        <v>5200</v>
      </c>
      <c r="D88" t="str">
        <f>VLOOKUP(C88,'MASTER KEY'!$A$2:$B$2986,2,FALSE)</f>
        <v>Prorocentrum lima</v>
      </c>
    </row>
    <row r="89" spans="1:4">
      <c r="A89" t="s">
        <v>3351</v>
      </c>
      <c r="B89">
        <v>1</v>
      </c>
      <c r="C89" t="s">
        <v>5202</v>
      </c>
      <c r="D89" t="str">
        <f>VLOOKUP(C89,'MASTER KEY'!$A$2:$B$2986,2,FALSE)</f>
        <v>Prorocentrum micans</v>
      </c>
    </row>
    <row r="90" spans="1:4">
      <c r="A90" t="s">
        <v>5562</v>
      </c>
      <c r="B90">
        <v>1</v>
      </c>
      <c r="C90" t="s">
        <v>5663</v>
      </c>
      <c r="D90" t="str">
        <f>VLOOKUP(C90,'MASTER KEY'!$A$2:$B$2986,2,FALSE)</f>
        <v>Prorocentrum spp 0005</v>
      </c>
    </row>
    <row r="91" spans="1:4">
      <c r="A91" t="s">
        <v>3364</v>
      </c>
      <c r="B91">
        <v>1</v>
      </c>
      <c r="C91" t="s">
        <v>6791</v>
      </c>
      <c r="D91" t="str">
        <f>VLOOKUP(C91,'MASTER KEY'!$A$2:$B$2986,2,FALSE)</f>
        <v>Protoperidinium bipes</v>
      </c>
    </row>
    <row r="92" spans="1:4">
      <c r="A92" t="s">
        <v>7658</v>
      </c>
      <c r="B92">
        <v>1</v>
      </c>
      <c r="C92" t="s">
        <v>6829</v>
      </c>
      <c r="D92" t="str">
        <f>VLOOKUP(C92,'MASTER KEY'!$A$2:$B$2986,2,FALSE)</f>
        <v>Protoperidinium thorianum</v>
      </c>
    </row>
    <row r="93" spans="1:4">
      <c r="A93" t="s">
        <v>3365</v>
      </c>
      <c r="B93">
        <v>1</v>
      </c>
      <c r="C93" t="s">
        <v>6793</v>
      </c>
      <c r="D93" t="str">
        <f>VLOOKUP(C93,'MASTER KEY'!$A$2:$B$2986,2,FALSE)</f>
        <v>Protoperidinium claudicans</v>
      </c>
    </row>
    <row r="94" spans="1:4">
      <c r="A94" t="s">
        <v>7656</v>
      </c>
      <c r="B94">
        <v>1</v>
      </c>
      <c r="C94" t="s">
        <v>6820</v>
      </c>
      <c r="D94" t="str">
        <f>VLOOKUP(C94,'MASTER KEY'!$A$2:$B$2986,2,FALSE)</f>
        <v>Protoperidinium spp 0013</v>
      </c>
    </row>
    <row r="95" spans="1:4">
      <c r="A95" t="s">
        <v>7657</v>
      </c>
      <c r="B95">
        <v>1</v>
      </c>
      <c r="C95" t="s">
        <v>6821</v>
      </c>
      <c r="D95" t="str">
        <f>VLOOKUP(C95,'MASTER KEY'!$A$2:$B$2986,2,FALSE)</f>
        <v>Protoperidinium spp 0014</v>
      </c>
    </row>
    <row r="96" spans="1:4">
      <c r="A96" t="s">
        <v>3412</v>
      </c>
      <c r="B96">
        <v>1</v>
      </c>
      <c r="C96" t="s">
        <v>6855</v>
      </c>
      <c r="D96" t="str">
        <f>VLOOKUP(C96,'MASTER KEY'!$A$2:$B$2986,2,FALSE)</f>
        <v>Pseudosolenia calcaravis</v>
      </c>
    </row>
    <row r="97" spans="1:4">
      <c r="A97" t="s">
        <v>3442</v>
      </c>
      <c r="B97">
        <v>1</v>
      </c>
      <c r="C97" t="s">
        <v>6893</v>
      </c>
      <c r="D97" t="str">
        <f>VLOOKUP(C97,'MASTER KEY'!$A$2:$B$2986,2,FALSE)</f>
        <v>Raphoneis amphiceros</v>
      </c>
    </row>
    <row r="98" spans="1:4">
      <c r="A98" t="s">
        <v>3459</v>
      </c>
      <c r="B98">
        <v>1</v>
      </c>
      <c r="C98" t="s">
        <v>6913</v>
      </c>
      <c r="D98" t="str">
        <f>VLOOKUP(C98,'MASTER KEY'!$A$2:$B$2986,2,FALSE)</f>
        <v>Rhizosolenia imbricata</v>
      </c>
    </row>
    <row r="99" spans="1:4">
      <c r="A99" t="s">
        <v>3461</v>
      </c>
      <c r="B99">
        <v>1</v>
      </c>
      <c r="C99" t="s">
        <v>6915</v>
      </c>
      <c r="D99" t="str">
        <f>VLOOKUP(C99,'MASTER KEY'!$A$2:$B$2986,2,FALSE)</f>
        <v>Rhizosolenia robusta</v>
      </c>
    </row>
    <row r="100" spans="1:4">
      <c r="A100" t="s">
        <v>3462</v>
      </c>
      <c r="B100">
        <v>1</v>
      </c>
      <c r="C100" t="s">
        <v>6916</v>
      </c>
      <c r="D100" t="str">
        <f>VLOOKUP(C100,'MASTER KEY'!$A$2:$B$2986,2,FALSE)</f>
        <v>Rhizosolenia setigera</v>
      </c>
    </row>
    <row r="101" spans="1:4">
      <c r="A101" t="s">
        <v>9024</v>
      </c>
      <c r="B101">
        <v>1</v>
      </c>
      <c r="C101" t="s">
        <v>6919</v>
      </c>
      <c r="D101" t="str">
        <f>VLOOKUP(C101,'MASTER KEY'!$A$2:$B$2986,2,FALSE)</f>
        <v>Rhizosolenia spp 0001</v>
      </c>
    </row>
    <row r="102" spans="1:4">
      <c r="A102" t="s">
        <v>3482</v>
      </c>
      <c r="B102">
        <v>1</v>
      </c>
      <c r="C102" t="s">
        <v>6937</v>
      </c>
      <c r="D102" t="str">
        <f>VLOOKUP(C102,'MASTER KEY'!$A$2:$B$2986,2,FALSE)</f>
        <v>Rhizosolenia styliformis</v>
      </c>
    </row>
    <row r="103" spans="1:4">
      <c r="A103" t="s">
        <v>3485</v>
      </c>
      <c r="B103">
        <v>1</v>
      </c>
      <c r="C103" t="s">
        <v>6944</v>
      </c>
      <c r="D103" t="str">
        <f>VLOOKUP(C103,'MASTER KEY'!$A$2:$B$2986,2,FALSE)</f>
        <v>Richelia intracellularis</v>
      </c>
    </row>
    <row r="104" spans="1:4">
      <c r="A104" t="s">
        <v>3495</v>
      </c>
      <c r="B104">
        <v>1</v>
      </c>
      <c r="C104" t="s">
        <v>6965</v>
      </c>
      <c r="D104" t="str">
        <f>VLOOKUP(C104,'MASTER KEY'!$A$2:$B$2986,2,FALSE)</f>
        <v>Scrippsiella trochoidea</v>
      </c>
    </row>
    <row r="105" spans="1:4">
      <c r="A105" t="s">
        <v>3498</v>
      </c>
      <c r="B105">
        <v>1</v>
      </c>
      <c r="C105" t="s">
        <v>6970</v>
      </c>
      <c r="D105" t="str">
        <f>VLOOKUP(C105,'MASTER KEY'!$A$2:$B$2986,2,FALSE)</f>
        <v>Skeletonema costatum</v>
      </c>
    </row>
    <row r="106" spans="1:4">
      <c r="A106" t="s">
        <v>3519</v>
      </c>
      <c r="B106">
        <v>1</v>
      </c>
      <c r="C106" t="s">
        <v>7003</v>
      </c>
      <c r="D106" t="str">
        <f>VLOOKUP(C106,'MASTER KEY'!$A$2:$B$2986,2,FALSE)</f>
        <v>Striatella unipunctata</v>
      </c>
    </row>
    <row r="107" spans="1:4">
      <c r="A107" t="s">
        <v>9025</v>
      </c>
      <c r="B107">
        <v>1</v>
      </c>
      <c r="C107" t="s">
        <v>7005</v>
      </c>
      <c r="D107" t="str">
        <f>VLOOKUP(C107,'MASTER KEY'!$A$2:$B$2986,2,FALSE)</f>
        <v>Surirella fastuosa</v>
      </c>
    </row>
    <row r="108" spans="1:4">
      <c r="A108" t="s">
        <v>9084</v>
      </c>
      <c r="B108">
        <v>1</v>
      </c>
      <c r="C108" t="s">
        <v>7007</v>
      </c>
      <c r="D108" t="str">
        <f>VLOOKUP(C108,'MASTER KEY'!$A$2:$B$2986,2,FALSE)</f>
        <v>Surirella spp 0001</v>
      </c>
    </row>
    <row r="109" spans="1:4">
      <c r="A109" t="s">
        <v>7662</v>
      </c>
      <c r="B109">
        <v>1</v>
      </c>
      <c r="C109" t="s">
        <v>7018</v>
      </c>
      <c r="D109" t="str">
        <f>VLOOKUP(C109,'MASTER KEY'!$A$2:$B$2986,2,FALSE)</f>
        <v>Synedra fasciculata</v>
      </c>
    </row>
    <row r="110" spans="1:4">
      <c r="A110" t="s">
        <v>9026</v>
      </c>
      <c r="B110">
        <v>1</v>
      </c>
      <c r="C110" t="s">
        <v>7023</v>
      </c>
      <c r="D110" t="str">
        <f>VLOOKUP(C110,'MASTER KEY'!$A$2:$B$2986,2,FALSE)</f>
        <v>Synedra ulna</v>
      </c>
    </row>
    <row r="111" spans="1:4">
      <c r="A111" t="s">
        <v>9027</v>
      </c>
      <c r="B111">
        <v>1</v>
      </c>
      <c r="C111" t="s">
        <v>7020</v>
      </c>
      <c r="D111" t="str">
        <f>VLOOKUP(C111,'MASTER KEY'!$A$2:$B$2986,2,FALSE)</f>
        <v>Synedra spp 0001</v>
      </c>
    </row>
    <row r="112" spans="1:4">
      <c r="A112" t="s">
        <v>7663</v>
      </c>
      <c r="B112">
        <v>1</v>
      </c>
      <c r="C112" t="s">
        <v>7054</v>
      </c>
      <c r="D112" t="str">
        <f>VLOOKUP(C112,'MASTER KEY'!$A$2:$B$2986,2,FALSE)</f>
        <v>Thalassionema nitzchioides</v>
      </c>
    </row>
    <row r="113" spans="1:4">
      <c r="A113" t="s">
        <v>3544</v>
      </c>
      <c r="B113">
        <v>1</v>
      </c>
      <c r="C113" t="s">
        <v>7053</v>
      </c>
      <c r="D113" t="str">
        <f>VLOOKUP(C113,'MASTER KEY'!$A$2:$B$2986,2,FALSE)</f>
        <v>Thalassionema frauenfeldii</v>
      </c>
    </row>
    <row r="114" spans="1:4">
      <c r="A114" t="s">
        <v>3556</v>
      </c>
      <c r="B114">
        <v>1</v>
      </c>
      <c r="C114" t="s">
        <v>7069</v>
      </c>
      <c r="D114" t="str">
        <f>VLOOKUP(C114,'MASTER KEY'!$A$2:$B$2986,2,FALSE)</f>
        <v>Thalassiosira pseudonana</v>
      </c>
    </row>
    <row r="115" spans="1:4">
      <c r="A115" t="s">
        <v>3579</v>
      </c>
      <c r="B115">
        <v>1</v>
      </c>
      <c r="C115" t="s">
        <v>7096</v>
      </c>
      <c r="D115" t="str">
        <f>VLOOKUP(C115,'MASTER KEY'!$A$2:$B$2986,2,FALSE)</f>
        <v>Toxarium undulatum</v>
      </c>
    </row>
    <row r="116" spans="1:4">
      <c r="A116" t="s">
        <v>3592</v>
      </c>
      <c r="B116">
        <v>1</v>
      </c>
      <c r="C116" t="s">
        <v>7117</v>
      </c>
      <c r="D116" t="str">
        <f>VLOOKUP(C116,'MASTER KEY'!$A$2:$B$2986,2,FALSE)</f>
        <v>Trigonium alternans</v>
      </c>
    </row>
    <row r="117" spans="1:4">
      <c r="A117" t="s">
        <v>9030</v>
      </c>
      <c r="B117">
        <v>1</v>
      </c>
      <c r="C117" t="s">
        <v>4343</v>
      </c>
      <c r="D117" t="str">
        <f>VLOOKUP(C117,'MASTER KEY'!$A$2:$B$2986,2,FALSE)</f>
        <v>Dictyochophyte spp 0001</v>
      </c>
    </row>
    <row r="118" spans="1:4">
      <c r="A118" t="s">
        <v>9031</v>
      </c>
      <c r="B118">
        <v>1</v>
      </c>
      <c r="C118" t="s">
        <v>4149</v>
      </c>
      <c r="D118" t="str">
        <f>VLOOKUP(C118,'MASTER KEY'!$A$2:$B$2986,2,FALSE)</f>
        <v>Chrysophyte spp 0001</v>
      </c>
    </row>
    <row r="119" spans="1:4">
      <c r="A119" t="s">
        <v>7642</v>
      </c>
      <c r="B119">
        <v>1</v>
      </c>
      <c r="C119" t="s">
        <v>4401</v>
      </c>
      <c r="D119" t="str">
        <f>VLOOKUP(C119,'MASTER KEY'!$A$2:$B$2986,2,FALSE)</f>
        <v>Dinoflagellate spp 0051</v>
      </c>
    </row>
    <row r="120" spans="1:4">
      <c r="A120" t="s">
        <v>9085</v>
      </c>
      <c r="B120">
        <v>1</v>
      </c>
      <c r="C120" t="s">
        <v>6830</v>
      </c>
      <c r="D120" t="str">
        <f>VLOOKUP(C120,'MASTER KEY'!$A$2:$B$2986,2,FALSE)</f>
        <v>Prymnesiophyte spp 0001</v>
      </c>
    </row>
    <row r="121" spans="1:4">
      <c r="A121" t="s">
        <v>9033</v>
      </c>
      <c r="B121">
        <v>1</v>
      </c>
      <c r="C121" t="s">
        <v>6892</v>
      </c>
      <c r="D121" t="str">
        <f>VLOOKUP(C121,'MASTER KEY'!$A$2:$B$2986,2,FALSE)</f>
        <v>Raphidophyte spp 0001</v>
      </c>
    </row>
    <row r="122" spans="1:4">
      <c r="A122" t="s">
        <v>9034</v>
      </c>
      <c r="B122">
        <v>1</v>
      </c>
      <c r="C122" t="s">
        <v>3701</v>
      </c>
      <c r="D122" t="str">
        <f>VLOOKUP(C122,'MASTER KEY'!$A$2:$B$2986,2,FALSE)</f>
        <v>Amphidinium spp 0006</v>
      </c>
    </row>
    <row r="123" spans="1:4">
      <c r="A123" t="s">
        <v>9036</v>
      </c>
      <c r="B123">
        <v>1</v>
      </c>
      <c r="C123" t="s">
        <v>3942</v>
      </c>
      <c r="D123" t="str">
        <f>VLOOKUP(C123,'MASTER KEY'!$A$2:$B$2986,2,FALSE)</f>
        <v>Bacteriastrum spp 0001</v>
      </c>
    </row>
    <row r="124" spans="1:4">
      <c r="A124" t="s">
        <v>9037</v>
      </c>
      <c r="B124">
        <v>1</v>
      </c>
      <c r="C124" t="s">
        <v>4114</v>
      </c>
      <c r="D124" t="str">
        <f>VLOOKUP(C124,'MASTER KEY'!$A$2:$B$2986,2,FALSE)</f>
        <v>Chlamydomonas spp 0001</v>
      </c>
    </row>
    <row r="125" spans="1:4">
      <c r="A125" t="s">
        <v>9086</v>
      </c>
      <c r="B125">
        <v>1</v>
      </c>
      <c r="C125" t="s">
        <v>4133</v>
      </c>
      <c r="D125" t="str">
        <f>VLOOKUP(C125,'MASTER KEY'!$A$2:$B$2986,2,FALSE)</f>
        <v>Chrysochromulina spp 0001</v>
      </c>
    </row>
    <row r="126" spans="1:4">
      <c r="A126" t="s">
        <v>9038</v>
      </c>
      <c r="B126">
        <v>1</v>
      </c>
      <c r="C126" t="s">
        <v>4134</v>
      </c>
      <c r="D126" t="str">
        <f>VLOOKUP(C126,'MASTER KEY'!$A$2:$B$2986,2,FALSE)</f>
        <v>Chrysochromulina spp 0002</v>
      </c>
    </row>
    <row r="127" spans="1:4">
      <c r="A127" t="s">
        <v>9087</v>
      </c>
      <c r="B127">
        <v>1</v>
      </c>
      <c r="C127" t="s">
        <v>4207</v>
      </c>
      <c r="D127" t="str">
        <f>VLOOKUP(C127,'MASTER KEY'!$A$2:$B$2986,2,FALSE)</f>
        <v>Corymbellus spp 0002</v>
      </c>
    </row>
    <row r="128" spans="1:4">
      <c r="A128" t="s">
        <v>9040</v>
      </c>
      <c r="B128">
        <v>1</v>
      </c>
      <c r="C128" t="s">
        <v>4301</v>
      </c>
      <c r="D128" t="str">
        <f>VLOOKUP(C128,'MASTER KEY'!$A$2:$B$2986,2,FALSE)</f>
        <v>Cymbella minuta</v>
      </c>
    </row>
    <row r="129" spans="1:4">
      <c r="A129" t="s">
        <v>9088</v>
      </c>
      <c r="B129">
        <v>1</v>
      </c>
      <c r="C129" t="s">
        <v>4317</v>
      </c>
      <c r="D129" t="str">
        <f>VLOOKUP(C129,'MASTER KEY'!$A$2:$B$2986,2,FALSE)</f>
        <v>Dactyliosolen spp 0001</v>
      </c>
    </row>
    <row r="130" spans="1:4">
      <c r="A130" t="s">
        <v>9041</v>
      </c>
      <c r="B130">
        <v>1</v>
      </c>
      <c r="C130" t="s">
        <v>4459</v>
      </c>
      <c r="D130" t="str">
        <f>VLOOKUP(C130,'MASTER KEY'!$A$2:$B$2986,2,FALSE)</f>
        <v>Entomoeneis tenuistriata</v>
      </c>
    </row>
    <row r="131" spans="1:4">
      <c r="A131" t="s">
        <v>9089</v>
      </c>
      <c r="B131">
        <v>1</v>
      </c>
      <c r="C131" t="s">
        <v>4471</v>
      </c>
      <c r="D131" t="str">
        <f>VLOOKUP(C131,'MASTER KEY'!$A$2:$B$2986,2,FALSE)</f>
        <v>Epithemia spp 0001</v>
      </c>
    </row>
    <row r="132" spans="1:4">
      <c r="A132" t="s">
        <v>9042</v>
      </c>
      <c r="B132">
        <v>1</v>
      </c>
      <c r="C132" t="s">
        <v>4538</v>
      </c>
      <c r="D132" t="str">
        <f>VLOOKUP(C132,'MASTER KEY'!$A$2:$B$2986,2,FALSE)</f>
        <v>Fragilaria spp 0003</v>
      </c>
    </row>
    <row r="133" spans="1:4">
      <c r="A133" t="s">
        <v>9043</v>
      </c>
      <c r="B133">
        <v>1</v>
      </c>
      <c r="C133" t="s">
        <v>4582</v>
      </c>
      <c r="D133" t="str">
        <f>VLOOKUP(C133,'MASTER KEY'!$A$2:$B$2986,2,FALSE)</f>
        <v>Guinardia striata</v>
      </c>
    </row>
    <row r="134" spans="1:4">
      <c r="A134" t="s">
        <v>9090</v>
      </c>
      <c r="B134">
        <v>1</v>
      </c>
      <c r="C134" t="s">
        <v>4647</v>
      </c>
      <c r="D134" t="str">
        <f>VLOOKUP(C134,'MASTER KEY'!$A$2:$B$2986,2,FALSE)</f>
        <v>Gyrosigma fasciola</v>
      </c>
    </row>
    <row r="135" spans="1:4">
      <c r="A135" t="s">
        <v>7646</v>
      </c>
      <c r="B135">
        <v>1</v>
      </c>
      <c r="C135" t="s">
        <v>4696</v>
      </c>
      <c r="D135" t="str">
        <f>VLOOKUP(C135,'MASTER KEY'!$A$2:$B$2986,2,FALSE)</f>
        <v>Heterosigma spp 0002</v>
      </c>
    </row>
    <row r="136" spans="1:4">
      <c r="A136" t="s">
        <v>9091</v>
      </c>
      <c r="B136">
        <v>1</v>
      </c>
      <c r="C136" t="s">
        <v>4706</v>
      </c>
      <c r="D136" t="str">
        <f>VLOOKUP(C136,'MASTER KEY'!$A$2:$B$2986,2,FALSE)</f>
        <v>Imatonia spp 0002</v>
      </c>
    </row>
    <row r="137" spans="1:4">
      <c r="A137" t="s">
        <v>9046</v>
      </c>
      <c r="B137">
        <v>1</v>
      </c>
      <c r="C137" t="s">
        <v>4707</v>
      </c>
      <c r="D137" t="str">
        <f>VLOOKUP(C137,'MASTER KEY'!$A$2:$B$2986,2,FALSE)</f>
        <v>Imatonia spp 0003</v>
      </c>
    </row>
    <row r="138" spans="1:4">
      <c r="A138" t="s">
        <v>9047</v>
      </c>
      <c r="B138">
        <v>1</v>
      </c>
      <c r="C138" t="s">
        <v>4749</v>
      </c>
      <c r="D138" t="str">
        <f>VLOOKUP(C138,'MASTER KEY'!$A$2:$B$2986,2,FALSE)</f>
        <v>Leptocylindrus spp 0002</v>
      </c>
    </row>
    <row r="139" spans="1:4">
      <c r="A139" t="s">
        <v>9048</v>
      </c>
      <c r="B139">
        <v>1</v>
      </c>
      <c r="C139" t="s">
        <v>4761</v>
      </c>
      <c r="D139" t="str">
        <f>VLOOKUP(C139,'MASTER KEY'!$A$2:$B$2986,2,FALSE)</f>
        <v>Licmophora spp 0002</v>
      </c>
    </row>
    <row r="140" spans="1:4">
      <c r="A140" t="s">
        <v>7648</v>
      </c>
      <c r="B140">
        <v>1</v>
      </c>
      <c r="C140" t="s">
        <v>4805</v>
      </c>
      <c r="D140" t="str">
        <f>VLOOKUP(C140,'MASTER KEY'!$A$2:$B$2986,2,FALSE)</f>
        <v>Melosira spp 0002</v>
      </c>
    </row>
    <row r="141" spans="1:4">
      <c r="A141" t="s">
        <v>7651</v>
      </c>
      <c r="B141">
        <v>1</v>
      </c>
      <c r="C141" t="s">
        <v>5002</v>
      </c>
      <c r="D141" t="str">
        <f>VLOOKUP(C141,'MASTER KEY'!$A$2:$B$2986,2,FALSE)</f>
        <v>Oscillatoria spp 0002</v>
      </c>
    </row>
    <row r="142" spans="1:4">
      <c r="A142" t="s">
        <v>9049</v>
      </c>
      <c r="B142">
        <v>1</v>
      </c>
      <c r="C142" t="s">
        <v>5055</v>
      </c>
      <c r="D142" t="str">
        <f>VLOOKUP(C142,'MASTER KEY'!$A$2:$B$2986,2,FALSE)</f>
        <v>Peridinium spp 0001</v>
      </c>
    </row>
    <row r="143" spans="1:4">
      <c r="A143" t="s">
        <v>9050</v>
      </c>
      <c r="B143">
        <v>1</v>
      </c>
      <c r="C143" t="s">
        <v>5098</v>
      </c>
      <c r="D143" t="str">
        <f>VLOOKUP(C143,'MASTER KEY'!$A$2:$B$2986,2,FALSE)</f>
        <v>Plagiogramma spp 0002</v>
      </c>
    </row>
    <row r="144" spans="1:4">
      <c r="A144" t="s">
        <v>7654</v>
      </c>
      <c r="B144">
        <v>1</v>
      </c>
      <c r="C144" t="s">
        <v>5149</v>
      </c>
      <c r="D144" t="str">
        <f>VLOOKUP(C144,'MASTER KEY'!$A$2:$B$2986,2,FALSE)</f>
        <v>Polykrikos spp 0002</v>
      </c>
    </row>
    <row r="145" spans="1:4">
      <c r="A145" t="s">
        <v>7659</v>
      </c>
      <c r="B145">
        <v>1</v>
      </c>
      <c r="C145" t="s">
        <v>6848</v>
      </c>
      <c r="D145" t="str">
        <f>VLOOKUP(C145,'MASTER KEY'!$A$2:$B$2986,2,FALSE)</f>
        <v>Pseudonitzschia delicatissima</v>
      </c>
    </row>
    <row r="146" spans="1:4">
      <c r="A146" t="s">
        <v>9092</v>
      </c>
      <c r="B146">
        <v>1</v>
      </c>
      <c r="C146" t="s">
        <v>6848</v>
      </c>
      <c r="D146" t="str">
        <f>VLOOKUP(C146,'MASTER KEY'!$A$2:$B$2986,2,FALSE)</f>
        <v>Pseudonitzschia delicatissima</v>
      </c>
    </row>
    <row r="147" spans="1:4">
      <c r="A147" t="s">
        <v>9093</v>
      </c>
      <c r="B147">
        <v>1</v>
      </c>
      <c r="C147" t="s">
        <v>6849</v>
      </c>
      <c r="D147" t="str">
        <f>VLOOKUP(C147,'MASTER KEY'!$A$2:$B$2986,2,FALSE)</f>
        <v>Pseudonitzschia heimii</v>
      </c>
    </row>
    <row r="148" spans="1:4">
      <c r="A148" t="s">
        <v>7660</v>
      </c>
      <c r="B148">
        <v>1</v>
      </c>
      <c r="C148" t="s">
        <v>6853</v>
      </c>
      <c r="D148" t="str">
        <f>VLOOKUP(C148,'MASTER KEY'!$A$2:$B$2986,2,FALSE)</f>
        <v>Pseudopedinella tricostata</v>
      </c>
    </row>
    <row r="149" spans="1:4">
      <c r="A149" t="s">
        <v>9052</v>
      </c>
      <c r="B149">
        <v>1</v>
      </c>
      <c r="C149" t="s">
        <v>6865</v>
      </c>
      <c r="D149" t="str">
        <f>VLOOKUP(C149,'MASTER KEY'!$A$2:$B$2986,2,FALSE)</f>
        <v>Pyramimonas spp 0003</v>
      </c>
    </row>
    <row r="150" spans="1:4">
      <c r="A150" t="s">
        <v>9094</v>
      </c>
      <c r="B150">
        <v>1</v>
      </c>
      <c r="C150" t="s">
        <v>6880</v>
      </c>
      <c r="D150" t="str">
        <f>VLOOKUP(C150,'MASTER KEY'!$A$2:$B$2986,2,FALSE)</f>
        <v>Pyrocystis spp 0002</v>
      </c>
    </row>
    <row r="151" spans="1:4">
      <c r="A151" t="s">
        <v>9053</v>
      </c>
      <c r="B151">
        <v>1</v>
      </c>
      <c r="C151" t="s">
        <v>6881</v>
      </c>
      <c r="D151" t="str">
        <f>VLOOKUP(C151,'MASTER KEY'!$A$2:$B$2986,2,FALSE)</f>
        <v>Pyrocystis spp 0003</v>
      </c>
    </row>
    <row r="152" spans="1:4">
      <c r="A152" t="s">
        <v>9054</v>
      </c>
      <c r="B152">
        <v>1</v>
      </c>
      <c r="C152" t="s">
        <v>6884</v>
      </c>
      <c r="D152" t="str">
        <f>VLOOKUP(C152,'MASTER KEY'!$A$2:$B$2986,2,FALSE)</f>
        <v>Pyrophacus spp 0002</v>
      </c>
    </row>
    <row r="153" spans="1:4">
      <c r="A153" t="s">
        <v>9055</v>
      </c>
      <c r="B153">
        <v>1</v>
      </c>
      <c r="C153" t="s">
        <v>7042</v>
      </c>
      <c r="D153" t="str">
        <f>VLOOKUP(C153,'MASTER KEY'!$A$2:$B$2986,2,FALSE)</f>
        <v>Tetraselmis spp 0002</v>
      </c>
    </row>
    <row r="154" spans="1:4">
      <c r="A154" t="s">
        <v>9057</v>
      </c>
      <c r="B154">
        <v>1</v>
      </c>
      <c r="C154" t="s">
        <v>7109</v>
      </c>
      <c r="D154" t="str">
        <f>VLOOKUP(C154,'MASTER KEY'!$A$2:$B$2986,2,FALSE)</f>
        <v>Triceratium spp 0002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5946-0611-40A8-ABF6-3829E4A00337}">
  <dimension ref="A1:D126"/>
  <sheetViews>
    <sheetView topLeftCell="A89" workbookViewId="0">
      <selection activeCell="A2" sqref="A2:A126"/>
    </sheetView>
  </sheetViews>
  <sheetFormatPr defaultRowHeight="14.4"/>
  <cols>
    <col min="1" max="1" width="27.44140625" customWidth="1"/>
    <col min="2" max="2" width="7.44140625" customWidth="1"/>
    <col min="3" max="3" width="9.77734375" customWidth="1"/>
    <col min="4" max="4" width="14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7632</v>
      </c>
      <c r="B2">
        <v>1</v>
      </c>
      <c r="C2" t="s">
        <v>3652</v>
      </c>
      <c r="D2" t="str">
        <f>VLOOKUP(C2,'MASTER KEY'!$A$2:$B$2986,2,FALSE)</f>
        <v>Achnanthes brevipes</v>
      </c>
    </row>
    <row r="3" spans="1:4">
      <c r="A3" t="s">
        <v>7633</v>
      </c>
      <c r="B3">
        <v>1</v>
      </c>
      <c r="C3" t="s">
        <v>3655</v>
      </c>
      <c r="D3" t="str">
        <f>VLOOKUP(C3,'MASTER KEY'!$A$2:$B$2986,2,FALSE)</f>
        <v>Achnanthes spp 0002</v>
      </c>
    </row>
    <row r="4" spans="1:4">
      <c r="A4" t="s">
        <v>7634</v>
      </c>
      <c r="B4">
        <v>1</v>
      </c>
      <c r="C4" t="s">
        <v>3719</v>
      </c>
      <c r="D4" t="str">
        <f>VLOOKUP(C4,'MASTER KEY'!$A$2:$B$2986,2,FALSE)</f>
        <v>Amphora rhombica</v>
      </c>
    </row>
    <row r="5" spans="1:4">
      <c r="A5" t="s">
        <v>7635</v>
      </c>
      <c r="B5">
        <v>1</v>
      </c>
      <c r="C5" t="s">
        <v>3721</v>
      </c>
      <c r="D5" t="str">
        <f>VLOOKUP(C5,'MASTER KEY'!$A$2:$B$2986,2,FALSE)</f>
        <v>Amphora spp 0002</v>
      </c>
    </row>
    <row r="6" spans="1:4">
      <c r="A6" t="s">
        <v>2231</v>
      </c>
      <c r="B6">
        <v>1</v>
      </c>
      <c r="C6" t="s">
        <v>3794</v>
      </c>
      <c r="D6" t="str">
        <f>VLOOKUP(C6,'MASTER KEY'!$A$2:$B$2986,2,FALSE)</f>
        <v>Asterionellopsis glacialis</v>
      </c>
    </row>
    <row r="7" spans="1:4">
      <c r="A7" t="s">
        <v>2404</v>
      </c>
      <c r="B7">
        <v>1</v>
      </c>
      <c r="C7" t="s">
        <v>3984</v>
      </c>
      <c r="D7" t="str">
        <f>VLOOKUP(C7,'MASTER KEY'!$A$2:$B$2986,2,FALSE)</f>
        <v>Cerataulina pelagica</v>
      </c>
    </row>
    <row r="8" spans="1:4">
      <c r="A8" t="s">
        <v>2414</v>
      </c>
      <c r="B8">
        <v>1</v>
      </c>
      <c r="C8" t="s">
        <v>3995</v>
      </c>
      <c r="D8" t="str">
        <f>VLOOKUP(C8,'MASTER KEY'!$A$2:$B$2986,2,FALSE)</f>
        <v>Ceratium furca</v>
      </c>
    </row>
    <row r="9" spans="1:4">
      <c r="A9" t="s">
        <v>9034</v>
      </c>
      <c r="B9">
        <v>1</v>
      </c>
      <c r="C9" t="s">
        <v>3705</v>
      </c>
      <c r="D9" t="str">
        <f>VLOOKUP(C9,'MASTER KEY'!$A$2:$B$2986,2,FALSE)</f>
        <v>Amphidinium spp 0010</v>
      </c>
    </row>
    <row r="10" spans="1:4">
      <c r="A10" t="s">
        <v>9036</v>
      </c>
      <c r="B10">
        <v>1</v>
      </c>
      <c r="C10" t="s">
        <v>3942</v>
      </c>
      <c r="D10" t="str">
        <f>VLOOKUP(C10,'MASTER KEY'!$A$2:$B$2986,2,FALSE)</f>
        <v>Bacteriastrum spp 0001</v>
      </c>
    </row>
    <row r="11" spans="1:4">
      <c r="A11" t="s">
        <v>9037</v>
      </c>
      <c r="B11">
        <v>1</v>
      </c>
      <c r="C11" t="s">
        <v>4114</v>
      </c>
      <c r="D11" t="str">
        <f>VLOOKUP(C11,'MASTER KEY'!$A$2:$B$2986,2,FALSE)</f>
        <v>Chlamydomonas spp 0001</v>
      </c>
    </row>
    <row r="12" spans="1:4">
      <c r="A12" t="s">
        <v>9038</v>
      </c>
      <c r="B12">
        <v>1</v>
      </c>
      <c r="C12" t="s">
        <v>4134</v>
      </c>
      <c r="D12" t="str">
        <f>VLOOKUP(C12,'MASTER KEY'!$A$2:$B$2986,2,FALSE)</f>
        <v>Chrysochromulina spp 0002</v>
      </c>
    </row>
    <row r="13" spans="1:4">
      <c r="A13" t="s">
        <v>9087</v>
      </c>
      <c r="B13">
        <v>1</v>
      </c>
      <c r="C13" t="s">
        <v>4207</v>
      </c>
      <c r="D13" t="str">
        <f>VLOOKUP(C13,'MASTER KEY'!$A$2:$B$2986,2,FALSE)</f>
        <v>Corymbellus spp 0002</v>
      </c>
    </row>
    <row r="14" spans="1:4">
      <c r="A14" t="s">
        <v>9040</v>
      </c>
      <c r="B14">
        <v>1</v>
      </c>
      <c r="C14" t="s">
        <v>4301</v>
      </c>
      <c r="D14" t="str">
        <f>VLOOKUP(C14,'MASTER KEY'!$A$2:$B$2986,2,FALSE)</f>
        <v>Cymbella minuta</v>
      </c>
    </row>
    <row r="15" spans="1:4">
      <c r="A15" t="s">
        <v>9088</v>
      </c>
      <c r="B15">
        <v>1</v>
      </c>
      <c r="C15" t="s">
        <v>4317</v>
      </c>
      <c r="D15" t="str">
        <f>VLOOKUP(C15,'MASTER KEY'!$A$2:$B$2986,2,FALSE)</f>
        <v>Dactyliosolen spp 0001</v>
      </c>
    </row>
    <row r="16" spans="1:4">
      <c r="A16" t="s">
        <v>9041</v>
      </c>
      <c r="B16">
        <v>1</v>
      </c>
      <c r="C16" t="s">
        <v>4459</v>
      </c>
      <c r="D16" t="str">
        <f>VLOOKUP(C16,'MASTER KEY'!$A$2:$B$2986,2,FALSE)</f>
        <v>Entomoeneis tenuistriata</v>
      </c>
    </row>
    <row r="17" spans="1:4">
      <c r="A17" t="s">
        <v>9042</v>
      </c>
      <c r="B17">
        <v>1</v>
      </c>
      <c r="C17" t="s">
        <v>4538</v>
      </c>
      <c r="D17" t="str">
        <f>VLOOKUP(C17,'MASTER KEY'!$A$2:$B$2986,2,FALSE)</f>
        <v>Fragilaria spp 0003</v>
      </c>
    </row>
    <row r="18" spans="1:4">
      <c r="A18" t="s">
        <v>9043</v>
      </c>
      <c r="B18">
        <v>1</v>
      </c>
      <c r="C18" t="s">
        <v>4582</v>
      </c>
      <c r="D18" t="str">
        <f>VLOOKUP(C18,'MASTER KEY'!$A$2:$B$2986,2,FALSE)</f>
        <v>Guinardia striata</v>
      </c>
    </row>
    <row r="19" spans="1:4">
      <c r="A19" t="s">
        <v>7646</v>
      </c>
      <c r="B19">
        <v>1</v>
      </c>
      <c r="C19" t="s">
        <v>4696</v>
      </c>
      <c r="D19" t="str">
        <f>VLOOKUP(C19,'MASTER KEY'!$A$2:$B$2986,2,FALSE)</f>
        <v>Heterosigma spp 0002</v>
      </c>
    </row>
    <row r="20" spans="1:4">
      <c r="A20" t="s">
        <v>9046</v>
      </c>
      <c r="B20">
        <v>1</v>
      </c>
      <c r="C20" t="s">
        <v>4707</v>
      </c>
      <c r="D20" t="str">
        <f>VLOOKUP(C20,'MASTER KEY'!$A$2:$B$2986,2,FALSE)</f>
        <v>Imatonia spp 0003</v>
      </c>
    </row>
    <row r="21" spans="1:4">
      <c r="A21" t="s">
        <v>9047</v>
      </c>
      <c r="B21">
        <v>1</v>
      </c>
      <c r="C21" t="s">
        <v>4749</v>
      </c>
      <c r="D21" t="str">
        <f>VLOOKUP(C21,'MASTER KEY'!$A$2:$B$2986,2,FALSE)</f>
        <v>Leptocylindrus spp 0002</v>
      </c>
    </row>
    <row r="22" spans="1:4">
      <c r="A22" t="s">
        <v>9048</v>
      </c>
      <c r="B22">
        <v>1</v>
      </c>
      <c r="C22" t="s">
        <v>4761</v>
      </c>
      <c r="D22" t="str">
        <f>VLOOKUP(C22,'MASTER KEY'!$A$2:$B$2986,2,FALSE)</f>
        <v>Licmophora spp 0002</v>
      </c>
    </row>
    <row r="23" spans="1:4">
      <c r="A23" t="s">
        <v>7648</v>
      </c>
      <c r="B23">
        <v>1</v>
      </c>
      <c r="C23" t="s">
        <v>4805</v>
      </c>
      <c r="D23" t="str">
        <f>VLOOKUP(C23,'MASTER KEY'!$A$2:$B$2986,2,FALSE)</f>
        <v>Melosira spp 0002</v>
      </c>
    </row>
    <row r="24" spans="1:4">
      <c r="A24" t="s">
        <v>7651</v>
      </c>
      <c r="B24">
        <v>1</v>
      </c>
      <c r="C24" t="s">
        <v>5002</v>
      </c>
      <c r="D24" t="str">
        <f>VLOOKUP(C24,'MASTER KEY'!$A$2:$B$2986,2,FALSE)</f>
        <v>Oscillatoria spp 0002</v>
      </c>
    </row>
    <row r="25" spans="1:4">
      <c r="A25" t="s">
        <v>9049</v>
      </c>
      <c r="B25">
        <v>1</v>
      </c>
      <c r="C25" t="s">
        <v>5056</v>
      </c>
      <c r="D25" t="str">
        <f>VLOOKUP(C25,'MASTER KEY'!$A$2:$B$2986,2,FALSE)</f>
        <v>Peridinium spp 0002</v>
      </c>
    </row>
    <row r="26" spans="1:4">
      <c r="A26" t="s">
        <v>9050</v>
      </c>
      <c r="B26">
        <v>1</v>
      </c>
      <c r="C26" t="s">
        <v>5098</v>
      </c>
      <c r="D26" t="str">
        <f>VLOOKUP(C26,'MASTER KEY'!$A$2:$B$2986,2,FALSE)</f>
        <v>Plagiogramma spp 0002</v>
      </c>
    </row>
    <row r="27" spans="1:4">
      <c r="A27" t="s">
        <v>7654</v>
      </c>
      <c r="B27">
        <v>1</v>
      </c>
      <c r="C27" t="s">
        <v>5149</v>
      </c>
      <c r="D27" t="str">
        <f>VLOOKUP(C27,'MASTER KEY'!$A$2:$B$2986,2,FALSE)</f>
        <v>Polykrikos spp 0002</v>
      </c>
    </row>
    <row r="28" spans="1:4">
      <c r="A28" t="s">
        <v>7659</v>
      </c>
      <c r="B28">
        <v>1</v>
      </c>
      <c r="C28" t="s">
        <v>6848</v>
      </c>
      <c r="D28" t="str">
        <f>VLOOKUP(C28,'MASTER KEY'!$A$2:$B$2986,2,FALSE)</f>
        <v>Pseudonitzschia delicatissima</v>
      </c>
    </row>
    <row r="29" spans="1:4">
      <c r="A29" t="s">
        <v>9092</v>
      </c>
      <c r="B29">
        <v>1</v>
      </c>
      <c r="C29" t="s">
        <v>6848</v>
      </c>
      <c r="D29" t="str">
        <f>VLOOKUP(C29,'MASTER KEY'!$A$2:$B$2986,2,FALSE)</f>
        <v>Pseudonitzschia delicatissima</v>
      </c>
    </row>
    <row r="30" spans="1:4">
      <c r="A30" t="s">
        <v>9093</v>
      </c>
      <c r="B30">
        <v>1</v>
      </c>
      <c r="C30" t="s">
        <v>6849</v>
      </c>
      <c r="D30" t="str">
        <f>VLOOKUP(C30,'MASTER KEY'!$A$2:$B$2986,2,FALSE)</f>
        <v>Pseudonitzschia heimii</v>
      </c>
    </row>
    <row r="31" spans="1:4">
      <c r="A31" t="s">
        <v>7660</v>
      </c>
      <c r="B31">
        <v>1</v>
      </c>
      <c r="C31" t="s">
        <v>6853</v>
      </c>
      <c r="D31" t="str">
        <f>VLOOKUP(C31,'MASTER KEY'!$A$2:$B$2986,2,FALSE)</f>
        <v>Pseudopedinella tricostata</v>
      </c>
    </row>
    <row r="32" spans="1:4">
      <c r="A32" t="s">
        <v>9052</v>
      </c>
      <c r="B32">
        <v>1</v>
      </c>
      <c r="C32" t="s">
        <v>6865</v>
      </c>
      <c r="D32" t="str">
        <f>VLOOKUP(C32,'MASTER KEY'!$A$2:$B$2986,2,FALSE)</f>
        <v>Pyramimonas spp 0003</v>
      </c>
    </row>
    <row r="33" spans="1:4">
      <c r="A33" t="s">
        <v>9053</v>
      </c>
      <c r="B33">
        <v>1</v>
      </c>
      <c r="C33" t="s">
        <v>6881</v>
      </c>
      <c r="D33" t="str">
        <f>VLOOKUP(C33,'MASTER KEY'!$A$2:$B$2986,2,FALSE)</f>
        <v>Pyrocystis spp 0003</v>
      </c>
    </row>
    <row r="34" spans="1:4">
      <c r="A34" t="s">
        <v>9054</v>
      </c>
      <c r="B34">
        <v>1</v>
      </c>
      <c r="C34" t="s">
        <v>6884</v>
      </c>
      <c r="D34" t="str">
        <f>VLOOKUP(C34,'MASTER KEY'!$A$2:$B$2986,2,FALSE)</f>
        <v>Pyrophacus spp 0002</v>
      </c>
    </row>
    <row r="35" spans="1:4">
      <c r="A35" t="s">
        <v>9055</v>
      </c>
      <c r="B35">
        <v>1</v>
      </c>
      <c r="C35" t="s">
        <v>7042</v>
      </c>
      <c r="D35" t="str">
        <f>VLOOKUP(C35,'MASTER KEY'!$A$2:$B$2986,2,FALSE)</f>
        <v>Tetraselmis spp 0002</v>
      </c>
    </row>
    <row r="36" spans="1:4">
      <c r="A36" t="s">
        <v>9057</v>
      </c>
      <c r="B36">
        <v>1</v>
      </c>
      <c r="C36" t="s">
        <v>7109</v>
      </c>
      <c r="D36" t="str">
        <f>VLOOKUP(C36,'MASTER KEY'!$A$2:$B$2986,2,FALSE)</f>
        <v>Triceratium spp 0002</v>
      </c>
    </row>
    <row r="37" spans="1:4">
      <c r="A37" t="s">
        <v>2457</v>
      </c>
      <c r="B37">
        <v>1</v>
      </c>
      <c r="C37" t="s">
        <v>4045</v>
      </c>
      <c r="D37" t="str">
        <f>VLOOKUP(C37,'MASTER KEY'!$A$2:$B$2986,2,FALSE)</f>
        <v>Chaetoceros socialis</v>
      </c>
    </row>
    <row r="38" spans="1:4">
      <c r="A38" t="s">
        <v>5362</v>
      </c>
      <c r="B38">
        <v>1</v>
      </c>
      <c r="C38" t="s">
        <v>4095</v>
      </c>
      <c r="D38" t="str">
        <f>VLOOKUP(C38,'MASTER KEY'!$A$2:$B$2986,2,FALSE)</f>
        <v>Chaetoceros spp 0050</v>
      </c>
    </row>
    <row r="39" spans="1:4">
      <c r="A39" t="s">
        <v>2534</v>
      </c>
      <c r="B39">
        <v>1</v>
      </c>
      <c r="C39" t="s">
        <v>4154</v>
      </c>
      <c r="D39" t="str">
        <f>VLOOKUP(C39,'MASTER KEY'!$A$2:$B$2986,2,FALSE)</f>
        <v>Climacodium frauenfeldianum</v>
      </c>
    </row>
    <row r="40" spans="1:4">
      <c r="A40" t="s">
        <v>2547</v>
      </c>
      <c r="B40">
        <v>1</v>
      </c>
      <c r="C40" t="s">
        <v>4175</v>
      </c>
      <c r="D40" t="str">
        <f>VLOOKUP(C40,'MASTER KEY'!$A$2:$B$2986,2,FALSE)</f>
        <v>Cocconeis heteroidea</v>
      </c>
    </row>
    <row r="41" spans="1:4">
      <c r="A41" t="s">
        <v>2549</v>
      </c>
      <c r="B41">
        <v>1</v>
      </c>
      <c r="C41" t="s">
        <v>4177</v>
      </c>
      <c r="D41" t="str">
        <f>VLOOKUP(C41,'MASTER KEY'!$A$2:$B$2986,2,FALSE)</f>
        <v>Cocconeis scutellum</v>
      </c>
    </row>
    <row r="42" spans="1:4">
      <c r="A42" t="s">
        <v>7637</v>
      </c>
      <c r="B42">
        <v>1</v>
      </c>
      <c r="C42" t="s">
        <v>4178</v>
      </c>
      <c r="D42" t="str">
        <f>VLOOKUP(C42,'MASTER KEY'!$A$2:$B$2986,2,FALSE)</f>
        <v>Cocconeis spp 0001</v>
      </c>
    </row>
    <row r="43" spans="1:4">
      <c r="A43" t="s">
        <v>9011</v>
      </c>
      <c r="B43">
        <v>1</v>
      </c>
      <c r="C43" t="s">
        <v>4198</v>
      </c>
      <c r="D43" t="str">
        <f>VLOOKUP(C43,'MASTER KEY'!$A$2:$B$2986,2,FALSE)</f>
        <v>Corethron criophilium</v>
      </c>
    </row>
    <row r="44" spans="1:4">
      <c r="A44" t="s">
        <v>7638</v>
      </c>
      <c r="B44">
        <v>1</v>
      </c>
      <c r="C44" t="s">
        <v>4200</v>
      </c>
      <c r="D44" t="str">
        <f>VLOOKUP(C44,'MASTER KEY'!$A$2:$B$2986,2,FALSE)</f>
        <v>Corethron spp 0001</v>
      </c>
    </row>
    <row r="45" spans="1:4">
      <c r="A45" t="s">
        <v>7639</v>
      </c>
      <c r="B45">
        <v>1</v>
      </c>
      <c r="C45" t="s">
        <v>4213</v>
      </c>
      <c r="D45" t="str">
        <f>VLOOKUP(C45,'MASTER KEY'!$A$2:$B$2986,2,FALSE)</f>
        <v>Coscinodiscus spp 0001</v>
      </c>
    </row>
    <row r="46" spans="1:4">
      <c r="A46" t="s">
        <v>7647</v>
      </c>
      <c r="B46">
        <v>1</v>
      </c>
      <c r="C46" t="s">
        <v>4698</v>
      </c>
      <c r="D46" t="str">
        <f>VLOOKUP(C46,'MASTER KEY'!$A$2:$B$2986,2,FALSE)</f>
        <v>Hillea marina</v>
      </c>
    </row>
    <row r="47" spans="1:4">
      <c r="A47" t="s">
        <v>7640</v>
      </c>
      <c r="B47">
        <v>1</v>
      </c>
      <c r="C47" t="s">
        <v>4251</v>
      </c>
      <c r="D47" t="str">
        <f>VLOOKUP(C47,'MASTER KEY'!$A$2:$B$2986,2,FALSE)</f>
        <v>Cryptophyta spp 0002</v>
      </c>
    </row>
    <row r="48" spans="1:4">
      <c r="A48" t="s">
        <v>9012</v>
      </c>
      <c r="B48">
        <v>1</v>
      </c>
      <c r="C48" t="s">
        <v>4252</v>
      </c>
      <c r="D48" t="str">
        <f>VLOOKUP(C48,'MASTER KEY'!$A$2:$B$2986,2,FALSE)</f>
        <v>Cryptophyta spp 0003</v>
      </c>
    </row>
    <row r="49" spans="1:4">
      <c r="A49" t="s">
        <v>9013</v>
      </c>
      <c r="B49">
        <v>1</v>
      </c>
      <c r="C49" t="s">
        <v>4264</v>
      </c>
      <c r="D49" t="str">
        <f>VLOOKUP(C49,'MASTER KEY'!$A$2:$B$2986,2,FALSE)</f>
        <v>Cryptophyta spp 0015</v>
      </c>
    </row>
    <row r="50" spans="1:4">
      <c r="A50" t="s">
        <v>2644</v>
      </c>
      <c r="B50">
        <v>1</v>
      </c>
      <c r="C50" t="s">
        <v>4296</v>
      </c>
      <c r="D50" t="str">
        <f>VLOOKUP(C50,'MASTER KEY'!$A$2:$B$2986,2,FALSE)</f>
        <v>Cylindrotheca closterium</v>
      </c>
    </row>
    <row r="51" spans="1:4">
      <c r="A51" t="s">
        <v>2646</v>
      </c>
      <c r="B51">
        <v>1</v>
      </c>
      <c r="C51" t="s">
        <v>4299</v>
      </c>
      <c r="D51" t="str">
        <f>VLOOKUP(C51,'MASTER KEY'!$A$2:$B$2986,2,FALSE)</f>
        <v>Cymatopleura elliptica</v>
      </c>
    </row>
    <row r="52" spans="1:4">
      <c r="A52" t="s">
        <v>2679</v>
      </c>
      <c r="B52">
        <v>1</v>
      </c>
      <c r="C52" t="s">
        <v>4336</v>
      </c>
      <c r="D52" t="str">
        <f>VLOOKUP(C52,'MASTER KEY'!$A$2:$B$2986,2,FALSE)</f>
        <v>Dictyocha fibula</v>
      </c>
    </row>
    <row r="53" spans="1:4">
      <c r="A53" t="s">
        <v>2680</v>
      </c>
      <c r="B53">
        <v>1</v>
      </c>
      <c r="C53" t="s">
        <v>4337</v>
      </c>
      <c r="D53" t="str">
        <f>VLOOKUP(C53,'MASTER KEY'!$A$2:$B$2986,2,FALSE)</f>
        <v>Dictyocha octonaria</v>
      </c>
    </row>
    <row r="54" spans="1:4">
      <c r="A54" t="s">
        <v>7641</v>
      </c>
      <c r="B54">
        <v>1</v>
      </c>
      <c r="C54" t="s">
        <v>4339</v>
      </c>
      <c r="D54" t="str">
        <f>VLOOKUP(C54,'MASTER KEY'!$A$2:$B$2986,2,FALSE)</f>
        <v>Dictyocha spp 0001</v>
      </c>
    </row>
    <row r="55" spans="1:4">
      <c r="A55" t="s">
        <v>2744</v>
      </c>
      <c r="B55">
        <v>1</v>
      </c>
      <c r="C55" t="s">
        <v>4404</v>
      </c>
      <c r="D55" t="str">
        <f>VLOOKUP(C55,'MASTER KEY'!$A$2:$B$2986,2,FALSE)</f>
        <v>Dinophysis caudata</v>
      </c>
    </row>
    <row r="56" spans="1:4">
      <c r="A56" t="s">
        <v>9014</v>
      </c>
      <c r="B56">
        <v>1</v>
      </c>
      <c r="C56" t="s">
        <v>4402</v>
      </c>
      <c r="D56" t="str">
        <f>VLOOKUP(C56,'MASTER KEY'!$A$2:$B$2986,2,FALSE)</f>
        <v>Dinophysis acuminata</v>
      </c>
    </row>
    <row r="57" spans="1:4">
      <c r="A57" t="s">
        <v>9015</v>
      </c>
      <c r="B57">
        <v>1</v>
      </c>
      <c r="C57" t="s">
        <v>4411</v>
      </c>
      <c r="D57" t="str">
        <f>VLOOKUP(C57,'MASTER KEY'!$A$2:$B$2986,2,FALSE)</f>
        <v>Dinophysis spp 0001</v>
      </c>
    </row>
    <row r="58" spans="1:4">
      <c r="A58" t="s">
        <v>9016</v>
      </c>
      <c r="B58">
        <v>1</v>
      </c>
      <c r="C58" t="s">
        <v>4423</v>
      </c>
      <c r="D58" t="str">
        <f>VLOOKUP(C58,'MASTER KEY'!$A$2:$B$2986,2,FALSE)</f>
        <v>Diploneis didyma</v>
      </c>
    </row>
    <row r="59" spans="1:4">
      <c r="A59" t="s">
        <v>2760</v>
      </c>
      <c r="B59">
        <v>1</v>
      </c>
      <c r="C59" t="s">
        <v>4422</v>
      </c>
      <c r="D59" t="str">
        <f>VLOOKUP(C59,'MASTER KEY'!$A$2:$B$2986,2,FALSE)</f>
        <v>Diploneis chersonensis</v>
      </c>
    </row>
    <row r="60" spans="1:4">
      <c r="A60" t="s">
        <v>2762</v>
      </c>
      <c r="B60">
        <v>1</v>
      </c>
      <c r="C60" t="s">
        <v>4424</v>
      </c>
      <c r="D60" t="str">
        <f>VLOOKUP(C60,'MASTER KEY'!$A$2:$B$2986,2,FALSE)</f>
        <v>Diploneis ovalis</v>
      </c>
    </row>
    <row r="61" spans="1:4">
      <c r="A61" t="s">
        <v>7643</v>
      </c>
      <c r="B61">
        <v>1</v>
      </c>
      <c r="C61" t="s">
        <v>4426</v>
      </c>
      <c r="D61" t="str">
        <f>VLOOKUP(C61,'MASTER KEY'!$A$2:$B$2986,2,FALSE)</f>
        <v>Diploneis spp 0001</v>
      </c>
    </row>
    <row r="62" spans="1:4">
      <c r="A62" t="s">
        <v>7508</v>
      </c>
      <c r="B62">
        <v>1</v>
      </c>
      <c r="C62" t="s">
        <v>4438</v>
      </c>
      <c r="D62" t="str">
        <f>VLOOKUP(C62,'MASTER KEY'!$A$2:$B$2986,2,FALSE)</f>
        <v>Diploneis vacillans</v>
      </c>
    </row>
    <row r="63" spans="1:4">
      <c r="A63" t="s">
        <v>6079</v>
      </c>
      <c r="B63">
        <v>1</v>
      </c>
      <c r="C63" t="s">
        <v>4441</v>
      </c>
      <c r="D63" t="str">
        <f>VLOOKUP(C63,'MASTER KEY'!$A$2:$B$2986,2,FALSE)</f>
        <v>Ditylum brightwelii</v>
      </c>
    </row>
    <row r="64" spans="1:4">
      <c r="A64" t="s">
        <v>2796</v>
      </c>
      <c r="B64">
        <v>1</v>
      </c>
      <c r="C64" t="s">
        <v>4473</v>
      </c>
      <c r="D64" t="str">
        <f>VLOOKUP(C64,'MASTER KEY'!$A$2:$B$2986,2,FALSE)</f>
        <v>Eucampia cornuta</v>
      </c>
    </row>
    <row r="65" spans="1:4">
      <c r="A65" t="s">
        <v>7644</v>
      </c>
      <c r="B65">
        <v>1</v>
      </c>
      <c r="C65" t="s">
        <v>4490</v>
      </c>
      <c r="D65" t="str">
        <f>VLOOKUP(C65,'MASTER KEY'!$A$2:$B$2986,2,FALSE)</f>
        <v>Euglena spp 0001</v>
      </c>
    </row>
    <row r="66" spans="1:4">
      <c r="A66" t="s">
        <v>2875</v>
      </c>
      <c r="B66">
        <v>1</v>
      </c>
      <c r="C66" t="s">
        <v>4571</v>
      </c>
      <c r="D66" t="str">
        <f>VLOOKUP(C66,'MASTER KEY'!$A$2:$B$2986,2,FALSE)</f>
        <v>Gramatophora oceanica</v>
      </c>
    </row>
    <row r="67" spans="1:4">
      <c r="A67" t="s">
        <v>2881</v>
      </c>
      <c r="B67">
        <v>1</v>
      </c>
      <c r="C67" t="s">
        <v>4578</v>
      </c>
      <c r="D67" t="str">
        <f>VLOOKUP(C67,'MASTER KEY'!$A$2:$B$2986,2,FALSE)</f>
        <v>Guinardia flaccida</v>
      </c>
    </row>
    <row r="68" spans="1:4">
      <c r="A68" t="s">
        <v>7645</v>
      </c>
      <c r="B68">
        <v>1</v>
      </c>
      <c r="C68" t="s">
        <v>4615</v>
      </c>
      <c r="D68" t="str">
        <f>VLOOKUP(C68,'MASTER KEY'!$A$2:$B$2986,2,FALSE)</f>
        <v>Gymnodinium spp 0024</v>
      </c>
    </row>
    <row r="69" spans="1:4">
      <c r="A69" t="s">
        <v>9018</v>
      </c>
      <c r="B69">
        <v>1</v>
      </c>
      <c r="C69" t="s">
        <v>4658</v>
      </c>
      <c r="D69" t="str">
        <f>VLOOKUP(C69,'MASTER KEY'!$A$2:$B$2986,2,FALSE)</f>
        <v>Hantzschia virgata</v>
      </c>
    </row>
    <row r="70" spans="1:4">
      <c r="A70" t="s">
        <v>9082</v>
      </c>
      <c r="B70">
        <v>1</v>
      </c>
      <c r="C70" t="s">
        <v>4669</v>
      </c>
      <c r="D70" t="str">
        <f>VLOOKUP(C70,'MASTER KEY'!$A$2:$B$2986,2,FALSE)</f>
        <v>Hemialus spp 0001</v>
      </c>
    </row>
    <row r="71" spans="1:4">
      <c r="A71" t="s">
        <v>2990</v>
      </c>
      <c r="B71">
        <v>1</v>
      </c>
      <c r="C71" t="s">
        <v>4724</v>
      </c>
      <c r="D71" t="str">
        <f>VLOOKUP(C71,'MASTER KEY'!$A$2:$B$2986,2,FALSE)</f>
        <v>Katodinium rotundatum</v>
      </c>
    </row>
    <row r="72" spans="1:4">
      <c r="A72" t="s">
        <v>3001</v>
      </c>
      <c r="B72">
        <v>1</v>
      </c>
      <c r="C72" t="s">
        <v>4745</v>
      </c>
      <c r="D72" t="str">
        <f>VLOOKUP(C72,'MASTER KEY'!$A$2:$B$2986,2,FALSE)</f>
        <v>Leptocylindrus danicus</v>
      </c>
    </row>
    <row r="73" spans="1:4">
      <c r="A73" t="s">
        <v>3009</v>
      </c>
      <c r="B73">
        <v>1</v>
      </c>
      <c r="C73" t="s">
        <v>4757</v>
      </c>
      <c r="D73" t="str">
        <f>VLOOKUP(C73,'MASTER KEY'!$A$2:$B$2986,2,FALSE)</f>
        <v>Licmophora flabellata</v>
      </c>
    </row>
    <row r="74" spans="1:4">
      <c r="A74" t="s">
        <v>5704</v>
      </c>
      <c r="B74">
        <v>1</v>
      </c>
      <c r="C74" t="s">
        <v>4758</v>
      </c>
      <c r="D74" t="str">
        <f>VLOOKUP(C74,'MASTER KEY'!$A$2:$B$2986,2,FALSE)</f>
        <v>Licmophora lyngbei</v>
      </c>
    </row>
    <row r="75" spans="1:4">
      <c r="A75" t="s">
        <v>3027</v>
      </c>
      <c r="B75">
        <v>1</v>
      </c>
      <c r="C75" t="s">
        <v>4786</v>
      </c>
      <c r="D75" t="str">
        <f>VLOOKUP(C75,'MASTER KEY'!$A$2:$B$2986,2,FALSE)</f>
        <v>Mastogloia cocconeiformis</v>
      </c>
    </row>
    <row r="76" spans="1:4">
      <c r="A76" t="s">
        <v>7532</v>
      </c>
      <c r="B76">
        <v>1</v>
      </c>
      <c r="C76" t="s">
        <v>4819</v>
      </c>
      <c r="D76" t="str">
        <f>VLOOKUP(C76,'MASTER KEY'!$A$2:$B$2986,2,FALSE)</f>
        <v>Mesoporos perforatus</v>
      </c>
    </row>
    <row r="77" spans="1:4">
      <c r="A77" t="s">
        <v>3060</v>
      </c>
      <c r="B77">
        <v>1</v>
      </c>
      <c r="C77" t="s">
        <v>4840</v>
      </c>
      <c r="D77" t="str">
        <f>VLOOKUP(C77,'MASTER KEY'!$A$2:$B$2986,2,FALSE)</f>
        <v>Navicula cf. tripunctata</v>
      </c>
    </row>
    <row r="78" spans="1:4">
      <c r="A78" t="s">
        <v>3062</v>
      </c>
      <c r="B78">
        <v>1</v>
      </c>
      <c r="C78" t="s">
        <v>4842</v>
      </c>
      <c r="D78" t="str">
        <f>VLOOKUP(C78,'MASTER KEY'!$A$2:$B$2986,2,FALSE)</f>
        <v>Navicula confervacea</v>
      </c>
    </row>
    <row r="79" spans="1:4">
      <c r="A79" t="s">
        <v>3063</v>
      </c>
      <c r="B79">
        <v>1</v>
      </c>
      <c r="C79" t="s">
        <v>4843</v>
      </c>
      <c r="D79" t="str">
        <f>VLOOKUP(C79,'MASTER KEY'!$A$2:$B$2986,2,FALSE)</f>
        <v>Navicula distans</v>
      </c>
    </row>
    <row r="80" spans="1:4">
      <c r="A80" t="s">
        <v>3065</v>
      </c>
      <c r="B80">
        <v>1</v>
      </c>
      <c r="C80" t="s">
        <v>4845</v>
      </c>
      <c r="D80" t="str">
        <f>VLOOKUP(C80,'MASTER KEY'!$A$2:$B$2986,2,FALSE)</f>
        <v>Navicula robertsiana</v>
      </c>
    </row>
    <row r="81" spans="1:4">
      <c r="A81" t="s">
        <v>9020</v>
      </c>
      <c r="B81">
        <v>1</v>
      </c>
      <c r="C81" t="s">
        <v>4885</v>
      </c>
      <c r="D81" t="str">
        <f>VLOOKUP(C81,'MASTER KEY'!$A$2:$B$2986,2,FALSE)</f>
        <v>Navicula spp 0039</v>
      </c>
    </row>
    <row r="82" spans="1:4">
      <c r="A82" t="s">
        <v>3106</v>
      </c>
      <c r="B82">
        <v>1</v>
      </c>
      <c r="C82" t="s">
        <v>4891</v>
      </c>
      <c r="D82" t="str">
        <f>VLOOKUP(C82,'MASTER KEY'!$A$2:$B$2986,2,FALSE)</f>
        <v>Navicula transitans</v>
      </c>
    </row>
    <row r="83" spans="1:4">
      <c r="A83" t="s">
        <v>3112</v>
      </c>
      <c r="B83">
        <v>1</v>
      </c>
      <c r="C83" t="s">
        <v>4900</v>
      </c>
      <c r="D83" t="str">
        <f>VLOOKUP(C83,'MASTER KEY'!$A$2:$B$2986,2,FALSE)</f>
        <v>Nitzschia bilobata</v>
      </c>
    </row>
    <row r="84" spans="1:4">
      <c r="A84" t="s">
        <v>3118</v>
      </c>
      <c r="B84">
        <v>1</v>
      </c>
      <c r="C84" t="s">
        <v>4909</v>
      </c>
      <c r="D84" t="str">
        <f>VLOOKUP(C84,'MASTER KEY'!$A$2:$B$2986,2,FALSE)</f>
        <v>Nitzschia longissima</v>
      </c>
    </row>
    <row r="85" spans="1:4">
      <c r="A85" t="s">
        <v>7650</v>
      </c>
      <c r="B85">
        <v>1</v>
      </c>
      <c r="C85" t="s">
        <v>4909</v>
      </c>
      <c r="D85" t="str">
        <f>VLOOKUP(C85,'MASTER KEY'!$A$2:$B$2986,2,FALSE)</f>
        <v>Nitzschia longissima</v>
      </c>
    </row>
    <row r="86" spans="1:4">
      <c r="A86" t="s">
        <v>3120</v>
      </c>
      <c r="B86">
        <v>1</v>
      </c>
      <c r="C86" t="s">
        <v>4912</v>
      </c>
      <c r="D86" t="str">
        <f>VLOOKUP(C86,'MASTER KEY'!$A$2:$B$2986,2,FALSE)</f>
        <v>Nitzschia punctata</v>
      </c>
    </row>
    <row r="87" spans="1:4">
      <c r="A87" t="s">
        <v>9083</v>
      </c>
      <c r="B87">
        <v>1</v>
      </c>
      <c r="C87" t="s">
        <v>4921</v>
      </c>
      <c r="D87" t="str">
        <f>VLOOKUP(C87,'MASTER KEY'!$A$2:$B$2986,2,FALSE)</f>
        <v>Nitzschia spp 0005</v>
      </c>
    </row>
    <row r="88" spans="1:4">
      <c r="A88" t="s">
        <v>3183</v>
      </c>
      <c r="B88">
        <v>1</v>
      </c>
      <c r="C88" t="s">
        <v>4979</v>
      </c>
      <c r="D88" t="str">
        <f>VLOOKUP(C88,'MASTER KEY'!$A$2:$B$2986,2,FALSE)</f>
        <v>Odontella aurita</v>
      </c>
    </row>
    <row r="89" spans="1:4">
      <c r="A89" t="s">
        <v>3186</v>
      </c>
      <c r="B89">
        <v>1</v>
      </c>
      <c r="C89" t="s">
        <v>4982</v>
      </c>
      <c r="D89" t="str">
        <f>VLOOKUP(C89,'MASTER KEY'!$A$2:$B$2986,2,FALSE)</f>
        <v>Odontella sinensis</v>
      </c>
    </row>
    <row r="90" spans="1:4">
      <c r="A90" t="s">
        <v>3224</v>
      </c>
      <c r="B90">
        <v>1</v>
      </c>
      <c r="C90" t="s">
        <v>5031</v>
      </c>
      <c r="D90" t="str">
        <f>VLOOKUP(C90,'MASTER KEY'!$A$2:$B$2986,2,FALSE)</f>
        <v>Paralia sulcata</v>
      </c>
    </row>
    <row r="91" spans="1:4">
      <c r="A91" t="s">
        <v>9021</v>
      </c>
      <c r="B91">
        <v>1</v>
      </c>
      <c r="C91" t="s">
        <v>5066</v>
      </c>
      <c r="D91" t="str">
        <f>VLOOKUP(C91,'MASTER KEY'!$A$2:$B$2986,2,FALSE)</f>
        <v>Phaeocystis spp 0001</v>
      </c>
    </row>
    <row r="92" spans="1:4">
      <c r="A92" t="s">
        <v>9022</v>
      </c>
      <c r="B92">
        <v>1</v>
      </c>
      <c r="C92" t="s">
        <v>5067</v>
      </c>
      <c r="D92" t="str">
        <f>VLOOKUP(C92,'MASTER KEY'!$A$2:$B$2986,2,FALSE)</f>
        <v>Phaeocystis spp 0002</v>
      </c>
    </row>
    <row r="93" spans="1:4">
      <c r="A93" t="s">
        <v>3266</v>
      </c>
      <c r="B93">
        <v>1</v>
      </c>
      <c r="C93" t="s">
        <v>5092</v>
      </c>
      <c r="D93" t="str">
        <f>VLOOKUP(C93,'MASTER KEY'!$A$2:$B$2986,2,FALSE)</f>
        <v>Pinnularia braunii</v>
      </c>
    </row>
    <row r="94" spans="1:4">
      <c r="A94" t="s">
        <v>9023</v>
      </c>
      <c r="B94">
        <v>1</v>
      </c>
      <c r="C94" t="s">
        <v>5093</v>
      </c>
      <c r="D94" t="str">
        <f>VLOOKUP(C94,'MASTER KEY'!$A$2:$B$2986,2,FALSE)</f>
        <v>Pinnularia spp 0001</v>
      </c>
    </row>
    <row r="95" spans="1:4">
      <c r="A95" t="s">
        <v>7653</v>
      </c>
      <c r="B95">
        <v>1</v>
      </c>
      <c r="C95" t="s">
        <v>5121</v>
      </c>
      <c r="D95" t="str">
        <f>VLOOKUP(C95,'MASTER KEY'!$A$2:$B$2986,2,FALSE)</f>
        <v>Pleurosigma spp 0002</v>
      </c>
    </row>
    <row r="96" spans="1:4">
      <c r="A96" t="s">
        <v>7655</v>
      </c>
      <c r="B96">
        <v>1</v>
      </c>
      <c r="C96" t="s">
        <v>5195</v>
      </c>
      <c r="D96" t="str">
        <f>VLOOKUP(C96,'MASTER KEY'!$A$2:$B$2986,2,FALSE)</f>
        <v>Prorocentrum compressum</v>
      </c>
    </row>
    <row r="97" spans="1:4">
      <c r="A97" t="s">
        <v>5558</v>
      </c>
      <c r="B97">
        <v>1</v>
      </c>
      <c r="C97" t="s">
        <v>5197</v>
      </c>
      <c r="D97" t="str">
        <f>VLOOKUP(C97,'MASTER KEY'!$A$2:$B$2986,2,FALSE)</f>
        <v>Prorocentrum dentatum</v>
      </c>
    </row>
    <row r="98" spans="1:4">
      <c r="A98" t="s">
        <v>5559</v>
      </c>
      <c r="B98">
        <v>1</v>
      </c>
      <c r="C98" t="s">
        <v>5196</v>
      </c>
      <c r="D98" t="str">
        <f>VLOOKUP(C98,'MASTER KEY'!$A$2:$B$2986,2,FALSE)</f>
        <v>Prorocentrum cordatum</v>
      </c>
    </row>
    <row r="99" spans="1:4">
      <c r="A99" t="s">
        <v>3349</v>
      </c>
      <c r="B99">
        <v>1</v>
      </c>
      <c r="C99" t="s">
        <v>5200</v>
      </c>
      <c r="D99" t="str">
        <f>VLOOKUP(C99,'MASTER KEY'!$A$2:$B$2986,2,FALSE)</f>
        <v>Prorocentrum lima</v>
      </c>
    </row>
    <row r="100" spans="1:4">
      <c r="A100" t="s">
        <v>3351</v>
      </c>
      <c r="B100">
        <v>1</v>
      </c>
      <c r="C100" t="s">
        <v>5202</v>
      </c>
      <c r="D100" t="str">
        <f>VLOOKUP(C100,'MASTER KEY'!$A$2:$B$2986,2,FALSE)</f>
        <v>Prorocentrum micans</v>
      </c>
    </row>
    <row r="101" spans="1:4">
      <c r="A101" t="s">
        <v>5562</v>
      </c>
      <c r="B101">
        <v>1</v>
      </c>
      <c r="C101" t="s">
        <v>5663</v>
      </c>
      <c r="D101" t="str">
        <f>VLOOKUP(C101,'MASTER KEY'!$A$2:$B$2986,2,FALSE)</f>
        <v>Prorocentrum spp 0005</v>
      </c>
    </row>
    <row r="102" spans="1:4">
      <c r="A102" t="s">
        <v>3364</v>
      </c>
      <c r="B102">
        <v>1</v>
      </c>
      <c r="C102" t="s">
        <v>6791</v>
      </c>
      <c r="D102" t="str">
        <f>VLOOKUP(C102,'MASTER KEY'!$A$2:$B$2986,2,FALSE)</f>
        <v>Protoperidinium bipes</v>
      </c>
    </row>
    <row r="103" spans="1:4">
      <c r="A103" t="s">
        <v>7658</v>
      </c>
      <c r="B103">
        <v>1</v>
      </c>
      <c r="C103" t="s">
        <v>6829</v>
      </c>
      <c r="D103" t="str">
        <f>VLOOKUP(C103,'MASTER KEY'!$A$2:$B$2986,2,FALSE)</f>
        <v>Protoperidinium thorianum</v>
      </c>
    </row>
    <row r="104" spans="1:4">
      <c r="A104" t="s">
        <v>3365</v>
      </c>
      <c r="B104">
        <v>1</v>
      </c>
      <c r="C104" t="s">
        <v>6793</v>
      </c>
      <c r="D104" t="str">
        <f>VLOOKUP(C104,'MASTER KEY'!$A$2:$B$2986,2,FALSE)</f>
        <v>Protoperidinium claudicans</v>
      </c>
    </row>
    <row r="105" spans="1:4">
      <c r="A105" t="s">
        <v>7656</v>
      </c>
      <c r="B105">
        <v>1</v>
      </c>
      <c r="C105" t="s">
        <v>6820</v>
      </c>
      <c r="D105" t="str">
        <f>VLOOKUP(C105,'MASTER KEY'!$A$2:$B$2986,2,FALSE)</f>
        <v>Protoperidinium spp 0013</v>
      </c>
    </row>
    <row r="106" spans="1:4">
      <c r="A106" t="s">
        <v>7657</v>
      </c>
      <c r="B106">
        <v>1</v>
      </c>
      <c r="C106" t="s">
        <v>6821</v>
      </c>
      <c r="D106" t="str">
        <f>VLOOKUP(C106,'MASTER KEY'!$A$2:$B$2986,2,FALSE)</f>
        <v>Protoperidinium spp 0014</v>
      </c>
    </row>
    <row r="107" spans="1:4">
      <c r="A107" t="s">
        <v>3442</v>
      </c>
      <c r="B107">
        <v>1</v>
      </c>
      <c r="C107" t="s">
        <v>6893</v>
      </c>
      <c r="D107" t="str">
        <f>VLOOKUP(C107,'MASTER KEY'!$A$2:$B$2986,2,FALSE)</f>
        <v>Raphoneis amphiceros</v>
      </c>
    </row>
    <row r="108" spans="1:4">
      <c r="A108" t="s">
        <v>3462</v>
      </c>
      <c r="B108">
        <v>1</v>
      </c>
      <c r="C108" t="s">
        <v>6916</v>
      </c>
      <c r="D108" t="str">
        <f>VLOOKUP(C108,'MASTER KEY'!$A$2:$B$2986,2,FALSE)</f>
        <v>Rhizosolenia setigera</v>
      </c>
    </row>
    <row r="109" spans="1:4">
      <c r="A109" t="s">
        <v>9024</v>
      </c>
      <c r="B109">
        <v>1</v>
      </c>
      <c r="C109" t="s">
        <v>6919</v>
      </c>
      <c r="D109" t="str">
        <f>VLOOKUP(C109,'MASTER KEY'!$A$2:$B$2986,2,FALSE)</f>
        <v>Rhizosolenia spp 0001</v>
      </c>
    </row>
    <row r="110" spans="1:4">
      <c r="A110" t="s">
        <v>3482</v>
      </c>
      <c r="B110">
        <v>1</v>
      </c>
      <c r="C110" t="s">
        <v>6937</v>
      </c>
      <c r="D110" t="str">
        <f>VLOOKUP(C110,'MASTER KEY'!$A$2:$B$2986,2,FALSE)</f>
        <v>Rhizosolenia styliformis</v>
      </c>
    </row>
    <row r="111" spans="1:4">
      <c r="A111" t="s">
        <v>3495</v>
      </c>
      <c r="B111">
        <v>1</v>
      </c>
      <c r="C111" t="s">
        <v>6965</v>
      </c>
      <c r="D111" t="str">
        <f>VLOOKUP(C111,'MASTER KEY'!$A$2:$B$2986,2,FALSE)</f>
        <v>Scrippsiella trochoidea</v>
      </c>
    </row>
    <row r="112" spans="1:4">
      <c r="A112" t="s">
        <v>3498</v>
      </c>
      <c r="B112">
        <v>1</v>
      </c>
      <c r="C112" t="s">
        <v>6970</v>
      </c>
      <c r="D112" t="str">
        <f>VLOOKUP(C112,'MASTER KEY'!$A$2:$B$2986,2,FALSE)</f>
        <v>Skeletonema costatum</v>
      </c>
    </row>
    <row r="113" spans="1:4">
      <c r="A113" t="s">
        <v>3519</v>
      </c>
      <c r="B113">
        <v>1</v>
      </c>
      <c r="C113" t="s">
        <v>7003</v>
      </c>
      <c r="D113" t="str">
        <f>VLOOKUP(C113,'MASTER KEY'!$A$2:$B$2986,2,FALSE)</f>
        <v>Striatella unipunctata</v>
      </c>
    </row>
    <row r="114" spans="1:4">
      <c r="A114" t="s">
        <v>9025</v>
      </c>
      <c r="B114">
        <v>1</v>
      </c>
      <c r="C114" t="s">
        <v>7005</v>
      </c>
      <c r="D114" t="str">
        <f>VLOOKUP(C114,'MASTER KEY'!$A$2:$B$2986,2,FALSE)</f>
        <v>Surirella fastuosa</v>
      </c>
    </row>
    <row r="115" spans="1:4">
      <c r="A115" t="s">
        <v>9084</v>
      </c>
      <c r="B115">
        <v>1</v>
      </c>
      <c r="C115" t="s">
        <v>7007</v>
      </c>
      <c r="D115" t="str">
        <f>VLOOKUP(C115,'MASTER KEY'!$A$2:$B$2986,2,FALSE)</f>
        <v>Surirella spp 0001</v>
      </c>
    </row>
    <row r="116" spans="1:4">
      <c r="A116" t="s">
        <v>7662</v>
      </c>
      <c r="B116">
        <v>1</v>
      </c>
      <c r="C116" t="s">
        <v>7018</v>
      </c>
      <c r="D116" t="str">
        <f>VLOOKUP(C116,'MASTER KEY'!$A$2:$B$2986,2,FALSE)</f>
        <v>Synedra fasciculata</v>
      </c>
    </row>
    <row r="117" spans="1:4">
      <c r="A117" t="s">
        <v>9026</v>
      </c>
      <c r="B117">
        <v>1</v>
      </c>
      <c r="C117" t="s">
        <v>7023</v>
      </c>
      <c r="D117" t="str">
        <f>VLOOKUP(C117,'MASTER KEY'!$A$2:$B$2986,2,FALSE)</f>
        <v>Synedra ulna</v>
      </c>
    </row>
    <row r="118" spans="1:4">
      <c r="A118" t="s">
        <v>7663</v>
      </c>
      <c r="B118">
        <v>1</v>
      </c>
      <c r="C118" t="s">
        <v>7054</v>
      </c>
      <c r="D118" t="str">
        <f>VLOOKUP(C118,'MASTER KEY'!$A$2:$B$2986,2,FALSE)</f>
        <v>Thalassionema nitzchioides</v>
      </c>
    </row>
    <row r="119" spans="1:4">
      <c r="A119" t="s">
        <v>3544</v>
      </c>
      <c r="B119">
        <v>1</v>
      </c>
      <c r="C119" t="s">
        <v>7053</v>
      </c>
      <c r="D119" t="str">
        <f>VLOOKUP(C119,'MASTER KEY'!$A$2:$B$2986,2,FALSE)</f>
        <v>Thalassionema frauenfeldii</v>
      </c>
    </row>
    <row r="120" spans="1:4">
      <c r="A120" t="s">
        <v>3556</v>
      </c>
      <c r="B120">
        <v>1</v>
      </c>
      <c r="C120" t="s">
        <v>7069</v>
      </c>
      <c r="D120" t="str">
        <f>VLOOKUP(C120,'MASTER KEY'!$A$2:$B$2986,2,FALSE)</f>
        <v>Thalassiosira pseudonana</v>
      </c>
    </row>
    <row r="121" spans="1:4">
      <c r="A121" t="s">
        <v>3579</v>
      </c>
      <c r="B121">
        <v>1</v>
      </c>
      <c r="C121" t="s">
        <v>7096</v>
      </c>
      <c r="D121" t="str">
        <f>VLOOKUP(C121,'MASTER KEY'!$A$2:$B$2986,2,FALSE)</f>
        <v>Toxarium undulatum</v>
      </c>
    </row>
    <row r="122" spans="1:4">
      <c r="A122" t="s">
        <v>3592</v>
      </c>
      <c r="B122">
        <v>1</v>
      </c>
      <c r="C122" t="s">
        <v>7117</v>
      </c>
      <c r="D122" t="str">
        <f>VLOOKUP(C122,'MASTER KEY'!$A$2:$B$2986,2,FALSE)</f>
        <v>Trigonium alternans</v>
      </c>
    </row>
    <row r="123" spans="1:4">
      <c r="A123" t="s">
        <v>9031</v>
      </c>
      <c r="B123">
        <v>1</v>
      </c>
      <c r="C123" t="s">
        <v>4149</v>
      </c>
      <c r="D123" t="str">
        <f>VLOOKUP(C123,'MASTER KEY'!$A$2:$B$2986,2,FALSE)</f>
        <v>Chrysophyte spp 0001</v>
      </c>
    </row>
    <row r="124" spans="1:4">
      <c r="A124" t="s">
        <v>7642</v>
      </c>
      <c r="B124">
        <v>1</v>
      </c>
      <c r="C124" t="s">
        <v>4401</v>
      </c>
      <c r="D124" t="str">
        <f>VLOOKUP(C124,'MASTER KEY'!$A$2:$B$2986,2,FALSE)</f>
        <v>Dinoflagellate spp 0051</v>
      </c>
    </row>
    <row r="125" spans="1:4">
      <c r="A125" t="s">
        <v>9085</v>
      </c>
      <c r="B125">
        <v>1</v>
      </c>
      <c r="C125" t="s">
        <v>6830</v>
      </c>
      <c r="D125" t="str">
        <f>VLOOKUP(C125,'MASTER KEY'!$A$2:$B$2986,2,FALSE)</f>
        <v>Prymnesiophyte spp 0001</v>
      </c>
    </row>
    <row r="126" spans="1:4">
      <c r="A126" t="s">
        <v>9033</v>
      </c>
      <c r="B126">
        <v>1</v>
      </c>
      <c r="C126" t="s">
        <v>6892</v>
      </c>
      <c r="D126" t="str">
        <f>VLOOKUP(C126,'MASTER KEY'!$A$2:$B$2986,2,FALSE)</f>
        <v>Raphidophyte spp 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8C14-D136-5E42-86E5-FB0BB089290B}">
  <sheetPr>
    <tabColor theme="9"/>
  </sheetPr>
  <dimension ref="A1:E22"/>
  <sheetViews>
    <sheetView workbookViewId="0">
      <selection activeCell="D2" sqref="D2"/>
    </sheetView>
  </sheetViews>
  <sheetFormatPr defaultColWidth="11.5546875" defaultRowHeight="14.4"/>
  <sheetData>
    <row r="1" spans="1:5">
      <c r="A1" s="178" t="s">
        <v>223</v>
      </c>
      <c r="B1" s="179" t="s">
        <v>224</v>
      </c>
      <c r="C1" s="178" t="s">
        <v>225</v>
      </c>
      <c r="D1" s="178" t="s">
        <v>226</v>
      </c>
      <c r="E1" s="178" t="s">
        <v>239</v>
      </c>
    </row>
    <row r="2" spans="1:5">
      <c r="A2" s="175" t="s">
        <v>8826</v>
      </c>
      <c r="B2">
        <v>1</v>
      </c>
      <c r="C2" t="s">
        <v>8467</v>
      </c>
      <c r="D2" s="180" t="str">
        <f>VLOOKUP(C2,'MASTER KEY'!$A$2:$B3000,2,TRUE)</f>
        <v>Backscattering Coefficient</v>
      </c>
      <c r="E2" s="180"/>
    </row>
    <row r="3" spans="1:5">
      <c r="A3" t="s">
        <v>8900</v>
      </c>
      <c r="B3">
        <v>1</v>
      </c>
      <c r="C3" t="s">
        <v>8468</v>
      </c>
      <c r="D3" s="180" t="str">
        <f>VLOOKUP(C3,'MASTER KEY'!$A$2:$B3001,2,TRUE)</f>
        <v>Colored Dissolved Organic Matter</v>
      </c>
    </row>
    <row r="4" spans="1:5">
      <c r="A4" t="s">
        <v>8901</v>
      </c>
      <c r="B4">
        <v>1</v>
      </c>
      <c r="C4" t="s">
        <v>438</v>
      </c>
      <c r="D4" s="180" t="str">
        <f>VLOOKUP(C4,'MASTER KEY'!$A$2:$B3002,2,TRUE)</f>
        <v>Chlorophyll-a</v>
      </c>
    </row>
    <row r="5" spans="1:5">
      <c r="A5" t="s">
        <v>8902</v>
      </c>
      <c r="B5">
        <v>1</v>
      </c>
      <c r="C5" t="s">
        <v>596</v>
      </c>
      <c r="D5" s="180" t="str">
        <f>VLOOKUP(C5,'MASTER KEY'!$A$2:$B3003,2,TRUE)</f>
        <v>Diato</v>
      </c>
    </row>
    <row r="6" spans="1:5">
      <c r="A6" t="s">
        <v>8903</v>
      </c>
      <c r="B6">
        <v>1</v>
      </c>
      <c r="C6" t="s">
        <v>598</v>
      </c>
      <c r="D6" s="180" t="str">
        <f>VLOOKUP(C6,'MASTER KEY'!$A$2:$B3004,2,TRUE)</f>
        <v>Dino</v>
      </c>
    </row>
    <row r="7" spans="1:5">
      <c r="A7" t="s">
        <v>8827</v>
      </c>
      <c r="B7">
        <v>1</v>
      </c>
      <c r="C7" t="s">
        <v>8469</v>
      </c>
      <c r="D7" s="180" t="str">
        <f>VLOOKUP(C7,'MASTER KEY'!$A$2:$B3005,2,TRUE)</f>
        <v>Green Algae</v>
      </c>
    </row>
    <row r="8" spans="1:5">
      <c r="A8" t="s">
        <v>8828</v>
      </c>
      <c r="B8">
        <v>1</v>
      </c>
      <c r="C8" t="s">
        <v>8470</v>
      </c>
      <c r="D8" s="180" t="str">
        <f>VLOOKUP(C8,'MASTER KEY'!$A$2:$B3006,2,TRUE)</f>
        <v>Haptophytes</v>
      </c>
    </row>
    <row r="9" spans="1:5">
      <c r="A9" t="s">
        <v>8829</v>
      </c>
      <c r="B9">
        <v>1</v>
      </c>
      <c r="C9" t="s">
        <v>8471</v>
      </c>
      <c r="D9" s="180" t="str">
        <f>VLOOKUP(C9,'MASTER KEY'!$A$2:$B3007,2,TRUE)</f>
        <v>Microplankton</v>
      </c>
    </row>
    <row r="10" spans="1:5">
      <c r="A10" t="s">
        <v>8830</v>
      </c>
      <c r="B10">
        <v>1</v>
      </c>
      <c r="C10" t="s">
        <v>8472</v>
      </c>
      <c r="D10" s="180" t="str">
        <f>VLOOKUP(C10,'MASTER KEY'!$A$2:$B3008,2,TRUE)</f>
        <v>Nanoplankton</v>
      </c>
    </row>
    <row r="11" spans="1:5">
      <c r="A11" t="s">
        <v>8831</v>
      </c>
      <c r="B11">
        <v>1</v>
      </c>
      <c r="C11" t="s">
        <v>8473</v>
      </c>
      <c r="D11" s="180" t="str">
        <f>VLOOKUP(C11,'MASTER KEY'!$A$2:$B3009,2,TRUE)</f>
        <v>Picoplankton</v>
      </c>
    </row>
    <row r="12" spans="1:5">
      <c r="A12" t="s">
        <v>8832</v>
      </c>
      <c r="B12">
        <v>1</v>
      </c>
      <c r="C12" t="s">
        <v>8474</v>
      </c>
      <c r="D12" s="180" t="str">
        <f>VLOOKUP(C12,'MASTER KEY'!$A$2:$B3010,2,TRUE)</f>
        <v>Prochlorococcus</v>
      </c>
    </row>
    <row r="13" spans="1:5">
      <c r="A13" t="s">
        <v>8833</v>
      </c>
      <c r="B13">
        <v>1</v>
      </c>
      <c r="C13" t="s">
        <v>8475</v>
      </c>
      <c r="D13" s="180" t="str">
        <f>VLOOKUP(C13,'MASTER KEY'!$A$2:$B3011,2,TRUE)</f>
        <v>Prokaryotes</v>
      </c>
    </row>
    <row r="14" spans="1:5">
      <c r="A14" t="s">
        <v>8834</v>
      </c>
      <c r="B14">
        <v>1</v>
      </c>
      <c r="C14" t="s">
        <v>8476</v>
      </c>
      <c r="D14" s="180" t="str">
        <f>VLOOKUP(C14,'MASTER KEY'!$A$2:$B3012,2,TRUE)</f>
        <v>Primary Production</v>
      </c>
    </row>
    <row r="15" spans="1:5">
      <c r="A15" t="s">
        <v>8835</v>
      </c>
      <c r="B15">
        <v>1</v>
      </c>
      <c r="C15" t="s">
        <v>8477</v>
      </c>
      <c r="D15" s="180" t="str">
        <f>VLOOKUP(C15,'MASTER KEY'!$A$2:$B3013,2,TRUE)</f>
        <v>RS reflectance at 412nm</v>
      </c>
    </row>
    <row r="16" spans="1:5">
      <c r="A16" t="s">
        <v>8836</v>
      </c>
      <c r="B16">
        <v>1</v>
      </c>
      <c r="C16" t="s">
        <v>8478</v>
      </c>
      <c r="D16" s="180" t="str">
        <f>VLOOKUP(C16,'MASTER KEY'!$A$2:$B3014,2,TRUE)</f>
        <v>RS reflectance at 443nm</v>
      </c>
    </row>
    <row r="17" spans="1:4">
      <c r="A17" t="s">
        <v>8837</v>
      </c>
      <c r="B17">
        <v>1</v>
      </c>
      <c r="C17" t="s">
        <v>8479</v>
      </c>
      <c r="D17" s="180" t="str">
        <f>VLOOKUP(C17,'MASTER KEY'!$A$2:$B3015,2,TRUE)</f>
        <v>RS reflectance at 490nm</v>
      </c>
    </row>
    <row r="18" spans="1:4">
      <c r="A18" t="s">
        <v>8838</v>
      </c>
      <c r="B18">
        <v>1</v>
      </c>
      <c r="C18" t="s">
        <v>8480</v>
      </c>
      <c r="D18" s="180" t="str">
        <f>VLOOKUP(C18,'MASTER KEY'!$A$2:$B3016,2,TRUE)</f>
        <v>RS reflectance at 555nm</v>
      </c>
    </row>
    <row r="19" spans="1:4">
      <c r="A19" t="s">
        <v>8839</v>
      </c>
      <c r="B19">
        <v>1</v>
      </c>
      <c r="C19" t="s">
        <v>8481</v>
      </c>
      <c r="D19" s="180" t="str">
        <f>VLOOKUP(C19,'MASTER KEY'!$A$2:$B3017,2,TRUE)</f>
        <v>RS reflectance at 670nm</v>
      </c>
    </row>
    <row r="20" spans="1:4">
      <c r="A20" t="s">
        <v>8844</v>
      </c>
      <c r="B20">
        <v>1</v>
      </c>
      <c r="C20" t="s">
        <v>8487</v>
      </c>
      <c r="D20" s="180" t="str">
        <f>VLOOKUP(C20,'MASTER KEY'!$A$2:$B3018,2,TRUE)</f>
        <v>Diffuse Attenuation Coefficient at 490nm</v>
      </c>
    </row>
    <row r="21" spans="1:4">
      <c r="A21" t="s">
        <v>8904</v>
      </c>
      <c r="B21">
        <v>1</v>
      </c>
      <c r="C21" t="s">
        <v>470</v>
      </c>
      <c r="D21" s="180" t="str">
        <f>VLOOKUP(C21,'MASTER KEY'!$A$2:$B3019,2,TRUE)</f>
        <v>Secchi Depth</v>
      </c>
    </row>
    <row r="22" spans="1:4">
      <c r="A22" t="s">
        <v>8845</v>
      </c>
      <c r="B22">
        <v>1</v>
      </c>
      <c r="C22" t="s">
        <v>8488</v>
      </c>
      <c r="D22" s="180" t="str">
        <f>VLOOKUP(C22,'MASTER KEY'!$A$2:$B3020,2,TRUE)</f>
        <v>Suspended particulate matter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93FA-A840-4264-8BB8-E1DE250268F8}">
  <dimension ref="A1:I12"/>
  <sheetViews>
    <sheetView workbookViewId="0">
      <selection activeCell="D2" sqref="D2"/>
    </sheetView>
  </sheetViews>
  <sheetFormatPr defaultRowHeight="14.4"/>
  <cols>
    <col min="1" max="1" width="21.109375" customWidth="1"/>
    <col min="2" max="2" width="7.5546875" customWidth="1"/>
    <col min="3" max="3" width="9.77734375" customWidth="1"/>
    <col min="4" max="4" width="14" customWidth="1"/>
    <col min="9" max="9" width="22.77734375" customWidth="1"/>
  </cols>
  <sheetData>
    <row r="1" spans="1:9">
      <c r="A1" s="19" t="s">
        <v>223</v>
      </c>
      <c r="B1" s="3" t="s">
        <v>224</v>
      </c>
      <c r="C1" s="2" t="s">
        <v>225</v>
      </c>
      <c r="D1" s="2" t="s">
        <v>226</v>
      </c>
    </row>
    <row r="2" spans="1:9">
      <c r="A2" t="s">
        <v>5732</v>
      </c>
      <c r="B2">
        <v>1</v>
      </c>
      <c r="C2" t="s">
        <v>7184</v>
      </c>
      <c r="D2" t="str">
        <f>VLOOKUP(C2,'MASTER KEY'!$A$2:$B$2986,2,FALSE)</f>
        <v>Bacillariophyta</v>
      </c>
      <c r="I2" s="64"/>
    </row>
    <row r="3" spans="1:9">
      <c r="A3" t="s">
        <v>6357</v>
      </c>
      <c r="B3">
        <v>1</v>
      </c>
      <c r="C3" t="s">
        <v>7186</v>
      </c>
      <c r="D3" t="str">
        <f>VLOOKUP(C3,'MASTER KEY'!$A$2:$B$2986,2,FALSE)</f>
        <v>Chlorophyta</v>
      </c>
      <c r="I3" s="64"/>
    </row>
    <row r="4" spans="1:9">
      <c r="A4" t="s">
        <v>5372</v>
      </c>
      <c r="B4">
        <v>1</v>
      </c>
      <c r="C4" t="s">
        <v>7193</v>
      </c>
      <c r="D4" t="str">
        <f>VLOOKUP(C4,'MASTER KEY'!$A$2:$B$2986,2,FALSE)</f>
        <v>Ochrophyta</v>
      </c>
    </row>
    <row r="5" spans="1:9">
      <c r="A5" t="s">
        <v>5735</v>
      </c>
      <c r="B5">
        <v>1</v>
      </c>
      <c r="C5" t="s">
        <v>7189</v>
      </c>
      <c r="D5" t="str">
        <f>VLOOKUP(C5,'MASTER KEY'!$A$2:$B$2986,2,FALSE)</f>
        <v>Cryptophyta</v>
      </c>
      <c r="I5" s="64"/>
    </row>
    <row r="6" spans="1:9">
      <c r="A6" t="s">
        <v>7664</v>
      </c>
      <c r="B6">
        <v>1</v>
      </c>
      <c r="C6" t="s">
        <v>7190</v>
      </c>
      <c r="D6" t="str">
        <f>VLOOKUP(C6,'MASTER KEY'!$A$2:$B$2986,2,FALSE)</f>
        <v>Cyanophyta</v>
      </c>
      <c r="I6" s="64"/>
    </row>
    <row r="7" spans="1:9">
      <c r="A7" t="s">
        <v>5651</v>
      </c>
      <c r="B7">
        <v>1</v>
      </c>
      <c r="C7" t="s">
        <v>7193</v>
      </c>
      <c r="D7" t="str">
        <f>VLOOKUP(C7,'MASTER KEY'!$A$2:$B$2986,2,FALSE)</f>
        <v>Ochrophyta</v>
      </c>
    </row>
    <row r="8" spans="1:9">
      <c r="A8" t="s">
        <v>5411</v>
      </c>
      <c r="B8">
        <v>1</v>
      </c>
      <c r="C8" t="s">
        <v>7192</v>
      </c>
      <c r="D8" t="str">
        <f>VLOOKUP(C8,'MASTER KEY'!$A$2:$B$2986,2,FALSE)</f>
        <v>Dinophyta</v>
      </c>
      <c r="I8" s="64"/>
    </row>
    <row r="9" spans="1:9">
      <c r="A9" t="s">
        <v>5737</v>
      </c>
      <c r="B9">
        <v>1</v>
      </c>
      <c r="C9" t="s">
        <v>7194</v>
      </c>
      <c r="D9" t="str">
        <f>VLOOKUP(C9,'MASTER KEY'!$A$2:$B$2986,2,FALSE)</f>
        <v>Euglenophyta</v>
      </c>
      <c r="I9" s="64"/>
    </row>
    <row r="10" spans="1:9">
      <c r="A10" t="s">
        <v>5734</v>
      </c>
      <c r="B10">
        <v>1</v>
      </c>
      <c r="C10" t="s">
        <v>7186</v>
      </c>
      <c r="D10" t="str">
        <f>VLOOKUP(C10,'MASTER KEY'!$A$2:$B$2986,2,FALSE)</f>
        <v>Chlorophyta</v>
      </c>
      <c r="I10" s="64"/>
    </row>
    <row r="11" spans="1:9">
      <c r="A11" t="s">
        <v>6358</v>
      </c>
      <c r="B11">
        <v>1</v>
      </c>
      <c r="C11" t="s">
        <v>7195</v>
      </c>
      <c r="D11" t="str">
        <f>VLOOKUP(C11,'MASTER KEY'!$A$2:$B$2986,2,FALSE)</f>
        <v>Haptophyta</v>
      </c>
      <c r="I11" s="64"/>
    </row>
    <row r="12" spans="1:9">
      <c r="A12" t="s">
        <v>7665</v>
      </c>
      <c r="B12">
        <v>1</v>
      </c>
      <c r="C12" t="s">
        <v>7193</v>
      </c>
      <c r="D12" t="str">
        <f>VLOOKUP(C12,'MASTER KEY'!$A$2:$B$2986,2,FALSE)</f>
        <v>Ochrophyta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96BE-18F2-48F4-93B6-FE34453D5018}">
  <dimension ref="A1:D114"/>
  <sheetViews>
    <sheetView topLeftCell="A79" workbookViewId="0">
      <selection activeCell="A4" sqref="A4"/>
    </sheetView>
  </sheetViews>
  <sheetFormatPr defaultRowHeight="14.4"/>
  <cols>
    <col min="1" max="1" width="30.88671875" customWidth="1"/>
    <col min="9" max="9" width="26.77734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9049</v>
      </c>
      <c r="B3">
        <v>1</v>
      </c>
      <c r="C3" t="s">
        <v>5055</v>
      </c>
      <c r="D3" t="str">
        <f>VLOOKUP(C3,'MASTER KEY'!$A$2:$B$2986,2,FALSE)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KEY'!$A$2:$B$2986,2,FALSE)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KEY'!$A$2:$B$2986,2,FALSE)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KEY'!$A$2:$B$2986,2,FALSE)</f>
        <v>Amphora rhombica</v>
      </c>
    </row>
    <row r="7" spans="1:4">
      <c r="A7" t="s">
        <v>7635</v>
      </c>
      <c r="B7">
        <v>1</v>
      </c>
      <c r="C7" t="s">
        <v>3721</v>
      </c>
      <c r="D7" t="str">
        <f>VLOOKUP(C7,'MASTER KEY'!$A$2:$B$2986,2,FALSE)</f>
        <v>Amphora spp 0002</v>
      </c>
    </row>
    <row r="8" spans="1:4">
      <c r="A8" t="s">
        <v>2231</v>
      </c>
      <c r="B8">
        <v>1</v>
      </c>
      <c r="C8" t="s">
        <v>3794</v>
      </c>
      <c r="D8" t="str">
        <f>VLOOKUP(C8,'MASTER KEY'!$A$2:$B$2986,2,FALSE)</f>
        <v>Asterionellopsis glacialis</v>
      </c>
    </row>
    <row r="9" spans="1:4">
      <c r="A9" t="s">
        <v>2404</v>
      </c>
      <c r="B9">
        <v>1</v>
      </c>
      <c r="C9" t="s">
        <v>3984</v>
      </c>
      <c r="D9" t="str">
        <f>VLOOKUP(C9,'MASTER KEY'!$A$2:$B$2986,2,FALSE)</f>
        <v>Cerataulina pelagica</v>
      </c>
    </row>
    <row r="10" spans="1:4">
      <c r="A10" t="s">
        <v>2414</v>
      </c>
      <c r="B10">
        <v>1</v>
      </c>
      <c r="C10" t="s">
        <v>3995</v>
      </c>
      <c r="D10" t="str">
        <f>VLOOKUP(C10,'MASTER KEY'!$A$2:$B$2986,2,FALSE)</f>
        <v>Ceratium furca</v>
      </c>
    </row>
    <row r="11" spans="1:4">
      <c r="A11" t="s">
        <v>9036</v>
      </c>
      <c r="B11">
        <v>1</v>
      </c>
      <c r="C11" t="s">
        <v>3942</v>
      </c>
      <c r="D11" t="str">
        <f>VLOOKUP(C11,'MASTER KEY'!$A$2:$B$2986,2,FALSE)</f>
        <v>Bacteriastrum spp 0001</v>
      </c>
    </row>
    <row r="12" spans="1:4">
      <c r="A12" t="s">
        <v>9040</v>
      </c>
      <c r="B12">
        <v>1</v>
      </c>
      <c r="C12" t="s">
        <v>4301</v>
      </c>
      <c r="D12" t="str">
        <f>VLOOKUP(C12,'MASTER KEY'!$A$2:$B$2986,2,FALSE)</f>
        <v>Cymbella minuta</v>
      </c>
    </row>
    <row r="13" spans="1:4">
      <c r="A13" t="s">
        <v>9041</v>
      </c>
      <c r="B13">
        <v>1</v>
      </c>
      <c r="C13" t="s">
        <v>4459</v>
      </c>
      <c r="D13" t="str">
        <f>VLOOKUP(C13,'MASTER KEY'!$A$2:$B$2986,2,FALSE)</f>
        <v>Entomoeneis tenuistriata</v>
      </c>
    </row>
    <row r="14" spans="1:4">
      <c r="A14" t="s">
        <v>9089</v>
      </c>
      <c r="B14">
        <v>1</v>
      </c>
      <c r="C14" t="s">
        <v>4471</v>
      </c>
      <c r="D14" t="str">
        <f>VLOOKUP(C14,'MASTER KEY'!$A$2:$B$2986,2,FALSE)</f>
        <v>Epithemia spp 0001</v>
      </c>
    </row>
    <row r="15" spans="1:4">
      <c r="A15" t="s">
        <v>9043</v>
      </c>
      <c r="B15">
        <v>1</v>
      </c>
      <c r="C15" t="s">
        <v>4582</v>
      </c>
      <c r="D15" t="str">
        <f>VLOOKUP(C15,'MASTER KEY'!$A$2:$B$2986,2,FALSE)</f>
        <v>Guinardia striata</v>
      </c>
    </row>
    <row r="16" spans="1:4">
      <c r="A16" t="s">
        <v>7646</v>
      </c>
      <c r="B16">
        <v>1</v>
      </c>
      <c r="C16" t="s">
        <v>4696</v>
      </c>
      <c r="D16" t="str">
        <f>VLOOKUP(C16,'MASTER KEY'!$A$2:$B$2986,2,FALSE)</f>
        <v>Heterosigma spp 0002</v>
      </c>
    </row>
    <row r="17" spans="1:4">
      <c r="A17" t="s">
        <v>9091</v>
      </c>
      <c r="B17">
        <v>1</v>
      </c>
      <c r="C17" t="s">
        <v>4706</v>
      </c>
      <c r="D17" t="str">
        <f>VLOOKUP(C17,'MASTER KEY'!$A$2:$B$2986,2,FALSE)</f>
        <v>Imatonia spp 0002</v>
      </c>
    </row>
    <row r="18" spans="1:4">
      <c r="A18" t="s">
        <v>9047</v>
      </c>
      <c r="B18">
        <v>1</v>
      </c>
      <c r="C18" t="s">
        <v>4749</v>
      </c>
      <c r="D18" t="str">
        <f>VLOOKUP(C18,'MASTER KEY'!$A$2:$B$2986,2,FALSE)</f>
        <v>Leptocylindrus spp 0002</v>
      </c>
    </row>
    <row r="19" spans="1:4">
      <c r="A19" t="s">
        <v>9048</v>
      </c>
      <c r="B19">
        <v>1</v>
      </c>
      <c r="C19" t="s">
        <v>4761</v>
      </c>
      <c r="D19" t="str">
        <f>VLOOKUP(C19,'MASTER KEY'!$A$2:$B$2986,2,FALSE)</f>
        <v>Licmophora spp 0002</v>
      </c>
    </row>
    <row r="20" spans="1:4">
      <c r="A20" t="s">
        <v>7648</v>
      </c>
      <c r="B20">
        <v>1</v>
      </c>
      <c r="C20" t="s">
        <v>4805</v>
      </c>
      <c r="D20" t="str">
        <f>VLOOKUP(C20,'MASTER KEY'!$A$2:$B$2986,2,FALSE)</f>
        <v>Melosira spp 0002</v>
      </c>
    </row>
    <row r="21" spans="1:4">
      <c r="A21" t="s">
        <v>7651</v>
      </c>
      <c r="B21">
        <v>1</v>
      </c>
      <c r="C21" t="s">
        <v>5002</v>
      </c>
      <c r="D21" t="str">
        <f>VLOOKUP(C21,'MASTER KEY'!$A$2:$B$2986,2,FALSE)</f>
        <v>Oscillatoria spp 0002</v>
      </c>
    </row>
    <row r="22" spans="1:4">
      <c r="A22" t="s">
        <v>9050</v>
      </c>
      <c r="B22">
        <v>1</v>
      </c>
      <c r="C22" t="s">
        <v>5098</v>
      </c>
      <c r="D22" t="str">
        <f>VLOOKUP(C22,'MASTER KEY'!$A$2:$B$2986,2,FALSE)</f>
        <v>Plagiogramma spp 0002</v>
      </c>
    </row>
    <row r="23" spans="1:4">
      <c r="A23" t="s">
        <v>7654</v>
      </c>
      <c r="B23">
        <v>1</v>
      </c>
      <c r="C23" t="s">
        <v>5149</v>
      </c>
      <c r="D23" t="str">
        <f>VLOOKUP(C23,'MASTER KEY'!$A$2:$B$2986,2,FALSE)</f>
        <v>Polykrikos spp 0002</v>
      </c>
    </row>
    <row r="24" spans="1:4">
      <c r="A24" t="s">
        <v>7659</v>
      </c>
      <c r="B24">
        <v>1</v>
      </c>
      <c r="C24" t="s">
        <v>6848</v>
      </c>
      <c r="D24" t="str">
        <f>VLOOKUP(C24,'MASTER KEY'!$A$2:$B$2986,2,FALSE)</f>
        <v>Pseudonitzschia delicatissima</v>
      </c>
    </row>
    <row r="25" spans="1:4">
      <c r="A25" t="s">
        <v>7660</v>
      </c>
      <c r="B25">
        <v>1</v>
      </c>
      <c r="C25" t="s">
        <v>6853</v>
      </c>
      <c r="D25" t="str">
        <f>VLOOKUP(C25,'MASTER KEY'!$A$2:$B$2986,2,FALSE)</f>
        <v>Pseudopedinella tricostata</v>
      </c>
    </row>
    <row r="26" spans="1:4">
      <c r="A26" t="s">
        <v>9052</v>
      </c>
      <c r="B26">
        <v>1</v>
      </c>
      <c r="C26" t="s">
        <v>6865</v>
      </c>
      <c r="D26" t="str">
        <f>VLOOKUP(C26,'MASTER KEY'!$A$2:$B$2986,2,FALSE)</f>
        <v>Pyramimonas spp 0003</v>
      </c>
    </row>
    <row r="27" spans="1:4">
      <c r="A27" t="s">
        <v>9094</v>
      </c>
      <c r="B27">
        <v>1</v>
      </c>
      <c r="C27" t="s">
        <v>6880</v>
      </c>
      <c r="D27" t="str">
        <f>VLOOKUP(C27,'MASTER KEY'!$A$2:$B$2986,2,FALSE)</f>
        <v>Pyrocystis spp 0002</v>
      </c>
    </row>
    <row r="28" spans="1:4">
      <c r="A28" t="s">
        <v>9054</v>
      </c>
      <c r="B28">
        <v>1</v>
      </c>
      <c r="C28" t="s">
        <v>6884</v>
      </c>
      <c r="D28" t="str">
        <f>VLOOKUP(C28,'MASTER KEY'!$A$2:$B$2986,2,FALSE)</f>
        <v>Pyrophacus spp 0002</v>
      </c>
    </row>
    <row r="29" spans="1:4">
      <c r="A29" t="s">
        <v>9055</v>
      </c>
      <c r="B29">
        <v>1</v>
      </c>
      <c r="C29" t="s">
        <v>7042</v>
      </c>
      <c r="D29" t="str">
        <f>VLOOKUP(C29,'MASTER KEY'!$A$2:$B$2986,2,FALSE)</f>
        <v>Tetraselmis spp 0002</v>
      </c>
    </row>
    <row r="30" spans="1:4">
      <c r="A30" t="s">
        <v>9057</v>
      </c>
      <c r="B30">
        <v>1</v>
      </c>
      <c r="C30" t="s">
        <v>7109</v>
      </c>
      <c r="D30" t="str">
        <f>VLOOKUP(C30,'MASTER KEY'!$A$2:$B$2986,2,FALSE)</f>
        <v>Triceratium spp 0002</v>
      </c>
    </row>
    <row r="31" spans="1:4">
      <c r="A31" t="s">
        <v>2457</v>
      </c>
      <c r="B31">
        <v>1</v>
      </c>
      <c r="C31" t="s">
        <v>4045</v>
      </c>
      <c r="D31" t="str">
        <f>VLOOKUP(C31,'MASTER KEY'!$A$2:$B$2986,2,FALSE)</f>
        <v>Chaetoceros socialis</v>
      </c>
    </row>
    <row r="32" spans="1:4">
      <c r="A32" t="s">
        <v>7636</v>
      </c>
      <c r="B32">
        <v>1</v>
      </c>
      <c r="C32" t="s">
        <v>4047</v>
      </c>
      <c r="D32" t="str">
        <f>VLOOKUP(C32,'MASTER KEY'!$A$2:$B$2986,2,FALSE)</f>
        <v>Chaetoceros spp 0002</v>
      </c>
    </row>
    <row r="33" spans="1:4">
      <c r="A33" t="s">
        <v>2534</v>
      </c>
      <c r="B33">
        <v>1</v>
      </c>
      <c r="C33" t="s">
        <v>4154</v>
      </c>
      <c r="D33" t="str">
        <f>VLOOKUP(C33,'MASTER KEY'!$A$2:$B$2986,2,FALSE)</f>
        <v>Climacodium frauenfeldianum</v>
      </c>
    </row>
    <row r="34" spans="1:4">
      <c r="A34" t="s">
        <v>2547</v>
      </c>
      <c r="B34">
        <v>1</v>
      </c>
      <c r="C34" t="s">
        <v>4175</v>
      </c>
      <c r="D34" t="str">
        <f>VLOOKUP(C34,'MASTER KEY'!$A$2:$B$2986,2,FALSE)</f>
        <v>Cocconeis heteroidea</v>
      </c>
    </row>
    <row r="35" spans="1:4">
      <c r="A35" t="s">
        <v>2549</v>
      </c>
      <c r="B35">
        <v>1</v>
      </c>
      <c r="C35" t="s">
        <v>4177</v>
      </c>
      <c r="D35" t="str">
        <f>VLOOKUP(C35,'MASTER KEY'!$A$2:$B$2986,2,FALSE)</f>
        <v>Cocconeis scutellum</v>
      </c>
    </row>
    <row r="36" spans="1:4">
      <c r="A36" t="s">
        <v>7637</v>
      </c>
      <c r="B36">
        <v>1</v>
      </c>
      <c r="C36" t="s">
        <v>4178</v>
      </c>
      <c r="D36" t="str">
        <f>VLOOKUP(C36,'MASTER KEY'!$A$2:$B$2986,2,FALSE)</f>
        <v>Cocconeis spp 0001</v>
      </c>
    </row>
    <row r="37" spans="1:4">
      <c r="A37" t="s">
        <v>9011</v>
      </c>
      <c r="B37">
        <v>1</v>
      </c>
      <c r="C37" t="s">
        <v>4198</v>
      </c>
      <c r="D37" t="str">
        <f>VLOOKUP(C37,'MASTER KEY'!$A$2:$B$2986,2,FALSE)</f>
        <v>Corethron criophilium</v>
      </c>
    </row>
    <row r="38" spans="1:4">
      <c r="A38" t="s">
        <v>7638</v>
      </c>
      <c r="B38">
        <v>1</v>
      </c>
      <c r="C38" t="s">
        <v>4200</v>
      </c>
      <c r="D38" t="str">
        <f>VLOOKUP(C38,'MASTER KEY'!$A$2:$B$2986,2,FALSE)</f>
        <v>Corethron spp 0001</v>
      </c>
    </row>
    <row r="39" spans="1:4">
      <c r="A39" t="s">
        <v>7639</v>
      </c>
      <c r="B39">
        <v>1</v>
      </c>
      <c r="C39" t="s">
        <v>4213</v>
      </c>
      <c r="D39" t="str">
        <f>VLOOKUP(C39,'MASTER KEY'!$A$2:$B$2986,2,FALSE)</f>
        <v>Coscinodiscus spp 0001</v>
      </c>
    </row>
    <row r="40" spans="1:4">
      <c r="A40" t="s">
        <v>7647</v>
      </c>
      <c r="B40">
        <v>1</v>
      </c>
      <c r="C40" t="s">
        <v>4698</v>
      </c>
      <c r="D40" t="str">
        <f>VLOOKUP(C40,'MASTER KEY'!$A$2:$B$2986,2,FALSE)</f>
        <v>Hillea marina</v>
      </c>
    </row>
    <row r="41" spans="1:4">
      <c r="A41" t="s">
        <v>7640</v>
      </c>
      <c r="B41">
        <v>1</v>
      </c>
      <c r="C41" t="s">
        <v>4251</v>
      </c>
      <c r="D41" t="str">
        <f>VLOOKUP(C41,'MASTER KEY'!$A$2:$B$2986,2,FALSE)</f>
        <v>Cryptophyta spp 0002</v>
      </c>
    </row>
    <row r="42" spans="1:4">
      <c r="A42" t="s">
        <v>9012</v>
      </c>
      <c r="B42">
        <v>1</v>
      </c>
      <c r="C42" t="s">
        <v>4252</v>
      </c>
      <c r="D42" t="str">
        <f>VLOOKUP(C42,'MASTER KEY'!$A$2:$B$2986,2,FALSE)</f>
        <v>Cryptophyta spp 0003</v>
      </c>
    </row>
    <row r="43" spans="1:4">
      <c r="A43" t="s">
        <v>2644</v>
      </c>
      <c r="B43">
        <v>1</v>
      </c>
      <c r="C43" t="s">
        <v>4296</v>
      </c>
      <c r="D43" t="str">
        <f>VLOOKUP(C43,'MASTER KEY'!$A$2:$B$2986,2,FALSE)</f>
        <v>Cylindrotheca closterium</v>
      </c>
    </row>
    <row r="44" spans="1:4">
      <c r="A44" t="s">
        <v>2646</v>
      </c>
      <c r="B44">
        <v>1</v>
      </c>
      <c r="C44" t="s">
        <v>4299</v>
      </c>
      <c r="D44" t="str">
        <f>VLOOKUP(C44,'MASTER KEY'!$A$2:$B$2986,2,FALSE)</f>
        <v>Cymatopleura elliptica</v>
      </c>
    </row>
    <row r="45" spans="1:4">
      <c r="A45" t="s">
        <v>9080</v>
      </c>
      <c r="B45">
        <v>1</v>
      </c>
      <c r="C45" t="s">
        <v>4303</v>
      </c>
      <c r="D45" t="str">
        <f>VLOOKUP(C45,'MASTER KEY'!$A$2:$B$2986,2,FALSE)</f>
        <v>Cymbella spp 0001</v>
      </c>
    </row>
    <row r="46" spans="1:4">
      <c r="A46" t="s">
        <v>2679</v>
      </c>
      <c r="B46">
        <v>1</v>
      </c>
      <c r="C46" t="s">
        <v>4336</v>
      </c>
      <c r="D46" t="str">
        <f>VLOOKUP(C46,'MASTER KEY'!$A$2:$B$2986,2,FALSE)</f>
        <v>Dictyocha fibula</v>
      </c>
    </row>
    <row r="47" spans="1:4">
      <c r="A47" t="s">
        <v>2680</v>
      </c>
      <c r="B47">
        <v>1</v>
      </c>
      <c r="C47" t="s">
        <v>4337</v>
      </c>
      <c r="D47" t="str">
        <f>VLOOKUP(C47,'MASTER KEY'!$A$2:$B$2986,2,FALSE)</f>
        <v>Dictyocha octonaria</v>
      </c>
    </row>
    <row r="48" spans="1:4">
      <c r="A48" t="s">
        <v>7641</v>
      </c>
      <c r="B48">
        <v>1</v>
      </c>
      <c r="C48" t="s">
        <v>4339</v>
      </c>
      <c r="D48" t="str">
        <f>VLOOKUP(C48,'MASTER KEY'!$A$2:$B$2986,2,FALSE)</f>
        <v>Dictyocha spp 0001</v>
      </c>
    </row>
    <row r="49" spans="1:4">
      <c r="A49" t="s">
        <v>2744</v>
      </c>
      <c r="B49">
        <v>1</v>
      </c>
      <c r="C49" t="s">
        <v>4404</v>
      </c>
      <c r="D49" t="str">
        <f>VLOOKUP(C49,'MASTER KEY'!$A$2:$B$2986,2,FALSE)</f>
        <v>Dinophysis caudata</v>
      </c>
    </row>
    <row r="50" spans="1:4">
      <c r="A50" t="s">
        <v>9014</v>
      </c>
      <c r="B50">
        <v>1</v>
      </c>
      <c r="C50" t="s">
        <v>4402</v>
      </c>
      <c r="D50" t="str">
        <f>VLOOKUP(C50,'MASTER KEY'!$A$2:$B$2986,2,FALSE)</f>
        <v>Dinophysis acuminata</v>
      </c>
    </row>
    <row r="51" spans="1:4">
      <c r="A51" t="s">
        <v>9015</v>
      </c>
      <c r="B51">
        <v>1</v>
      </c>
      <c r="C51" t="s">
        <v>4411</v>
      </c>
      <c r="D51" t="str">
        <f>VLOOKUP(C51,'MASTER KEY'!$A$2:$B$2986,2,FALSE)</f>
        <v>Dinophysis spp 0001</v>
      </c>
    </row>
    <row r="52" spans="1:4">
      <c r="A52" t="s">
        <v>9016</v>
      </c>
      <c r="B52">
        <v>1</v>
      </c>
      <c r="C52" t="s">
        <v>4423</v>
      </c>
      <c r="D52" t="str">
        <f>VLOOKUP(C52,'MASTER KEY'!$A$2:$B$2986,2,FALSE)</f>
        <v>Diploneis didyma</v>
      </c>
    </row>
    <row r="53" spans="1:4">
      <c r="A53" t="s">
        <v>2760</v>
      </c>
      <c r="B53">
        <v>1</v>
      </c>
      <c r="C53" t="s">
        <v>4422</v>
      </c>
      <c r="D53" t="str">
        <f>VLOOKUP(C53,'MASTER KEY'!$A$2:$B$2986,2,FALSE)</f>
        <v>Diploneis chersonensis</v>
      </c>
    </row>
    <row r="54" spans="1:4">
      <c r="A54" t="s">
        <v>2762</v>
      </c>
      <c r="B54">
        <v>1</v>
      </c>
      <c r="C54" t="s">
        <v>4424</v>
      </c>
      <c r="D54" t="str">
        <f>VLOOKUP(C54,'MASTER KEY'!$A$2:$B$2986,2,FALSE)</f>
        <v>Diploneis ovalis</v>
      </c>
    </row>
    <row r="55" spans="1:4">
      <c r="A55" t="s">
        <v>7643</v>
      </c>
      <c r="B55">
        <v>1</v>
      </c>
      <c r="C55" t="s">
        <v>4426</v>
      </c>
      <c r="D55" t="str">
        <f>VLOOKUP(C55,'MASTER KEY'!$A$2:$B$2986,2,FALSE)</f>
        <v>Diploneis spp 0001</v>
      </c>
    </row>
    <row r="56" spans="1:4">
      <c r="A56" t="s">
        <v>7508</v>
      </c>
      <c r="B56">
        <v>1</v>
      </c>
      <c r="C56" t="s">
        <v>4438</v>
      </c>
      <c r="D56" t="str">
        <f>VLOOKUP(C56,'MASTER KEY'!$A$2:$B$2986,2,FALSE)</f>
        <v>Diploneis vacillans</v>
      </c>
    </row>
    <row r="57" spans="1:4">
      <c r="A57" t="s">
        <v>2796</v>
      </c>
      <c r="B57">
        <v>1</v>
      </c>
      <c r="C57" t="s">
        <v>4473</v>
      </c>
      <c r="D57" t="str">
        <f>VLOOKUP(C57,'MASTER KEY'!$A$2:$B$2986,2,FALSE)</f>
        <v>Eucampia cornuta</v>
      </c>
    </row>
    <row r="58" spans="1:4">
      <c r="A58" t="s">
        <v>7644</v>
      </c>
      <c r="B58">
        <v>1</v>
      </c>
      <c r="C58" t="s">
        <v>4490</v>
      </c>
      <c r="D58" t="str">
        <f>VLOOKUP(C58,'MASTER KEY'!$A$2:$B$2986,2,FALSE)</f>
        <v>Euglena spp 0001</v>
      </c>
    </row>
    <row r="59" spans="1:4">
      <c r="A59" t="s">
        <v>2875</v>
      </c>
      <c r="B59">
        <v>1</v>
      </c>
      <c r="C59" t="s">
        <v>4571</v>
      </c>
      <c r="D59" t="str">
        <f>VLOOKUP(C59,'MASTER KEY'!$A$2:$B$2986,2,FALSE)</f>
        <v>Gramatophora oceanica</v>
      </c>
    </row>
    <row r="60" spans="1:4">
      <c r="A60" t="s">
        <v>2881</v>
      </c>
      <c r="B60">
        <v>1</v>
      </c>
      <c r="C60" t="s">
        <v>4578</v>
      </c>
      <c r="D60" t="str">
        <f>VLOOKUP(C60,'MASTER KEY'!$A$2:$B$2986,2,FALSE)</f>
        <v>Guinardia flaccida</v>
      </c>
    </row>
    <row r="61" spans="1:4">
      <c r="A61" t="s">
        <v>7645</v>
      </c>
      <c r="B61">
        <v>1</v>
      </c>
      <c r="C61" t="s">
        <v>4615</v>
      </c>
      <c r="D61" t="str">
        <f>VLOOKUP(C61,'MASTER KEY'!$A$2:$B$2986,2,FALSE)</f>
        <v>Gymnodinium spp 0024</v>
      </c>
    </row>
    <row r="62" spans="1:4">
      <c r="A62" t="s">
        <v>2990</v>
      </c>
      <c r="B62">
        <v>1</v>
      </c>
      <c r="C62" t="s">
        <v>4724</v>
      </c>
      <c r="D62" t="str">
        <f>VLOOKUP(C62,'MASTER KEY'!$A$2:$B$2986,2,FALSE)</f>
        <v>Katodinium rotundatum</v>
      </c>
    </row>
    <row r="63" spans="1:4">
      <c r="A63" t="s">
        <v>3001</v>
      </c>
      <c r="B63">
        <v>1</v>
      </c>
      <c r="C63" t="s">
        <v>4745</v>
      </c>
      <c r="D63" t="str">
        <f>VLOOKUP(C63,'MASTER KEY'!$A$2:$B$2986,2,FALSE)</f>
        <v>Leptocylindrus danicus</v>
      </c>
    </row>
    <row r="64" spans="1:4">
      <c r="A64" t="s">
        <v>3009</v>
      </c>
      <c r="B64">
        <v>1</v>
      </c>
      <c r="C64" t="s">
        <v>4757</v>
      </c>
      <c r="D64" t="str">
        <f>VLOOKUP(C64,'MASTER KEY'!$A$2:$B$2986,2,FALSE)</f>
        <v>Licmophora flabellata</v>
      </c>
    </row>
    <row r="65" spans="1:4">
      <c r="A65" t="s">
        <v>5704</v>
      </c>
      <c r="B65">
        <v>1</v>
      </c>
      <c r="C65" t="s">
        <v>4758</v>
      </c>
      <c r="D65" t="str">
        <f>VLOOKUP(C65,'MASTER KEY'!$A$2:$B$2986,2,FALSE)</f>
        <v>Licmophora lyngbei</v>
      </c>
    </row>
    <row r="66" spans="1:4">
      <c r="A66" t="s">
        <v>3011</v>
      </c>
      <c r="B66">
        <v>1</v>
      </c>
      <c r="C66" t="s">
        <v>4759</v>
      </c>
      <c r="D66" t="str">
        <f>VLOOKUP(C66,'MASTER KEY'!$A$2:$B$2986,2,FALSE)</f>
        <v>Licmophora paradoxa</v>
      </c>
    </row>
    <row r="67" spans="1:4">
      <c r="A67" t="s">
        <v>3027</v>
      </c>
      <c r="B67">
        <v>1</v>
      </c>
      <c r="C67" t="s">
        <v>4786</v>
      </c>
      <c r="D67" t="str">
        <f>VLOOKUP(C67,'MASTER KEY'!$A$2:$B$2986,2,FALSE)</f>
        <v>Mastogloia cocconeiformis</v>
      </c>
    </row>
    <row r="68" spans="1:4">
      <c r="A68" t="s">
        <v>7532</v>
      </c>
      <c r="B68">
        <v>1</v>
      </c>
      <c r="C68" t="s">
        <v>4819</v>
      </c>
      <c r="D68" t="str">
        <f>VLOOKUP(C68,'MASTER KEY'!$A$2:$B$2986,2,FALSE)</f>
        <v>Mesoporos perforatus</v>
      </c>
    </row>
    <row r="69" spans="1:4">
      <c r="A69" t="s">
        <v>3060</v>
      </c>
      <c r="B69">
        <v>1</v>
      </c>
      <c r="C69" t="s">
        <v>4840</v>
      </c>
      <c r="D69" t="str">
        <f>VLOOKUP(C69,'MASTER KEY'!$A$2:$B$2986,2,FALSE)</f>
        <v>Navicula cf. tripunctata</v>
      </c>
    </row>
    <row r="70" spans="1:4">
      <c r="A70" t="s">
        <v>3062</v>
      </c>
      <c r="B70">
        <v>1</v>
      </c>
      <c r="C70" t="s">
        <v>4842</v>
      </c>
      <c r="D70" t="str">
        <f>VLOOKUP(C70,'MASTER KEY'!$A$2:$B$2986,2,FALSE)</f>
        <v>Navicula confervacea</v>
      </c>
    </row>
    <row r="71" spans="1:4">
      <c r="A71" t="s">
        <v>3064</v>
      </c>
      <c r="B71">
        <v>1</v>
      </c>
      <c r="C71" t="s">
        <v>4844</v>
      </c>
      <c r="D71" t="str">
        <f>VLOOKUP(C71,'MASTER KEY'!$A$2:$B$2986,2,FALSE)</f>
        <v>Navicula punctata</v>
      </c>
    </row>
    <row r="72" spans="1:4">
      <c r="A72" t="s">
        <v>3065</v>
      </c>
      <c r="B72">
        <v>1</v>
      </c>
      <c r="C72" t="s">
        <v>4845</v>
      </c>
      <c r="D72" t="str">
        <f>VLOOKUP(C72,'MASTER KEY'!$A$2:$B$2986,2,FALSE)</f>
        <v>Navicula robertsiana</v>
      </c>
    </row>
    <row r="73" spans="1:4">
      <c r="A73" t="s">
        <v>9020</v>
      </c>
      <c r="B73">
        <v>1</v>
      </c>
      <c r="C73" t="s">
        <v>4885</v>
      </c>
      <c r="D73" t="str">
        <f>VLOOKUP(C73,'MASTER KEY'!$A$2:$B$2986,2,FALSE)</f>
        <v>Navicula spp 0039</v>
      </c>
    </row>
    <row r="74" spans="1:4">
      <c r="A74" t="s">
        <v>3106</v>
      </c>
      <c r="B74">
        <v>1</v>
      </c>
      <c r="C74" t="s">
        <v>4891</v>
      </c>
      <c r="D74" t="str">
        <f>VLOOKUP(C74,'MASTER KEY'!$A$2:$B$2986,2,FALSE)</f>
        <v>Navicula transitans</v>
      </c>
    </row>
    <row r="75" spans="1:4">
      <c r="A75" t="s">
        <v>3112</v>
      </c>
      <c r="B75">
        <v>1</v>
      </c>
      <c r="C75" t="s">
        <v>4900</v>
      </c>
      <c r="D75" t="str">
        <f>VLOOKUP(C75,'MASTER KEY'!$A$2:$B$2986,2,FALSE)</f>
        <v>Nitzschia bilobata</v>
      </c>
    </row>
    <row r="76" spans="1:4">
      <c r="A76" t="s">
        <v>3118</v>
      </c>
      <c r="B76">
        <v>1</v>
      </c>
      <c r="C76" t="s">
        <v>4909</v>
      </c>
      <c r="D76" t="str">
        <f>VLOOKUP(C76,'MASTER KEY'!$A$2:$B$2986,2,FALSE)</f>
        <v>Nitzschia longissima</v>
      </c>
    </row>
    <row r="77" spans="1:4">
      <c r="A77" t="s">
        <v>7650</v>
      </c>
      <c r="B77">
        <v>1</v>
      </c>
      <c r="C77" t="s">
        <v>4909</v>
      </c>
      <c r="D77" t="str">
        <f>VLOOKUP(C77,'MASTER KEY'!$A$2:$B$2986,2,FALSE)</f>
        <v>Nitzschia longissima</v>
      </c>
    </row>
    <row r="78" spans="1:4">
      <c r="A78" t="s">
        <v>3120</v>
      </c>
      <c r="B78">
        <v>1</v>
      </c>
      <c r="C78" t="s">
        <v>4912</v>
      </c>
      <c r="D78" t="str">
        <f>VLOOKUP(C78,'MASTER KEY'!$A$2:$B$2986,2,FALSE)</f>
        <v>Nitzschia punctata</v>
      </c>
    </row>
    <row r="79" spans="1:4">
      <c r="A79" t="s">
        <v>5513</v>
      </c>
      <c r="B79">
        <v>1</v>
      </c>
      <c r="C79" t="s">
        <v>4967</v>
      </c>
      <c r="D79" t="str">
        <f>VLOOKUP(C79,'MASTER KEY'!$A$2:$B$2986,2,FALSE)</f>
        <v>Nitzschia spp 0051</v>
      </c>
    </row>
    <row r="80" spans="1:4">
      <c r="A80" t="s">
        <v>3183</v>
      </c>
      <c r="B80">
        <v>1</v>
      </c>
      <c r="C80" t="s">
        <v>4979</v>
      </c>
      <c r="D80" t="str">
        <f>VLOOKUP(C80,'MASTER KEY'!$A$2:$B$2986,2,FALSE)</f>
        <v>Odontella aurita</v>
      </c>
    </row>
    <row r="81" spans="1:4">
      <c r="A81" t="s">
        <v>3186</v>
      </c>
      <c r="B81">
        <v>1</v>
      </c>
      <c r="C81" t="s">
        <v>4982</v>
      </c>
      <c r="D81" t="str">
        <f>VLOOKUP(C81,'MASTER KEY'!$A$2:$B$2986,2,FALSE)</f>
        <v>Odontella sinensis</v>
      </c>
    </row>
    <row r="82" spans="1:4">
      <c r="A82" t="s">
        <v>3224</v>
      </c>
      <c r="B82">
        <v>1</v>
      </c>
      <c r="C82" t="s">
        <v>5031</v>
      </c>
      <c r="D82" t="str">
        <f>VLOOKUP(C82,'MASTER KEY'!$A$2:$B$2986,2,FALSE)</f>
        <v>Paralia sulcata</v>
      </c>
    </row>
    <row r="83" spans="1:4">
      <c r="A83" t="s">
        <v>9022</v>
      </c>
      <c r="B83">
        <v>1</v>
      </c>
      <c r="C83" t="s">
        <v>5067</v>
      </c>
      <c r="D83" t="str">
        <f>VLOOKUP(C83,'MASTER KEY'!$A$2:$B$2986,2,FALSE)</f>
        <v>Phaeocystis spp 0002</v>
      </c>
    </row>
    <row r="84" spans="1:4">
      <c r="A84" t="s">
        <v>9023</v>
      </c>
      <c r="B84">
        <v>1</v>
      </c>
      <c r="C84" t="s">
        <v>5093</v>
      </c>
      <c r="D84" t="str">
        <f>VLOOKUP(C84,'MASTER KEY'!$A$2:$B$2986,2,FALSE)</f>
        <v>Pinnularia spp 0001</v>
      </c>
    </row>
    <row r="85" spans="1:4">
      <c r="A85" t="s">
        <v>7653</v>
      </c>
      <c r="B85">
        <v>1</v>
      </c>
      <c r="C85" t="s">
        <v>5121</v>
      </c>
      <c r="D85" t="str">
        <f>VLOOKUP(C85,'MASTER KEY'!$A$2:$B$2986,2,FALSE)</f>
        <v>Pleurosigma spp 0002</v>
      </c>
    </row>
    <row r="86" spans="1:4">
      <c r="A86" t="s">
        <v>7655</v>
      </c>
      <c r="B86">
        <v>1</v>
      </c>
      <c r="C86" t="s">
        <v>5195</v>
      </c>
      <c r="D86" t="str">
        <f>VLOOKUP(C86,'MASTER KEY'!$A$2:$B$2986,2,FALSE)</f>
        <v>Prorocentrum compressum</v>
      </c>
    </row>
    <row r="87" spans="1:4">
      <c r="A87" t="s">
        <v>5558</v>
      </c>
      <c r="B87">
        <v>1</v>
      </c>
      <c r="C87" t="s">
        <v>5197</v>
      </c>
      <c r="D87" t="str">
        <f>VLOOKUP(C87,'MASTER KEY'!$A$2:$B$2986,2,FALSE)</f>
        <v>Prorocentrum dentatum</v>
      </c>
    </row>
    <row r="88" spans="1:4">
      <c r="A88" t="s">
        <v>5559</v>
      </c>
      <c r="B88">
        <v>1</v>
      </c>
      <c r="C88" t="s">
        <v>5196</v>
      </c>
      <c r="D88" t="str">
        <f>VLOOKUP(C88,'MASTER KEY'!$A$2:$B$2986,2,FALSE)</f>
        <v>Prorocentrum cordatum</v>
      </c>
    </row>
    <row r="89" spans="1:4">
      <c r="A89" t="s">
        <v>3349</v>
      </c>
      <c r="B89">
        <v>1</v>
      </c>
      <c r="C89" t="s">
        <v>5200</v>
      </c>
      <c r="D89" t="str">
        <f>VLOOKUP(C89,'MASTER KEY'!$A$2:$B$2986,2,FALSE)</f>
        <v>Prorocentrum lima</v>
      </c>
    </row>
    <row r="90" spans="1:4">
      <c r="A90" t="s">
        <v>3351</v>
      </c>
      <c r="B90">
        <v>1</v>
      </c>
      <c r="C90" t="s">
        <v>5202</v>
      </c>
      <c r="D90" t="str">
        <f>VLOOKUP(C90,'MASTER KEY'!$A$2:$B$2986,2,FALSE)</f>
        <v>Prorocentrum micans</v>
      </c>
    </row>
    <row r="91" spans="1:4">
      <c r="A91" t="s">
        <v>5562</v>
      </c>
      <c r="B91">
        <v>1</v>
      </c>
      <c r="C91" t="s">
        <v>5663</v>
      </c>
      <c r="D91" t="str">
        <f>VLOOKUP(C91,'MASTER KEY'!$A$2:$B$2986,2,FALSE)</f>
        <v>Prorocentrum spp 0005</v>
      </c>
    </row>
    <row r="92" spans="1:4">
      <c r="A92" t="s">
        <v>3364</v>
      </c>
      <c r="B92">
        <v>1</v>
      </c>
      <c r="C92" t="s">
        <v>6791</v>
      </c>
      <c r="D92" t="str">
        <f>VLOOKUP(C92,'MASTER KEY'!$A$2:$B$2986,2,FALSE)</f>
        <v>Protoperidinium bipes</v>
      </c>
    </row>
    <row r="93" spans="1:4">
      <c r="A93" t="s">
        <v>7658</v>
      </c>
      <c r="B93">
        <v>1</v>
      </c>
      <c r="C93" t="s">
        <v>6829</v>
      </c>
      <c r="D93" t="str">
        <f>VLOOKUP(C93,'MASTER KEY'!$A$2:$B$2986,2,FALSE)</f>
        <v>Protoperidinium thorianum</v>
      </c>
    </row>
    <row r="94" spans="1:4">
      <c r="A94" t="s">
        <v>3365</v>
      </c>
      <c r="B94">
        <v>1</v>
      </c>
      <c r="C94" t="s">
        <v>6793</v>
      </c>
      <c r="D94" t="str">
        <f>VLOOKUP(C94,'MASTER KEY'!$A$2:$B$2986,2,FALSE)</f>
        <v>Protoperidinium claudicans</v>
      </c>
    </row>
    <row r="95" spans="1:4">
      <c r="A95" t="s">
        <v>7656</v>
      </c>
      <c r="B95">
        <v>1</v>
      </c>
      <c r="C95" t="s">
        <v>6820</v>
      </c>
      <c r="D95" t="str">
        <f>VLOOKUP(C95,'MASTER KEY'!$A$2:$B$2986,2,FALSE)</f>
        <v>Protoperidinium spp 0013</v>
      </c>
    </row>
    <row r="96" spans="1:4">
      <c r="A96" t="s">
        <v>7657</v>
      </c>
      <c r="B96">
        <v>1</v>
      </c>
      <c r="C96" t="s">
        <v>6821</v>
      </c>
      <c r="D96" t="str">
        <f>VLOOKUP(C96,'MASTER KEY'!$A$2:$B$2986,2,FALSE)</f>
        <v>Protoperidinium spp 0014</v>
      </c>
    </row>
    <row r="97" spans="1:4">
      <c r="A97" t="s">
        <v>3442</v>
      </c>
      <c r="B97">
        <v>1</v>
      </c>
      <c r="C97" t="s">
        <v>6893</v>
      </c>
      <c r="D97" t="str">
        <f>VLOOKUP(C97,'MASTER KEY'!$A$2:$B$2986,2,FALSE)</f>
        <v>Raphoneis amphiceros</v>
      </c>
    </row>
    <row r="98" spans="1:4">
      <c r="A98" t="s">
        <v>3482</v>
      </c>
      <c r="B98">
        <v>1</v>
      </c>
      <c r="C98" t="s">
        <v>6937</v>
      </c>
      <c r="D98" t="str">
        <f>VLOOKUP(C98,'MASTER KEY'!$A$2:$B$2986,2,FALSE)</f>
        <v>Rhizosolenia styliformis</v>
      </c>
    </row>
    <row r="99" spans="1:4">
      <c r="A99" t="s">
        <v>3495</v>
      </c>
      <c r="B99">
        <v>1</v>
      </c>
      <c r="C99" t="s">
        <v>6965</v>
      </c>
      <c r="D99" t="str">
        <f>VLOOKUP(C99,'MASTER KEY'!$A$2:$B$2986,2,FALSE)</f>
        <v>Scrippsiella trochoidea</v>
      </c>
    </row>
    <row r="100" spans="1:4">
      <c r="A100" t="s">
        <v>3498</v>
      </c>
      <c r="B100">
        <v>1</v>
      </c>
      <c r="C100" t="s">
        <v>6970</v>
      </c>
      <c r="D100" t="str">
        <f>VLOOKUP(C100,'MASTER KEY'!$A$2:$B$2986,2,FALSE)</f>
        <v>Skeletonema costatum</v>
      </c>
    </row>
    <row r="101" spans="1:4">
      <c r="A101" t="s">
        <v>3519</v>
      </c>
      <c r="B101">
        <v>1</v>
      </c>
      <c r="C101" t="s">
        <v>7003</v>
      </c>
      <c r="D101" t="str">
        <f>VLOOKUP(C101,'MASTER KEY'!$A$2:$B$2986,2,FALSE)</f>
        <v>Striatella unipunctata</v>
      </c>
    </row>
    <row r="102" spans="1:4">
      <c r="A102" t="s">
        <v>9025</v>
      </c>
      <c r="B102">
        <v>1</v>
      </c>
      <c r="C102" t="s">
        <v>7005</v>
      </c>
      <c r="D102" t="str">
        <f>VLOOKUP(C102,'MASTER KEY'!$A$2:$B$2986,2,FALSE)</f>
        <v>Surirella fastuosa</v>
      </c>
    </row>
    <row r="103" spans="1:4">
      <c r="A103" t="s">
        <v>7662</v>
      </c>
      <c r="B103">
        <v>1</v>
      </c>
      <c r="C103" t="s">
        <v>7018</v>
      </c>
      <c r="D103" t="str">
        <f>VLOOKUP(C103,'MASTER KEY'!$A$2:$B$2986,2,FALSE)</f>
        <v>Synedra fasciculata</v>
      </c>
    </row>
    <row r="104" spans="1:4">
      <c r="A104" t="s">
        <v>9026</v>
      </c>
      <c r="B104">
        <v>1</v>
      </c>
      <c r="C104" t="s">
        <v>7023</v>
      </c>
      <c r="D104" t="str">
        <f>VLOOKUP(C104,'MASTER KEY'!$A$2:$B$2986,2,FALSE)</f>
        <v>Synedra ulna</v>
      </c>
    </row>
    <row r="105" spans="1:4">
      <c r="A105" t="s">
        <v>9027</v>
      </c>
      <c r="B105">
        <v>1</v>
      </c>
      <c r="C105" t="s">
        <v>7020</v>
      </c>
      <c r="D105" t="str">
        <f>VLOOKUP(C105,'MASTER KEY'!$A$2:$B$2986,2,FALSE)</f>
        <v>Synedra spp 0001</v>
      </c>
    </row>
    <row r="106" spans="1:4">
      <c r="A106" t="s">
        <v>7663</v>
      </c>
      <c r="B106">
        <v>1</v>
      </c>
      <c r="C106" t="s">
        <v>7054</v>
      </c>
      <c r="D106" t="str">
        <f>VLOOKUP(C106,'MASTER KEY'!$A$2:$B$2986,2,FALSE)</f>
        <v>Thalassionema nitzchioides</v>
      </c>
    </row>
    <row r="107" spans="1:4">
      <c r="A107" t="s">
        <v>3544</v>
      </c>
      <c r="B107">
        <v>1</v>
      </c>
      <c r="C107" t="s">
        <v>7053</v>
      </c>
      <c r="D107" t="str">
        <f>VLOOKUP(C107,'MASTER KEY'!$A$2:$B$2986,2,FALSE)</f>
        <v>Thalassionema frauenfeldii</v>
      </c>
    </row>
    <row r="108" spans="1:4">
      <c r="A108" t="s">
        <v>3556</v>
      </c>
      <c r="B108">
        <v>1</v>
      </c>
      <c r="C108" t="s">
        <v>7069</v>
      </c>
      <c r="D108" t="str">
        <f>VLOOKUP(C108,'MASTER KEY'!$A$2:$B$2986,2,FALSE)</f>
        <v>Thalassiosira pseudonana</v>
      </c>
    </row>
    <row r="109" spans="1:4">
      <c r="A109" t="s">
        <v>3579</v>
      </c>
      <c r="B109">
        <v>1</v>
      </c>
      <c r="C109" t="s">
        <v>7096</v>
      </c>
      <c r="D109" t="str">
        <f>VLOOKUP(C109,'MASTER KEY'!$A$2:$B$2986,2,FALSE)</f>
        <v>Toxarium undulatum</v>
      </c>
    </row>
    <row r="110" spans="1:4">
      <c r="A110" t="s">
        <v>3592</v>
      </c>
      <c r="B110">
        <v>1</v>
      </c>
      <c r="C110" t="s">
        <v>7117</v>
      </c>
      <c r="D110" t="str">
        <f>VLOOKUP(C110,'MASTER KEY'!$A$2:$B$2986,2,FALSE)</f>
        <v>Trigonium alternans</v>
      </c>
    </row>
    <row r="111" spans="1:4">
      <c r="A111" t="s">
        <v>9031</v>
      </c>
      <c r="B111">
        <v>1</v>
      </c>
      <c r="C111" t="s">
        <v>4149</v>
      </c>
      <c r="D111" t="str">
        <f>VLOOKUP(C111,'MASTER KEY'!$A$2:$B$2986,2,FALSE)</f>
        <v>Chrysophyte spp 0001</v>
      </c>
    </row>
    <row r="112" spans="1:4">
      <c r="A112" t="s">
        <v>9030</v>
      </c>
      <c r="B112">
        <v>1</v>
      </c>
      <c r="C112" t="s">
        <v>4343</v>
      </c>
      <c r="D112" t="str">
        <f>VLOOKUP(C112,'MASTER KEY'!$A$2:$B$2986,2,FALSE)</f>
        <v>Dictyochophyte spp 0001</v>
      </c>
    </row>
    <row r="113" spans="1:4">
      <c r="A113" t="s">
        <v>7642</v>
      </c>
      <c r="B113">
        <v>1</v>
      </c>
      <c r="C113" t="s">
        <v>4401</v>
      </c>
      <c r="D113" t="str">
        <f>VLOOKUP(C113,'MASTER KEY'!$A$2:$B$2986,2,FALSE)</f>
        <v>Dinoflagellate spp 0051</v>
      </c>
    </row>
    <row r="114" spans="1:4">
      <c r="A114" t="s">
        <v>9033</v>
      </c>
      <c r="B114">
        <v>1</v>
      </c>
      <c r="C114" t="s">
        <v>6892</v>
      </c>
      <c r="D114" t="str">
        <f>VLOOKUP(C114,'MASTER KEY'!$A$2:$B$2986,2,FALSE)</f>
        <v>Raphidophyte spp 0001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8541-AEE0-442A-8C71-31F80E65B88F}">
  <dimension ref="A1:H11"/>
  <sheetViews>
    <sheetView workbookViewId="0">
      <selection activeCell="D2" sqref="D2"/>
    </sheetView>
  </sheetViews>
  <sheetFormatPr defaultRowHeight="14.4"/>
  <cols>
    <col min="1" max="1" width="20.8867187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  <c r="H2" s="64"/>
    </row>
    <row r="3" spans="1:8">
      <c r="A3" s="64" t="s">
        <v>5372</v>
      </c>
      <c r="B3">
        <v>1</v>
      </c>
      <c r="C3" t="s">
        <v>7186</v>
      </c>
      <c r="D3" t="str">
        <f>VLOOKUP(C3,'MASTER KEY'!$A$2:$B$2986,2,FALSE)</f>
        <v>Chlorophyta</v>
      </c>
      <c r="H3" s="64"/>
    </row>
    <row r="4" spans="1:8">
      <c r="A4" s="64" t="s">
        <v>5735</v>
      </c>
      <c r="B4">
        <v>1</v>
      </c>
      <c r="C4" t="s">
        <v>7189</v>
      </c>
      <c r="D4" t="str">
        <f>VLOOKUP(C4,'MASTER KEY'!$A$2:$B$2986,2,FALSE)</f>
        <v>Cryptophyta</v>
      </c>
      <c r="H4" s="64"/>
    </row>
    <row r="5" spans="1:8">
      <c r="A5" s="64" t="s">
        <v>7664</v>
      </c>
      <c r="B5">
        <v>1</v>
      </c>
      <c r="C5" t="s">
        <v>7190</v>
      </c>
      <c r="D5" t="str">
        <f>VLOOKUP(C5,'MASTER KEY'!$A$2:$B$2986,2,FALSE)</f>
        <v>Cyanophyta</v>
      </c>
      <c r="H5" s="64"/>
    </row>
    <row r="6" spans="1:8">
      <c r="A6" s="64" t="s">
        <v>5651</v>
      </c>
      <c r="B6">
        <v>1</v>
      </c>
      <c r="C6" t="s">
        <v>7193</v>
      </c>
      <c r="D6" t="str">
        <f>VLOOKUP(C6,'MASTER KEY'!$A$2:$B$2986,2,FALSE)</f>
        <v>Ochrophyta</v>
      </c>
    </row>
    <row r="7" spans="1:8">
      <c r="A7" s="64" t="s">
        <v>5411</v>
      </c>
      <c r="B7">
        <v>1</v>
      </c>
      <c r="C7" t="s">
        <v>7192</v>
      </c>
      <c r="D7" t="str">
        <f>VLOOKUP(C7,'MASTER KEY'!$A$2:$B$2986,2,FALSE)</f>
        <v>Dinophyta</v>
      </c>
      <c r="H7" s="64"/>
    </row>
    <row r="8" spans="1:8">
      <c r="A8" s="64" t="s">
        <v>5737</v>
      </c>
      <c r="B8">
        <v>1</v>
      </c>
      <c r="C8" t="s">
        <v>7194</v>
      </c>
      <c r="D8" t="str">
        <f>VLOOKUP(C8,'MASTER KEY'!$A$2:$B$2986,2,FALSE)</f>
        <v>Euglenophyta</v>
      </c>
      <c r="H8" s="64"/>
    </row>
    <row r="9" spans="1:8">
      <c r="A9" s="64" t="s">
        <v>5734</v>
      </c>
      <c r="B9">
        <v>1</v>
      </c>
      <c r="C9" t="s">
        <v>7186</v>
      </c>
      <c r="D9" t="str">
        <f>VLOOKUP(C9,'MASTER KEY'!$A$2:$B$2986,2,FALSE)</f>
        <v>Chlorophyta</v>
      </c>
      <c r="H9" s="64"/>
    </row>
    <row r="10" spans="1:8">
      <c r="A10" s="64" t="s">
        <v>6358</v>
      </c>
      <c r="B10">
        <v>1</v>
      </c>
      <c r="C10" t="s">
        <v>7195</v>
      </c>
      <c r="D10" t="str">
        <f>VLOOKUP(C10,'MASTER KEY'!$A$2:$B$2986,2,FALSE)</f>
        <v>Haptophyta</v>
      </c>
      <c r="H10" s="64"/>
    </row>
    <row r="11" spans="1:8">
      <c r="A11" s="64" t="s">
        <v>7665</v>
      </c>
      <c r="B11">
        <v>1</v>
      </c>
      <c r="C11" t="s">
        <v>7193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B735-8979-4A3E-8F73-1DACF1448A5B}">
  <dimension ref="A1:H11"/>
  <sheetViews>
    <sheetView workbookViewId="0">
      <selection activeCell="D2" sqref="D2"/>
    </sheetView>
  </sheetViews>
  <sheetFormatPr defaultRowHeight="14.4"/>
  <cols>
    <col min="1" max="1" width="19.4414062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  <c r="H2" s="64"/>
    </row>
    <row r="3" spans="1:8">
      <c r="A3" s="64" t="s">
        <v>5372</v>
      </c>
      <c r="B3">
        <v>1</v>
      </c>
      <c r="C3" t="s">
        <v>7186</v>
      </c>
      <c r="D3" t="str">
        <f>VLOOKUP(C3,'MASTER KEY'!$A$2:$B$2986,2,FALSE)</f>
        <v>Chlorophyta</v>
      </c>
      <c r="H3" s="64"/>
    </row>
    <row r="4" spans="1:8">
      <c r="A4" s="64" t="s">
        <v>5735</v>
      </c>
      <c r="B4">
        <v>1</v>
      </c>
      <c r="C4" t="s">
        <v>7189</v>
      </c>
      <c r="D4" t="str">
        <f>VLOOKUP(C4,'MASTER KEY'!$A$2:$B$2986,2,FALSE)</f>
        <v>Cryptophyta</v>
      </c>
      <c r="H4" s="64"/>
    </row>
    <row r="5" spans="1:8">
      <c r="A5" s="64" t="s">
        <v>7664</v>
      </c>
      <c r="B5">
        <v>1</v>
      </c>
      <c r="C5" t="s">
        <v>7190</v>
      </c>
      <c r="D5" t="str">
        <f>VLOOKUP(C5,'MASTER KEY'!$A$2:$B$2986,2,FALSE)</f>
        <v>Cyanophyta</v>
      </c>
      <c r="H5" s="64"/>
    </row>
    <row r="6" spans="1:8">
      <c r="A6" s="64" t="s">
        <v>5651</v>
      </c>
      <c r="B6">
        <v>1</v>
      </c>
      <c r="C6" t="s">
        <v>7193</v>
      </c>
      <c r="D6" t="str">
        <f>VLOOKUP(C6,'MASTER KEY'!$A$2:$B$2986,2,FALSE)</f>
        <v>Ochrophyta</v>
      </c>
    </row>
    <row r="7" spans="1:8">
      <c r="A7" s="64" t="s">
        <v>5411</v>
      </c>
      <c r="B7">
        <v>1</v>
      </c>
      <c r="C7" t="s">
        <v>7192</v>
      </c>
      <c r="D7" t="str">
        <f>VLOOKUP(C7,'MASTER KEY'!$A$2:$B$2986,2,FALSE)</f>
        <v>Dinophyta</v>
      </c>
      <c r="H7" s="64"/>
    </row>
    <row r="8" spans="1:8">
      <c r="A8" s="64" t="s">
        <v>5737</v>
      </c>
      <c r="B8">
        <v>1</v>
      </c>
      <c r="C8" t="s">
        <v>7194</v>
      </c>
      <c r="D8" t="str">
        <f>VLOOKUP(C8,'MASTER KEY'!$A$2:$B$2986,2,FALSE)</f>
        <v>Euglenophyta</v>
      </c>
      <c r="H8" s="64"/>
    </row>
    <row r="9" spans="1:8">
      <c r="A9" s="64" t="s">
        <v>5734</v>
      </c>
      <c r="B9">
        <v>1</v>
      </c>
      <c r="C9" t="s">
        <v>7186</v>
      </c>
      <c r="D9" t="str">
        <f>VLOOKUP(C9,'MASTER KEY'!$A$2:$B$2986,2,FALSE)</f>
        <v>Chlorophyta</v>
      </c>
      <c r="H9" s="64"/>
    </row>
    <row r="10" spans="1:8">
      <c r="A10" s="64" t="s">
        <v>6358</v>
      </c>
      <c r="B10">
        <v>1</v>
      </c>
      <c r="C10" t="s">
        <v>7195</v>
      </c>
      <c r="D10" t="str">
        <f>VLOOKUP(C10,'MASTER KEY'!$A$2:$B$2986,2,FALSE)</f>
        <v>Haptophyta</v>
      </c>
      <c r="H10" s="64"/>
    </row>
    <row r="11" spans="1:8">
      <c r="A11" s="64" t="s">
        <v>7665</v>
      </c>
      <c r="B11">
        <v>1</v>
      </c>
      <c r="C11" t="s">
        <v>7193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07D9-29EB-4464-ABDD-627E77DFA37F}">
  <dimension ref="A1:D120"/>
  <sheetViews>
    <sheetView topLeftCell="A91" workbookViewId="0">
      <selection activeCell="A4" sqref="A4"/>
    </sheetView>
  </sheetViews>
  <sheetFormatPr defaultRowHeight="14.4"/>
  <cols>
    <col min="1" max="1" width="29.88671875" customWidth="1"/>
  </cols>
  <sheetData>
    <row r="1" spans="1:4">
      <c r="A1" s="200" t="s">
        <v>223</v>
      </c>
      <c r="B1" s="201" t="s">
        <v>224</v>
      </c>
      <c r="C1" s="51" t="s">
        <v>225</v>
      </c>
      <c r="D1" s="51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9049</v>
      </c>
      <c r="B3">
        <v>1</v>
      </c>
      <c r="C3" t="s">
        <v>5055</v>
      </c>
      <c r="D3" t="str">
        <f>VLOOKUP(C3,'MASTER KEY'!$A$2:$B$2986,2,FALSE)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KEY'!$A$2:$B$2986,2,FALSE)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KEY'!$A$2:$B$2986,2,FALSE)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KEY'!$A$2:$B$2986,2,FALSE)</f>
        <v>Amphora rhombica</v>
      </c>
    </row>
    <row r="7" spans="1:4">
      <c r="A7" t="s">
        <v>7635</v>
      </c>
      <c r="B7">
        <v>1</v>
      </c>
      <c r="C7" t="s">
        <v>3721</v>
      </c>
      <c r="D7" t="str">
        <f>VLOOKUP(C7,'MASTER KEY'!$A$2:$B$2986,2,FALSE)</f>
        <v>Amphora spp 0002</v>
      </c>
    </row>
    <row r="8" spans="1:4">
      <c r="A8" t="s">
        <v>2231</v>
      </c>
      <c r="B8">
        <v>1</v>
      </c>
      <c r="C8" t="s">
        <v>3794</v>
      </c>
      <c r="D8" t="str">
        <f>VLOOKUP(C8,'MASTER KEY'!$A$2:$B$2986,2,FALSE)</f>
        <v>Asterionellopsis glacialis</v>
      </c>
    </row>
    <row r="9" spans="1:4">
      <c r="A9" t="s">
        <v>2404</v>
      </c>
      <c r="B9">
        <v>1</v>
      </c>
      <c r="C9" t="s">
        <v>3984</v>
      </c>
      <c r="D9" t="str">
        <f>VLOOKUP(C9,'MASTER KEY'!$A$2:$B$2986,2,FALSE)</f>
        <v>Cerataulina pelagica</v>
      </c>
    </row>
    <row r="10" spans="1:4">
      <c r="A10" t="s">
        <v>2414</v>
      </c>
      <c r="B10">
        <v>1</v>
      </c>
      <c r="C10" t="s">
        <v>3995</v>
      </c>
      <c r="D10" t="str">
        <f>VLOOKUP(C10,'MASTER KEY'!$A$2:$B$2986,2,FALSE)</f>
        <v>Ceratium furca</v>
      </c>
    </row>
    <row r="11" spans="1:4">
      <c r="A11" t="s">
        <v>9036</v>
      </c>
      <c r="B11">
        <v>1</v>
      </c>
      <c r="C11" t="s">
        <v>3942</v>
      </c>
      <c r="D11" t="str">
        <f>VLOOKUP(C11,'MASTER KEY'!$A$2:$B$2986,2,FALSE)</f>
        <v>Bacteriastrum spp 0001</v>
      </c>
    </row>
    <row r="12" spans="1:4">
      <c r="A12" t="s">
        <v>9040</v>
      </c>
      <c r="B12">
        <v>1</v>
      </c>
      <c r="C12" t="s">
        <v>4301</v>
      </c>
      <c r="D12" t="str">
        <f>VLOOKUP(C12,'MASTER KEY'!$A$2:$B$2986,2,FALSE)</f>
        <v>Cymbella minuta</v>
      </c>
    </row>
    <row r="13" spans="1:4">
      <c r="A13" t="s">
        <v>9041</v>
      </c>
      <c r="B13">
        <v>1</v>
      </c>
      <c r="C13" t="s">
        <v>4459</v>
      </c>
      <c r="D13" t="str">
        <f>VLOOKUP(C13,'MASTER KEY'!$A$2:$B$2986,2,FALSE)</f>
        <v>Entomoeneis tenuistriata</v>
      </c>
    </row>
    <row r="14" spans="1:4">
      <c r="A14" t="s">
        <v>9089</v>
      </c>
      <c r="B14">
        <v>1</v>
      </c>
      <c r="C14" t="s">
        <v>4471</v>
      </c>
      <c r="D14" t="str">
        <f>VLOOKUP(C14,'MASTER KEY'!$A$2:$B$2986,2,FALSE)</f>
        <v>Epithemia spp 0001</v>
      </c>
    </row>
    <row r="15" spans="1:4">
      <c r="A15" t="s">
        <v>9043</v>
      </c>
      <c r="B15">
        <v>1</v>
      </c>
      <c r="C15" t="s">
        <v>4582</v>
      </c>
      <c r="D15" t="str">
        <f>VLOOKUP(C15,'MASTER KEY'!$A$2:$B$2986,2,FALSE)</f>
        <v>Guinardia striata</v>
      </c>
    </row>
    <row r="16" spans="1:4">
      <c r="A16" t="s">
        <v>9090</v>
      </c>
      <c r="B16">
        <v>1</v>
      </c>
      <c r="C16" t="s">
        <v>4647</v>
      </c>
      <c r="D16" t="str">
        <f>VLOOKUP(C16,'MASTER KEY'!$A$2:$B$2986,2,FALSE)</f>
        <v>Gyrosigma fasciola</v>
      </c>
    </row>
    <row r="17" spans="1:4">
      <c r="A17" t="s">
        <v>7646</v>
      </c>
      <c r="B17">
        <v>1</v>
      </c>
      <c r="C17" t="s">
        <v>4696</v>
      </c>
      <c r="D17" t="str">
        <f>VLOOKUP(C17,'MASTER KEY'!$A$2:$B$2986,2,FALSE)</f>
        <v>Heterosigma spp 0002</v>
      </c>
    </row>
    <row r="18" spans="1:4">
      <c r="A18" t="s">
        <v>9091</v>
      </c>
      <c r="B18">
        <v>1</v>
      </c>
      <c r="C18" t="s">
        <v>4706</v>
      </c>
      <c r="D18" t="str">
        <f>VLOOKUP(C18,'MASTER KEY'!$A$2:$B$2986,2,FALSE)</f>
        <v>Imatonia spp 0002</v>
      </c>
    </row>
    <row r="19" spans="1:4">
      <c r="A19" t="s">
        <v>9047</v>
      </c>
      <c r="B19">
        <v>1</v>
      </c>
      <c r="C19" t="s">
        <v>4749</v>
      </c>
      <c r="D19" t="str">
        <f>VLOOKUP(C19,'MASTER KEY'!$A$2:$B$2986,2,FALSE)</f>
        <v>Leptocylindrus spp 0002</v>
      </c>
    </row>
    <row r="20" spans="1:4">
      <c r="A20" t="s">
        <v>9048</v>
      </c>
      <c r="B20">
        <v>1</v>
      </c>
      <c r="C20" t="s">
        <v>4761</v>
      </c>
      <c r="D20" t="str">
        <f>VLOOKUP(C20,'MASTER KEY'!$A$2:$B$2986,2,FALSE)</f>
        <v>Licmophora spp 0002</v>
      </c>
    </row>
    <row r="21" spans="1:4">
      <c r="A21" t="s">
        <v>7648</v>
      </c>
      <c r="B21">
        <v>1</v>
      </c>
      <c r="C21" t="s">
        <v>4805</v>
      </c>
      <c r="D21" t="str">
        <f>VLOOKUP(C21,'MASTER KEY'!$A$2:$B$2986,2,FALSE)</f>
        <v>Melosira spp 0002</v>
      </c>
    </row>
    <row r="22" spans="1:4">
      <c r="A22" t="s">
        <v>7651</v>
      </c>
      <c r="B22">
        <v>1</v>
      </c>
      <c r="C22" t="s">
        <v>5002</v>
      </c>
      <c r="D22" t="str">
        <f>VLOOKUP(C22,'MASTER KEY'!$A$2:$B$2986,2,FALSE)</f>
        <v>Oscillatoria spp 0002</v>
      </c>
    </row>
    <row r="23" spans="1:4">
      <c r="A23" t="s">
        <v>9050</v>
      </c>
      <c r="B23">
        <v>1</v>
      </c>
      <c r="C23" t="s">
        <v>5098</v>
      </c>
      <c r="D23" t="str">
        <f>VLOOKUP(C23,'MASTER KEY'!$A$2:$B$2986,2,FALSE)</f>
        <v>Plagiogramma spp 0002</v>
      </c>
    </row>
    <row r="24" spans="1:4">
      <c r="A24" t="s">
        <v>7654</v>
      </c>
      <c r="B24">
        <v>1</v>
      </c>
      <c r="C24" t="s">
        <v>5149</v>
      </c>
      <c r="D24" t="str">
        <f>VLOOKUP(C24,'MASTER KEY'!$A$2:$B$2986,2,FALSE)</f>
        <v>Polykrikos spp 0002</v>
      </c>
    </row>
    <row r="25" spans="1:4">
      <c r="A25" t="s">
        <v>7659</v>
      </c>
      <c r="B25">
        <v>1</v>
      </c>
      <c r="C25" t="s">
        <v>6848</v>
      </c>
      <c r="D25" t="str">
        <f>VLOOKUP(C25,'MASTER KEY'!$A$2:$B$2986,2,FALSE)</f>
        <v>Pseudonitzschia delicatissima</v>
      </c>
    </row>
    <row r="26" spans="1:4">
      <c r="A26" t="s">
        <v>7660</v>
      </c>
      <c r="B26">
        <v>1</v>
      </c>
      <c r="C26" t="s">
        <v>6853</v>
      </c>
      <c r="D26" t="str">
        <f>VLOOKUP(C26,'MASTER KEY'!$A$2:$B$2986,2,FALSE)</f>
        <v>Pseudopedinella tricostata</v>
      </c>
    </row>
    <row r="27" spans="1:4">
      <c r="A27" t="s">
        <v>9052</v>
      </c>
      <c r="B27">
        <v>1</v>
      </c>
      <c r="C27" t="s">
        <v>6865</v>
      </c>
      <c r="D27" t="str">
        <f>VLOOKUP(C27,'MASTER KEY'!$A$2:$B$2986,2,FALSE)</f>
        <v>Pyramimonas spp 0003</v>
      </c>
    </row>
    <row r="28" spans="1:4">
      <c r="A28" t="s">
        <v>9094</v>
      </c>
      <c r="B28">
        <v>1</v>
      </c>
      <c r="C28" t="s">
        <v>6880</v>
      </c>
      <c r="D28" t="str">
        <f>VLOOKUP(C28,'MASTER KEY'!$A$2:$B$2986,2,FALSE)</f>
        <v>Pyrocystis spp 0002</v>
      </c>
    </row>
    <row r="29" spans="1:4">
      <c r="A29" t="s">
        <v>9054</v>
      </c>
      <c r="B29">
        <v>1</v>
      </c>
      <c r="C29" t="s">
        <v>6884</v>
      </c>
      <c r="D29" t="str">
        <f>VLOOKUP(C29,'MASTER KEY'!$A$2:$B$2986,2,FALSE)</f>
        <v>Pyrophacus spp 0002</v>
      </c>
    </row>
    <row r="30" spans="1:4">
      <c r="A30" t="s">
        <v>9055</v>
      </c>
      <c r="B30">
        <v>1</v>
      </c>
      <c r="C30" t="s">
        <v>7042</v>
      </c>
      <c r="D30" t="str">
        <f>VLOOKUP(C30,'MASTER KEY'!$A$2:$B$2986,2,FALSE)</f>
        <v>Tetraselmis spp 0002</v>
      </c>
    </row>
    <row r="31" spans="1:4">
      <c r="A31" t="s">
        <v>9057</v>
      </c>
      <c r="B31">
        <v>1</v>
      </c>
      <c r="C31" t="s">
        <v>7109</v>
      </c>
      <c r="D31" t="str">
        <f>VLOOKUP(C31,'MASTER KEY'!$A$2:$B$2986,2,FALSE)</f>
        <v>Triceratium spp 0002</v>
      </c>
    </row>
    <row r="32" spans="1:4">
      <c r="A32" t="s">
        <v>2457</v>
      </c>
      <c r="B32">
        <v>1</v>
      </c>
      <c r="C32" t="s">
        <v>4045</v>
      </c>
      <c r="D32" t="str">
        <f>VLOOKUP(C32,'MASTER KEY'!$A$2:$B$2986,2,FALSE)</f>
        <v>Chaetoceros socialis</v>
      </c>
    </row>
    <row r="33" spans="1:4">
      <c r="A33" t="s">
        <v>7636</v>
      </c>
      <c r="B33">
        <v>1</v>
      </c>
      <c r="C33" t="s">
        <v>4047</v>
      </c>
      <c r="D33" t="str">
        <f>VLOOKUP(C33,'MASTER KEY'!$A$2:$B$2986,2,FALSE)</f>
        <v>Chaetoceros spp 0002</v>
      </c>
    </row>
    <row r="34" spans="1:4">
      <c r="A34" t="s">
        <v>2534</v>
      </c>
      <c r="B34">
        <v>1</v>
      </c>
      <c r="C34" t="s">
        <v>4154</v>
      </c>
      <c r="D34" t="str">
        <f>VLOOKUP(C34,'MASTER KEY'!$A$2:$B$2986,2,FALSE)</f>
        <v>Climacodium frauenfeldianum</v>
      </c>
    </row>
    <row r="35" spans="1:4">
      <c r="A35" t="s">
        <v>2547</v>
      </c>
      <c r="B35">
        <v>1</v>
      </c>
      <c r="C35" t="s">
        <v>4175</v>
      </c>
      <c r="D35" t="str">
        <f>VLOOKUP(C35,'MASTER KEY'!$A$2:$B$2986,2,FALSE)</f>
        <v>Cocconeis heteroidea</v>
      </c>
    </row>
    <row r="36" spans="1:4">
      <c r="A36" t="s">
        <v>2549</v>
      </c>
      <c r="B36">
        <v>1</v>
      </c>
      <c r="C36" t="s">
        <v>4177</v>
      </c>
      <c r="D36" t="str">
        <f>VLOOKUP(C36,'MASTER KEY'!$A$2:$B$2986,2,FALSE)</f>
        <v>Cocconeis scutellum</v>
      </c>
    </row>
    <row r="37" spans="1:4">
      <c r="A37" t="s">
        <v>7637</v>
      </c>
      <c r="B37">
        <v>1</v>
      </c>
      <c r="C37" t="s">
        <v>4178</v>
      </c>
      <c r="D37" t="str">
        <f>VLOOKUP(C37,'MASTER KEY'!$A$2:$B$2986,2,FALSE)</f>
        <v>Cocconeis spp 0001</v>
      </c>
    </row>
    <row r="38" spans="1:4">
      <c r="A38" t="s">
        <v>9011</v>
      </c>
      <c r="B38">
        <v>1</v>
      </c>
      <c r="C38" t="s">
        <v>4198</v>
      </c>
      <c r="D38" t="str">
        <f>VLOOKUP(C38,'MASTER KEY'!$A$2:$B$2986,2,FALSE)</f>
        <v>Corethron criophilium</v>
      </c>
    </row>
    <row r="39" spans="1:4">
      <c r="A39" t="s">
        <v>7638</v>
      </c>
      <c r="B39">
        <v>1</v>
      </c>
      <c r="C39" t="s">
        <v>4200</v>
      </c>
      <c r="D39" t="str">
        <f>VLOOKUP(C39,'MASTER KEY'!$A$2:$B$2986,2,FALSE)</f>
        <v>Corethron spp 0001</v>
      </c>
    </row>
    <row r="40" spans="1:4">
      <c r="A40" t="s">
        <v>7639</v>
      </c>
      <c r="B40">
        <v>1</v>
      </c>
      <c r="C40" t="s">
        <v>4213</v>
      </c>
      <c r="D40" t="str">
        <f>VLOOKUP(C40,'MASTER KEY'!$A$2:$B$2986,2,FALSE)</f>
        <v>Coscinodiscus spp 0001</v>
      </c>
    </row>
    <row r="41" spans="1:4">
      <c r="A41" t="s">
        <v>7647</v>
      </c>
      <c r="B41">
        <v>1</v>
      </c>
      <c r="C41" t="s">
        <v>4698</v>
      </c>
      <c r="D41" t="str">
        <f>VLOOKUP(C41,'MASTER KEY'!$A$2:$B$2986,2,FALSE)</f>
        <v>Hillea marina</v>
      </c>
    </row>
    <row r="42" spans="1:4">
      <c r="A42" t="s">
        <v>7640</v>
      </c>
      <c r="B42">
        <v>1</v>
      </c>
      <c r="C42" t="s">
        <v>4251</v>
      </c>
      <c r="D42" t="str">
        <f>VLOOKUP(C42,'MASTER KEY'!$A$2:$B$2986,2,FALSE)</f>
        <v>Cryptophyta spp 0002</v>
      </c>
    </row>
    <row r="43" spans="1:4">
      <c r="A43" t="s">
        <v>9012</v>
      </c>
      <c r="B43">
        <v>1</v>
      </c>
      <c r="C43" t="s">
        <v>4252</v>
      </c>
      <c r="D43" t="str">
        <f>VLOOKUP(C43,'MASTER KEY'!$A$2:$B$2986,2,FALSE)</f>
        <v>Cryptophyta spp 0003</v>
      </c>
    </row>
    <row r="44" spans="1:4">
      <c r="A44" t="s">
        <v>2644</v>
      </c>
      <c r="B44">
        <v>1</v>
      </c>
      <c r="C44" t="s">
        <v>4296</v>
      </c>
      <c r="D44" t="str">
        <f>VLOOKUP(C44,'MASTER KEY'!$A$2:$B$2986,2,FALSE)</f>
        <v>Cylindrotheca closterium</v>
      </c>
    </row>
    <row r="45" spans="1:4">
      <c r="A45" t="s">
        <v>2646</v>
      </c>
      <c r="B45">
        <v>1</v>
      </c>
      <c r="C45" t="s">
        <v>4299</v>
      </c>
      <c r="D45" t="str">
        <f>VLOOKUP(C45,'MASTER KEY'!$A$2:$B$2986,2,FALSE)</f>
        <v>Cymatopleura elliptica</v>
      </c>
    </row>
    <row r="46" spans="1:4">
      <c r="A46" t="s">
        <v>9080</v>
      </c>
      <c r="B46">
        <v>1</v>
      </c>
      <c r="C46" t="s">
        <v>4303</v>
      </c>
      <c r="D46" t="str">
        <f>VLOOKUP(C46,'MASTER KEY'!$A$2:$B$2986,2,FALSE)</f>
        <v>Cymbella spp 0001</v>
      </c>
    </row>
    <row r="47" spans="1:4">
      <c r="A47" t="s">
        <v>7579</v>
      </c>
      <c r="B47">
        <v>1</v>
      </c>
      <c r="C47" t="s">
        <v>4317</v>
      </c>
      <c r="D47" t="str">
        <f>VLOOKUP(C47,'MASTER KEY'!$A$2:$B$2986,2,FALSE)</f>
        <v>Dactyliosolen spp 0001</v>
      </c>
    </row>
    <row r="48" spans="1:4">
      <c r="A48" t="s">
        <v>2679</v>
      </c>
      <c r="B48">
        <v>1</v>
      </c>
      <c r="C48" t="s">
        <v>4336</v>
      </c>
      <c r="D48" t="str">
        <f>VLOOKUP(C48,'MASTER KEY'!$A$2:$B$2986,2,FALSE)</f>
        <v>Dictyocha fibula</v>
      </c>
    </row>
    <row r="49" spans="1:4">
      <c r="A49" t="s">
        <v>2680</v>
      </c>
      <c r="B49">
        <v>1</v>
      </c>
      <c r="C49" t="s">
        <v>4337</v>
      </c>
      <c r="D49" t="str">
        <f>VLOOKUP(C49,'MASTER KEY'!$A$2:$B$2986,2,FALSE)</f>
        <v>Dictyocha octonaria</v>
      </c>
    </row>
    <row r="50" spans="1:4">
      <c r="A50" t="s">
        <v>7641</v>
      </c>
      <c r="B50">
        <v>1</v>
      </c>
      <c r="C50" t="s">
        <v>4339</v>
      </c>
      <c r="D50" t="str">
        <f>VLOOKUP(C50,'MASTER KEY'!$A$2:$B$2986,2,FALSE)</f>
        <v>Dictyocha spp 0001</v>
      </c>
    </row>
    <row r="51" spans="1:4">
      <c r="A51" t="s">
        <v>2744</v>
      </c>
      <c r="B51">
        <v>1</v>
      </c>
      <c r="C51" t="s">
        <v>4404</v>
      </c>
      <c r="D51" t="str">
        <f>VLOOKUP(C51,'MASTER KEY'!$A$2:$B$2986,2,FALSE)</f>
        <v>Dinophysis caudata</v>
      </c>
    </row>
    <row r="52" spans="1:4">
      <c r="A52" t="s">
        <v>9014</v>
      </c>
      <c r="B52">
        <v>1</v>
      </c>
      <c r="C52" t="s">
        <v>4402</v>
      </c>
      <c r="D52" t="str">
        <f>VLOOKUP(C52,'MASTER KEY'!$A$2:$B$2986,2,FALSE)</f>
        <v>Dinophysis acuminata</v>
      </c>
    </row>
    <row r="53" spans="1:4">
      <c r="A53" t="s">
        <v>9015</v>
      </c>
      <c r="B53">
        <v>1</v>
      </c>
      <c r="C53" t="s">
        <v>4411</v>
      </c>
      <c r="D53" t="str">
        <f>VLOOKUP(C53,'MASTER KEY'!$A$2:$B$2986,2,FALSE)</f>
        <v>Dinophysis spp 0001</v>
      </c>
    </row>
    <row r="54" spans="1:4">
      <c r="A54" t="s">
        <v>9016</v>
      </c>
      <c r="B54">
        <v>1</v>
      </c>
      <c r="C54" t="s">
        <v>4423</v>
      </c>
      <c r="D54" t="str">
        <f>VLOOKUP(C54,'MASTER KEY'!$A$2:$B$2986,2,FALSE)</f>
        <v>Diploneis didyma</v>
      </c>
    </row>
    <row r="55" spans="1:4">
      <c r="A55" t="s">
        <v>2760</v>
      </c>
      <c r="B55">
        <v>1</v>
      </c>
      <c r="C55" t="s">
        <v>4422</v>
      </c>
      <c r="D55" t="str">
        <f>VLOOKUP(C55,'MASTER KEY'!$A$2:$B$2986,2,FALSE)</f>
        <v>Diploneis chersonensis</v>
      </c>
    </row>
    <row r="56" spans="1:4">
      <c r="A56" t="s">
        <v>2762</v>
      </c>
      <c r="B56">
        <v>1</v>
      </c>
      <c r="C56" t="s">
        <v>4424</v>
      </c>
      <c r="D56" t="str">
        <f>VLOOKUP(C56,'MASTER KEY'!$A$2:$B$2986,2,FALSE)</f>
        <v>Diploneis ovalis</v>
      </c>
    </row>
    <row r="57" spans="1:4">
      <c r="A57" t="s">
        <v>7643</v>
      </c>
      <c r="B57">
        <v>1</v>
      </c>
      <c r="C57" t="s">
        <v>4426</v>
      </c>
      <c r="D57" t="str">
        <f>VLOOKUP(C57,'MASTER KEY'!$A$2:$B$2986,2,FALSE)</f>
        <v>Diploneis spp 0001</v>
      </c>
    </row>
    <row r="58" spans="1:4">
      <c r="A58" t="s">
        <v>7508</v>
      </c>
      <c r="B58">
        <v>1</v>
      </c>
      <c r="C58" t="s">
        <v>4438</v>
      </c>
      <c r="D58" t="str">
        <f>VLOOKUP(C58,'MASTER KEY'!$A$2:$B$2986,2,FALSE)</f>
        <v>Diploneis vacillans</v>
      </c>
    </row>
    <row r="59" spans="1:4">
      <c r="A59" t="s">
        <v>2796</v>
      </c>
      <c r="B59">
        <v>1</v>
      </c>
      <c r="C59" t="s">
        <v>4473</v>
      </c>
      <c r="D59" t="str">
        <f>VLOOKUP(C59,'MASTER KEY'!$A$2:$B$2986,2,FALSE)</f>
        <v>Eucampia cornuta</v>
      </c>
    </row>
    <row r="60" spans="1:4">
      <c r="A60" t="s">
        <v>7644</v>
      </c>
      <c r="B60">
        <v>1</v>
      </c>
      <c r="C60" t="s">
        <v>4490</v>
      </c>
      <c r="D60" t="str">
        <f>VLOOKUP(C60,'MASTER KEY'!$A$2:$B$2986,2,FALSE)</f>
        <v>Euglena spp 0001</v>
      </c>
    </row>
    <row r="61" spans="1:4">
      <c r="A61" t="s">
        <v>2875</v>
      </c>
      <c r="B61">
        <v>1</v>
      </c>
      <c r="C61" t="s">
        <v>4571</v>
      </c>
      <c r="D61" t="str">
        <f>VLOOKUP(C61,'MASTER KEY'!$A$2:$B$2986,2,FALSE)</f>
        <v>Gramatophora oceanica</v>
      </c>
    </row>
    <row r="62" spans="1:4">
      <c r="A62" t="s">
        <v>2881</v>
      </c>
      <c r="B62">
        <v>1</v>
      </c>
      <c r="C62" t="s">
        <v>4578</v>
      </c>
      <c r="D62" t="str">
        <f>VLOOKUP(C62,'MASTER KEY'!$A$2:$B$2986,2,FALSE)</f>
        <v>Guinardia flaccida</v>
      </c>
    </row>
    <row r="63" spans="1:4">
      <c r="A63" t="s">
        <v>7645</v>
      </c>
      <c r="B63">
        <v>1</v>
      </c>
      <c r="C63" t="s">
        <v>4615</v>
      </c>
      <c r="D63" t="str">
        <f>VLOOKUP(C63,'MASTER KEY'!$A$2:$B$2986,2,FALSE)</f>
        <v>Gymnodinium spp 0024</v>
      </c>
    </row>
    <row r="64" spans="1:4">
      <c r="A64" t="s">
        <v>9082</v>
      </c>
      <c r="B64">
        <v>1</v>
      </c>
      <c r="C64" t="s">
        <v>4669</v>
      </c>
      <c r="D64" t="str">
        <f>VLOOKUP(C64,'MASTER KEY'!$A$2:$B$2986,2,FALSE)</f>
        <v>Hemialus spp 0001</v>
      </c>
    </row>
    <row r="65" spans="1:4">
      <c r="A65" t="s">
        <v>2990</v>
      </c>
      <c r="B65">
        <v>1</v>
      </c>
      <c r="C65" t="s">
        <v>4724</v>
      </c>
      <c r="D65" t="str">
        <f>VLOOKUP(C65,'MASTER KEY'!$A$2:$B$2986,2,FALSE)</f>
        <v>Katodinium rotundatum</v>
      </c>
    </row>
    <row r="66" spans="1:4">
      <c r="A66" t="s">
        <v>3001</v>
      </c>
      <c r="B66">
        <v>1</v>
      </c>
      <c r="C66" t="s">
        <v>4745</v>
      </c>
      <c r="D66" t="str">
        <f>VLOOKUP(C66,'MASTER KEY'!$A$2:$B$2986,2,FALSE)</f>
        <v>Leptocylindrus danicus</v>
      </c>
    </row>
    <row r="67" spans="1:4">
      <c r="A67" t="s">
        <v>3009</v>
      </c>
      <c r="B67">
        <v>1</v>
      </c>
      <c r="C67" t="s">
        <v>4757</v>
      </c>
      <c r="D67" t="str">
        <f>VLOOKUP(C67,'MASTER KEY'!$A$2:$B$2986,2,FALSE)</f>
        <v>Licmophora flabellata</v>
      </c>
    </row>
    <row r="68" spans="1:4">
      <c r="A68" t="s">
        <v>5704</v>
      </c>
      <c r="B68">
        <v>1</v>
      </c>
      <c r="C68" t="s">
        <v>4758</v>
      </c>
      <c r="D68" t="str">
        <f>VLOOKUP(C68,'MASTER KEY'!$A$2:$B$2986,2,FALSE)</f>
        <v>Licmophora lyngbei</v>
      </c>
    </row>
    <row r="69" spans="1:4">
      <c r="A69" t="s">
        <v>3011</v>
      </c>
      <c r="B69">
        <v>1</v>
      </c>
      <c r="C69" t="s">
        <v>4759</v>
      </c>
      <c r="D69" t="str">
        <f>VLOOKUP(C69,'MASTER KEY'!$A$2:$B$2986,2,FALSE)</f>
        <v>Licmophora paradoxa</v>
      </c>
    </row>
    <row r="70" spans="1:4">
      <c r="A70" t="s">
        <v>3027</v>
      </c>
      <c r="B70">
        <v>1</v>
      </c>
      <c r="C70" t="s">
        <v>4786</v>
      </c>
      <c r="D70" t="str">
        <f>VLOOKUP(C70,'MASTER KEY'!$A$2:$B$2986,2,FALSE)</f>
        <v>Mastogloia cocconeiformis</v>
      </c>
    </row>
    <row r="71" spans="1:4">
      <c r="A71" t="s">
        <v>7532</v>
      </c>
      <c r="B71">
        <v>1</v>
      </c>
      <c r="C71" t="s">
        <v>4819</v>
      </c>
      <c r="D71" t="str">
        <f>VLOOKUP(C71,'MASTER KEY'!$A$2:$B$2986,2,FALSE)</f>
        <v>Mesoporos perforatus</v>
      </c>
    </row>
    <row r="72" spans="1:4">
      <c r="A72" t="s">
        <v>3060</v>
      </c>
      <c r="B72">
        <v>1</v>
      </c>
      <c r="C72" t="s">
        <v>4840</v>
      </c>
      <c r="D72" t="str">
        <f>VLOOKUP(C72,'MASTER KEY'!$A$2:$B$2986,2,FALSE)</f>
        <v>Navicula cf. tripunctata</v>
      </c>
    </row>
    <row r="73" spans="1:4">
      <c r="A73" t="s">
        <v>3062</v>
      </c>
      <c r="B73">
        <v>1</v>
      </c>
      <c r="C73" t="s">
        <v>4842</v>
      </c>
      <c r="D73" t="str">
        <f>VLOOKUP(C73,'MASTER KEY'!$A$2:$B$2986,2,FALSE)</f>
        <v>Navicula confervacea</v>
      </c>
    </row>
    <row r="74" spans="1:4">
      <c r="A74" t="s">
        <v>3063</v>
      </c>
      <c r="B74">
        <v>1</v>
      </c>
      <c r="C74" t="s">
        <v>4843</v>
      </c>
      <c r="D74" t="str">
        <f>VLOOKUP(C74,'MASTER KEY'!$A$2:$B$2986,2,FALSE)</f>
        <v>Navicula distans</v>
      </c>
    </row>
    <row r="75" spans="1:4">
      <c r="A75" t="s">
        <v>3065</v>
      </c>
      <c r="B75">
        <v>1</v>
      </c>
      <c r="C75" t="s">
        <v>4845</v>
      </c>
      <c r="D75" t="str">
        <f>VLOOKUP(C75,'MASTER KEY'!$A$2:$B$2986,2,FALSE)</f>
        <v>Navicula robertsiana</v>
      </c>
    </row>
    <row r="76" spans="1:4">
      <c r="A76" t="s">
        <v>9020</v>
      </c>
      <c r="B76">
        <v>1</v>
      </c>
      <c r="C76" t="s">
        <v>4885</v>
      </c>
      <c r="D76" t="str">
        <f>VLOOKUP(C76,'MASTER KEY'!$A$2:$B$2986,2,FALSE)</f>
        <v>Navicula spp 0039</v>
      </c>
    </row>
    <row r="77" spans="1:4">
      <c r="A77" t="s">
        <v>3106</v>
      </c>
      <c r="B77">
        <v>1</v>
      </c>
      <c r="C77" t="s">
        <v>4891</v>
      </c>
      <c r="D77" t="str">
        <f>VLOOKUP(C77,'MASTER KEY'!$A$2:$B$2986,2,FALSE)</f>
        <v>Navicula transitans</v>
      </c>
    </row>
    <row r="78" spans="1:4">
      <c r="A78" t="s">
        <v>3112</v>
      </c>
      <c r="B78">
        <v>1</v>
      </c>
      <c r="C78" t="s">
        <v>4900</v>
      </c>
      <c r="D78" t="str">
        <f>VLOOKUP(C78,'MASTER KEY'!$A$2:$B$2986,2,FALSE)</f>
        <v>Nitzschia bilobata</v>
      </c>
    </row>
    <row r="79" spans="1:4">
      <c r="A79" t="s">
        <v>3118</v>
      </c>
      <c r="B79">
        <v>1</v>
      </c>
      <c r="C79" t="s">
        <v>4909</v>
      </c>
      <c r="D79" t="str">
        <f>VLOOKUP(C79,'MASTER KEY'!$A$2:$B$2986,2,FALSE)</f>
        <v>Nitzschia longissima</v>
      </c>
    </row>
    <row r="80" spans="1:4">
      <c r="A80" t="s">
        <v>7650</v>
      </c>
      <c r="B80">
        <v>1</v>
      </c>
      <c r="C80" t="s">
        <v>4909</v>
      </c>
      <c r="D80" t="str">
        <f>VLOOKUP(C80,'MASTER KEY'!$A$2:$B$2986,2,FALSE)</f>
        <v>Nitzschia longissima</v>
      </c>
    </row>
    <row r="81" spans="1:4">
      <c r="A81" t="s">
        <v>3120</v>
      </c>
      <c r="B81">
        <v>1</v>
      </c>
      <c r="C81" t="s">
        <v>4912</v>
      </c>
      <c r="D81" t="str">
        <f>VLOOKUP(C81,'MASTER KEY'!$A$2:$B$2986,2,FALSE)</f>
        <v>Nitzschia punctata</v>
      </c>
    </row>
    <row r="82" spans="1:4">
      <c r="A82" t="s">
        <v>5513</v>
      </c>
      <c r="B82">
        <v>1</v>
      </c>
      <c r="C82" t="s">
        <v>4968</v>
      </c>
      <c r="D82" t="str">
        <f>VLOOKUP(C82,'MASTER KEY'!$A$2:$B$2986,2,FALSE)</f>
        <v>Nitzschia spp 0052</v>
      </c>
    </row>
    <row r="83" spans="1:4">
      <c r="A83" t="s">
        <v>3183</v>
      </c>
      <c r="B83">
        <v>1</v>
      </c>
      <c r="C83" t="s">
        <v>4979</v>
      </c>
      <c r="D83" t="str">
        <f>VLOOKUP(C83,'MASTER KEY'!$A$2:$B$2986,2,FALSE)</f>
        <v>Odontella aurita</v>
      </c>
    </row>
    <row r="84" spans="1:4">
      <c r="A84" t="s">
        <v>3186</v>
      </c>
      <c r="B84">
        <v>1</v>
      </c>
      <c r="C84" t="s">
        <v>4982</v>
      </c>
      <c r="D84" t="str">
        <f>VLOOKUP(C84,'MASTER KEY'!$A$2:$B$2986,2,FALSE)</f>
        <v>Odontella sinensis</v>
      </c>
    </row>
    <row r="85" spans="1:4">
      <c r="A85" t="s">
        <v>3224</v>
      </c>
      <c r="B85">
        <v>1</v>
      </c>
      <c r="C85" t="s">
        <v>5031</v>
      </c>
      <c r="D85" t="str">
        <f>VLOOKUP(C85,'MASTER KEY'!$A$2:$B$2986,2,FALSE)</f>
        <v>Paralia sulcata</v>
      </c>
    </row>
    <row r="86" spans="1:4">
      <c r="A86" t="s">
        <v>9022</v>
      </c>
      <c r="B86">
        <v>1</v>
      </c>
      <c r="C86" t="s">
        <v>5067</v>
      </c>
      <c r="D86" t="str">
        <f>VLOOKUP(C86,'MASTER KEY'!$A$2:$B$2986,2,FALSE)</f>
        <v>Phaeocystis spp 0002</v>
      </c>
    </row>
    <row r="87" spans="1:4">
      <c r="A87" t="s">
        <v>9023</v>
      </c>
      <c r="B87">
        <v>1</v>
      </c>
      <c r="C87" t="s">
        <v>5093</v>
      </c>
      <c r="D87" t="str">
        <f>VLOOKUP(C87,'MASTER KEY'!$A$2:$B$2986,2,FALSE)</f>
        <v>Pinnularia spp 0001</v>
      </c>
    </row>
    <row r="88" spans="1:4">
      <c r="A88" t="s">
        <v>7653</v>
      </c>
      <c r="B88">
        <v>1</v>
      </c>
      <c r="C88" t="s">
        <v>5121</v>
      </c>
      <c r="D88" t="str">
        <f>VLOOKUP(C88,'MASTER KEY'!$A$2:$B$2986,2,FALSE)</f>
        <v>Pleurosigma spp 0002</v>
      </c>
    </row>
    <row r="89" spans="1:4">
      <c r="A89" t="s">
        <v>7655</v>
      </c>
      <c r="B89">
        <v>1</v>
      </c>
      <c r="C89" t="s">
        <v>5195</v>
      </c>
      <c r="D89" t="str">
        <f>VLOOKUP(C89,'MASTER KEY'!$A$2:$B$2986,2,FALSE)</f>
        <v>Prorocentrum compressum</v>
      </c>
    </row>
    <row r="90" spans="1:4">
      <c r="A90" t="s">
        <v>5558</v>
      </c>
      <c r="B90">
        <v>1</v>
      </c>
      <c r="C90" t="s">
        <v>5197</v>
      </c>
      <c r="D90" t="str">
        <f>VLOOKUP(C90,'MASTER KEY'!$A$2:$B$2986,2,FALSE)</f>
        <v>Prorocentrum dentatum</v>
      </c>
    </row>
    <row r="91" spans="1:4">
      <c r="A91" t="s">
        <v>5559</v>
      </c>
      <c r="B91">
        <v>1</v>
      </c>
      <c r="C91" t="s">
        <v>5196</v>
      </c>
      <c r="D91" t="str">
        <f>VLOOKUP(C91,'MASTER KEY'!$A$2:$B$2986,2,FALSE)</f>
        <v>Prorocentrum cordatum</v>
      </c>
    </row>
    <row r="92" spans="1:4">
      <c r="A92" t="s">
        <v>3349</v>
      </c>
      <c r="B92">
        <v>1</v>
      </c>
      <c r="C92" t="s">
        <v>5200</v>
      </c>
      <c r="D92" t="str">
        <f>VLOOKUP(C92,'MASTER KEY'!$A$2:$B$2986,2,FALSE)</f>
        <v>Prorocentrum lima</v>
      </c>
    </row>
    <row r="93" spans="1:4">
      <c r="A93" t="s">
        <v>3351</v>
      </c>
      <c r="B93">
        <v>1</v>
      </c>
      <c r="C93" t="s">
        <v>5202</v>
      </c>
      <c r="D93" t="str">
        <f>VLOOKUP(C93,'MASTER KEY'!$A$2:$B$2986,2,FALSE)</f>
        <v>Prorocentrum micans</v>
      </c>
    </row>
    <row r="94" spans="1:4">
      <c r="A94" t="s">
        <v>5562</v>
      </c>
      <c r="B94">
        <v>1</v>
      </c>
      <c r="C94" t="s">
        <v>5663</v>
      </c>
      <c r="D94" t="str">
        <f>VLOOKUP(C94,'MASTER KEY'!$A$2:$B$2986,2,FALSE)</f>
        <v>Prorocentrum spp 0005</v>
      </c>
    </row>
    <row r="95" spans="1:4">
      <c r="A95" t="s">
        <v>3364</v>
      </c>
      <c r="B95">
        <v>1</v>
      </c>
      <c r="C95" t="s">
        <v>6791</v>
      </c>
      <c r="D95" t="str">
        <f>VLOOKUP(C95,'MASTER KEY'!$A$2:$B$2986,2,FALSE)</f>
        <v>Protoperidinium bipes</v>
      </c>
    </row>
    <row r="96" spans="1:4">
      <c r="A96" t="s">
        <v>7658</v>
      </c>
      <c r="B96">
        <v>1</v>
      </c>
      <c r="C96" t="s">
        <v>6829</v>
      </c>
      <c r="D96" t="str">
        <f>VLOOKUP(C96,'MASTER KEY'!$A$2:$B$2986,2,FALSE)</f>
        <v>Protoperidinium thorianum</v>
      </c>
    </row>
    <row r="97" spans="1:4">
      <c r="A97" t="s">
        <v>3365</v>
      </c>
      <c r="B97">
        <v>1</v>
      </c>
      <c r="C97" t="s">
        <v>6793</v>
      </c>
      <c r="D97" t="str">
        <f>VLOOKUP(C97,'MASTER KEY'!$A$2:$B$2986,2,FALSE)</f>
        <v>Protoperidinium claudicans</v>
      </c>
    </row>
    <row r="98" spans="1:4">
      <c r="A98" t="s">
        <v>7656</v>
      </c>
      <c r="B98">
        <v>1</v>
      </c>
      <c r="C98" t="s">
        <v>6820</v>
      </c>
      <c r="D98" t="str">
        <f>VLOOKUP(C98,'MASTER KEY'!$A$2:$B$2986,2,FALSE)</f>
        <v>Protoperidinium spp 0013</v>
      </c>
    </row>
    <row r="99" spans="1:4">
      <c r="A99" t="s">
        <v>7657</v>
      </c>
      <c r="B99">
        <v>1</v>
      </c>
      <c r="C99" t="s">
        <v>6821</v>
      </c>
      <c r="D99" t="str">
        <f>VLOOKUP(C99,'MASTER KEY'!$A$2:$B$2986,2,FALSE)</f>
        <v>Protoperidinium spp 0014</v>
      </c>
    </row>
    <row r="100" spans="1:4">
      <c r="A100" t="s">
        <v>3442</v>
      </c>
      <c r="B100">
        <v>1</v>
      </c>
      <c r="C100" t="s">
        <v>6893</v>
      </c>
      <c r="D100" t="str">
        <f>VLOOKUP(C100,'MASTER KEY'!$A$2:$B$2986,2,FALSE)</f>
        <v>Raphoneis amphiceros</v>
      </c>
    </row>
    <row r="101" spans="1:4">
      <c r="A101" t="s">
        <v>9024</v>
      </c>
      <c r="B101">
        <v>1</v>
      </c>
      <c r="C101" t="s">
        <v>6919</v>
      </c>
      <c r="D101" t="str">
        <f>VLOOKUP(C101,'MASTER KEY'!$A$2:$B$2986,2,FALSE)</f>
        <v>Rhizosolenia spp 0001</v>
      </c>
    </row>
    <row r="102" spans="1:4">
      <c r="A102" t="s">
        <v>3482</v>
      </c>
      <c r="B102">
        <v>1</v>
      </c>
      <c r="C102" t="s">
        <v>6937</v>
      </c>
      <c r="D102" t="str">
        <f>VLOOKUP(C102,'MASTER KEY'!$A$2:$B$2986,2,FALSE)</f>
        <v>Rhizosolenia styliformis</v>
      </c>
    </row>
    <row r="103" spans="1:4">
      <c r="A103" t="s">
        <v>3485</v>
      </c>
      <c r="B103">
        <v>1</v>
      </c>
      <c r="C103" t="s">
        <v>6944</v>
      </c>
      <c r="D103" t="str">
        <f>VLOOKUP(C103,'MASTER KEY'!$A$2:$B$2986,2,FALSE)</f>
        <v>Richelia intracellularis</v>
      </c>
    </row>
    <row r="104" spans="1:4">
      <c r="A104" t="s">
        <v>3495</v>
      </c>
      <c r="B104">
        <v>1</v>
      </c>
      <c r="C104" t="s">
        <v>6965</v>
      </c>
      <c r="D104" t="str">
        <f>VLOOKUP(C104,'MASTER KEY'!$A$2:$B$2986,2,FALSE)</f>
        <v>Scrippsiella trochoidea</v>
      </c>
    </row>
    <row r="105" spans="1:4">
      <c r="A105" t="s">
        <v>3498</v>
      </c>
      <c r="B105">
        <v>1</v>
      </c>
      <c r="C105" t="s">
        <v>6970</v>
      </c>
      <c r="D105" t="str">
        <f>VLOOKUP(C105,'MASTER KEY'!$A$2:$B$2986,2,FALSE)</f>
        <v>Skeletonema costatum</v>
      </c>
    </row>
    <row r="106" spans="1:4">
      <c r="A106" t="s">
        <v>3519</v>
      </c>
      <c r="B106">
        <v>1</v>
      </c>
      <c r="C106" t="s">
        <v>7003</v>
      </c>
      <c r="D106" t="str">
        <f>VLOOKUP(C106,'MASTER KEY'!$A$2:$B$2986,2,FALSE)</f>
        <v>Striatella unipunctata</v>
      </c>
    </row>
    <row r="107" spans="1:4">
      <c r="A107" t="s">
        <v>9025</v>
      </c>
      <c r="B107">
        <v>1</v>
      </c>
      <c r="C107" t="s">
        <v>7005</v>
      </c>
      <c r="D107" t="str">
        <f>VLOOKUP(C107,'MASTER KEY'!$A$2:$B$2986,2,FALSE)</f>
        <v>Surirella fastuosa</v>
      </c>
    </row>
    <row r="108" spans="1:4">
      <c r="A108" t="s">
        <v>9084</v>
      </c>
      <c r="B108">
        <v>1</v>
      </c>
      <c r="C108" t="s">
        <v>7007</v>
      </c>
      <c r="D108" t="str">
        <f>VLOOKUP(C108,'MASTER KEY'!$A$2:$B$2986,2,FALSE)</f>
        <v>Surirella spp 0001</v>
      </c>
    </row>
    <row r="109" spans="1:4">
      <c r="A109" t="s">
        <v>7662</v>
      </c>
      <c r="B109">
        <v>1</v>
      </c>
      <c r="C109" t="s">
        <v>7018</v>
      </c>
      <c r="D109" t="str">
        <f>VLOOKUP(C109,'MASTER KEY'!$A$2:$B$2986,2,FALSE)</f>
        <v>Synedra fasciculata</v>
      </c>
    </row>
    <row r="110" spans="1:4">
      <c r="A110" t="s">
        <v>9026</v>
      </c>
      <c r="B110">
        <v>1</v>
      </c>
      <c r="C110" t="s">
        <v>7023</v>
      </c>
      <c r="D110" t="str">
        <f>VLOOKUP(C110,'MASTER KEY'!$A$2:$B$2986,2,FALSE)</f>
        <v>Synedra ulna</v>
      </c>
    </row>
    <row r="111" spans="1:4">
      <c r="A111" t="s">
        <v>9027</v>
      </c>
      <c r="B111">
        <v>1</v>
      </c>
      <c r="C111" t="s">
        <v>7020</v>
      </c>
      <c r="D111" t="str">
        <f>VLOOKUP(C111,'MASTER KEY'!$A$2:$B$2986,2,FALSE)</f>
        <v>Synedra spp 0001</v>
      </c>
    </row>
    <row r="112" spans="1:4">
      <c r="A112" t="s">
        <v>7663</v>
      </c>
      <c r="B112">
        <v>1</v>
      </c>
      <c r="C112" t="s">
        <v>7054</v>
      </c>
      <c r="D112" t="str">
        <f>VLOOKUP(C112,'MASTER KEY'!$A$2:$B$2986,2,FALSE)</f>
        <v>Thalassionema nitzchioides</v>
      </c>
    </row>
    <row r="113" spans="1:4">
      <c r="A113" t="s">
        <v>3544</v>
      </c>
      <c r="B113">
        <v>1</v>
      </c>
      <c r="C113" t="s">
        <v>7053</v>
      </c>
      <c r="D113" t="str">
        <f>VLOOKUP(C113,'MASTER KEY'!$A$2:$B$2986,2,FALSE)</f>
        <v>Thalassionema frauenfeldii</v>
      </c>
    </row>
    <row r="114" spans="1:4">
      <c r="A114" t="s">
        <v>3556</v>
      </c>
      <c r="B114">
        <v>1</v>
      </c>
      <c r="C114" t="s">
        <v>7069</v>
      </c>
      <c r="D114" t="str">
        <f>VLOOKUP(C114,'MASTER KEY'!$A$2:$B$2986,2,FALSE)</f>
        <v>Thalassiosira pseudonana</v>
      </c>
    </row>
    <row r="115" spans="1:4">
      <c r="A115" t="s">
        <v>3579</v>
      </c>
      <c r="B115">
        <v>1</v>
      </c>
      <c r="C115" t="s">
        <v>7096</v>
      </c>
      <c r="D115" t="str">
        <f>VLOOKUP(C115,'MASTER KEY'!$A$2:$B$2986,2,FALSE)</f>
        <v>Toxarium undulatum</v>
      </c>
    </row>
    <row r="116" spans="1:4">
      <c r="A116" t="s">
        <v>3592</v>
      </c>
      <c r="B116">
        <v>1</v>
      </c>
      <c r="C116" t="s">
        <v>7117</v>
      </c>
      <c r="D116" t="str">
        <f>VLOOKUP(C116,'MASTER KEY'!$A$2:$B$2986,2,FALSE)</f>
        <v>Trigonium alternans</v>
      </c>
    </row>
    <row r="117" spans="1:4">
      <c r="A117" t="s">
        <v>9031</v>
      </c>
      <c r="B117">
        <v>1</v>
      </c>
      <c r="C117" t="s">
        <v>4149</v>
      </c>
      <c r="D117" t="str">
        <f>VLOOKUP(C117,'MASTER KEY'!$A$2:$B$2986,2,FALSE)</f>
        <v>Chrysophyte spp 0001</v>
      </c>
    </row>
    <row r="118" spans="1:4">
      <c r="A118" t="s">
        <v>9030</v>
      </c>
      <c r="B118">
        <v>1</v>
      </c>
      <c r="C118" t="s">
        <v>4343</v>
      </c>
      <c r="D118" t="str">
        <f>VLOOKUP(C118,'MASTER KEY'!$A$2:$B$2986,2,FALSE)</f>
        <v>Dictyochophyte spp 0001</v>
      </c>
    </row>
    <row r="119" spans="1:4">
      <c r="A119" t="s">
        <v>7642</v>
      </c>
      <c r="B119">
        <v>1</v>
      </c>
      <c r="C119" t="s">
        <v>4401</v>
      </c>
      <c r="D119" t="str">
        <f>VLOOKUP(C119,'MASTER KEY'!$A$2:$B$2986,2,FALSE)</f>
        <v>Dinoflagellate spp 0051</v>
      </c>
    </row>
    <row r="120" spans="1:4">
      <c r="A120" t="s">
        <v>9033</v>
      </c>
      <c r="B120">
        <v>1</v>
      </c>
      <c r="C120" t="s">
        <v>6892</v>
      </c>
      <c r="D120" t="str">
        <f>VLOOKUP(C120,'MASTER KEY'!$A$2:$B$2986,2,FALSE)</f>
        <v>Raphidophyte spp 0001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D30E-0D46-460C-BDE4-1C24B510CDCB}">
  <dimension ref="A1:D133"/>
  <sheetViews>
    <sheetView tabSelected="1" workbookViewId="0">
      <selection activeCell="G9" sqref="G9"/>
    </sheetView>
  </sheetViews>
  <sheetFormatPr defaultRowHeight="14.4"/>
  <cols>
    <col min="1" max="1" width="13.44140625" customWidth="1"/>
  </cols>
  <sheetData>
    <row r="1" spans="1:4">
      <c r="A1" s="200" t="s">
        <v>223</v>
      </c>
      <c r="B1" s="201" t="s">
        <v>224</v>
      </c>
      <c r="C1" s="51" t="s">
        <v>225</v>
      </c>
      <c r="D1" s="51" t="s">
        <v>226</v>
      </c>
    </row>
    <row r="2" spans="1:4">
      <c r="A2" t="s">
        <v>7652</v>
      </c>
      <c r="B2">
        <v>1</v>
      </c>
      <c r="C2" t="s">
        <v>5055</v>
      </c>
      <c r="D2" t="str">
        <f>VLOOKUP(C2,'MASTER KEY'!$A$2:$B$2986,2,FALSE)</f>
        <v>Peridinium spp 0001</v>
      </c>
    </row>
    <row r="3" spans="1:4">
      <c r="A3" t="s">
        <v>9049</v>
      </c>
      <c r="B3">
        <v>1</v>
      </c>
      <c r="C3" t="s">
        <v>5055</v>
      </c>
      <c r="D3" t="str">
        <f>VLOOKUP(C3,'MASTER KEY'!$A$2:$B$2986,2,FALSE)</f>
        <v>Peridinium spp 0001</v>
      </c>
    </row>
    <row r="4" spans="1:4">
      <c r="A4" t="s">
        <v>7632</v>
      </c>
      <c r="B4">
        <v>1</v>
      </c>
      <c r="C4" t="s">
        <v>3652</v>
      </c>
      <c r="D4" t="str">
        <f>VLOOKUP(C4,'MASTER KEY'!$A$2:$B$2986,2,FALSE)</f>
        <v>Achnanthes brevipes</v>
      </c>
    </row>
    <row r="5" spans="1:4">
      <c r="A5" t="s">
        <v>7633</v>
      </c>
      <c r="B5">
        <v>1</v>
      </c>
      <c r="C5" t="s">
        <v>3655</v>
      </c>
      <c r="D5" t="str">
        <f>VLOOKUP(C5,'MASTER KEY'!$A$2:$B$2986,2,FALSE)</f>
        <v>Achnanthes spp 0002</v>
      </c>
    </row>
    <row r="6" spans="1:4">
      <c r="A6" t="s">
        <v>7634</v>
      </c>
      <c r="B6">
        <v>1</v>
      </c>
      <c r="C6" t="s">
        <v>3719</v>
      </c>
      <c r="D6" t="str">
        <f>VLOOKUP(C6,'MASTER KEY'!$A$2:$B$2986,2,FALSE)</f>
        <v>Amphora rhombica</v>
      </c>
    </row>
    <row r="7" spans="1:4">
      <c r="A7" t="s">
        <v>2175</v>
      </c>
      <c r="B7">
        <v>1</v>
      </c>
      <c r="C7" t="s">
        <v>3718</v>
      </c>
      <c r="D7" t="str">
        <f>VLOOKUP(C7,'MASTER KEY'!$A$2:$B$2986,2,FALSE)</f>
        <v>Amphora ovalis</v>
      </c>
    </row>
    <row r="8" spans="1:4">
      <c r="A8" t="s">
        <v>5314</v>
      </c>
      <c r="B8">
        <v>1</v>
      </c>
      <c r="C8" t="s">
        <v>3766</v>
      </c>
      <c r="D8" t="str">
        <f>VLOOKUP(C8,'MASTER KEY'!$A$2:$B$2986,2,FALSE)</f>
        <v>Amphora spp 0047</v>
      </c>
    </row>
    <row r="9" spans="1:4">
      <c r="A9" t="s">
        <v>2231</v>
      </c>
      <c r="B9">
        <v>1</v>
      </c>
      <c r="C9" t="s">
        <v>3794</v>
      </c>
      <c r="D9" t="str">
        <f>VLOOKUP(C9,'MASTER KEY'!$A$2:$B$2986,2,FALSE)</f>
        <v>Asterionellopsis glacialis</v>
      </c>
    </row>
    <row r="10" spans="1:4">
      <c r="A10" t="s">
        <v>9078</v>
      </c>
      <c r="B10">
        <v>1</v>
      </c>
      <c r="C10" t="s">
        <v>3938</v>
      </c>
      <c r="D10" t="str">
        <f>VLOOKUP(C10,'MASTER KEY'!$A$2:$B$2986,2,FALSE)</f>
        <v>Bacteriastrum delicatulum</v>
      </c>
    </row>
    <row r="11" spans="1:4">
      <c r="A11" t="s">
        <v>2404</v>
      </c>
      <c r="B11">
        <v>1</v>
      </c>
      <c r="C11" t="s">
        <v>3984</v>
      </c>
      <c r="D11" t="str">
        <f>VLOOKUP(C11,'MASTER KEY'!$A$2:$B$2986,2,FALSE)</f>
        <v>Cerataulina pelagica</v>
      </c>
    </row>
    <row r="12" spans="1:4">
      <c r="A12" t="s">
        <v>2414</v>
      </c>
      <c r="B12">
        <v>1</v>
      </c>
      <c r="C12" t="s">
        <v>3995</v>
      </c>
      <c r="D12" t="str">
        <f>VLOOKUP(C12,'MASTER KEY'!$A$2:$B$2986,2,FALSE)</f>
        <v>Ceratium furca</v>
      </c>
    </row>
    <row r="13" spans="1:4">
      <c r="A13" t="s">
        <v>2419</v>
      </c>
      <c r="B13">
        <v>1</v>
      </c>
      <c r="C13" t="s">
        <v>4003</v>
      </c>
      <c r="D13" t="str">
        <f>VLOOKUP(C13,'MASTER KEY'!$A$2:$B$2986,2,FALSE)</f>
        <v>Ceratium trichoceros</v>
      </c>
    </row>
    <row r="14" spans="1:4">
      <c r="A14" t="s">
        <v>9086</v>
      </c>
      <c r="B14">
        <v>1</v>
      </c>
      <c r="C14" t="s">
        <v>4133</v>
      </c>
      <c r="D14" t="str">
        <f>VLOOKUP(C14,'MASTER KEY'!$A$2:$B$2986,2,FALSE)</f>
        <v>Chrysochromulina spp 0001</v>
      </c>
    </row>
    <row r="15" spans="1:4">
      <c r="A15" t="s">
        <v>9040</v>
      </c>
      <c r="B15">
        <v>1</v>
      </c>
      <c r="C15" t="s">
        <v>4301</v>
      </c>
      <c r="D15" t="str">
        <f>VLOOKUP(C15,'MASTER KEY'!$A$2:$B$2986,2,FALSE)</f>
        <v>Cymbella minuta</v>
      </c>
    </row>
    <row r="16" spans="1:4">
      <c r="A16" t="s">
        <v>9041</v>
      </c>
      <c r="B16">
        <v>1</v>
      </c>
      <c r="C16" t="s">
        <v>4459</v>
      </c>
      <c r="D16" t="str">
        <f>VLOOKUP(C16,'MASTER KEY'!$A$2:$B$2986,2,FALSE)</f>
        <v>Entomoeneis tenuistriata</v>
      </c>
    </row>
    <row r="17" spans="1:4">
      <c r="A17" t="s">
        <v>9089</v>
      </c>
      <c r="B17">
        <v>1</v>
      </c>
      <c r="C17" t="s">
        <v>4471</v>
      </c>
      <c r="D17" t="str">
        <f>VLOOKUP(C17,'MASTER KEY'!$A$2:$B$2986,2,FALSE)</f>
        <v>Epithemia spp 0001</v>
      </c>
    </row>
    <row r="18" spans="1:4">
      <c r="A18" t="s">
        <v>9043</v>
      </c>
      <c r="B18">
        <v>1</v>
      </c>
      <c r="C18" t="s">
        <v>4582</v>
      </c>
      <c r="D18" t="str">
        <f>VLOOKUP(C18,'MASTER KEY'!$A$2:$B$2986,2,FALSE)</f>
        <v>Guinardia striata</v>
      </c>
    </row>
    <row r="19" spans="1:4">
      <c r="A19" t="s">
        <v>9090</v>
      </c>
      <c r="B19">
        <v>1</v>
      </c>
      <c r="C19" t="s">
        <v>4647</v>
      </c>
      <c r="D19" t="str">
        <f>VLOOKUP(C19,'MASTER KEY'!$A$2:$B$2986,2,FALSE)</f>
        <v>Gyrosigma fasciola</v>
      </c>
    </row>
    <row r="20" spans="1:4">
      <c r="A20" t="s">
        <v>7646</v>
      </c>
      <c r="B20">
        <v>1</v>
      </c>
      <c r="C20" t="s">
        <v>4696</v>
      </c>
      <c r="D20" t="str">
        <f>VLOOKUP(C20,'MASTER KEY'!$A$2:$B$2986,2,FALSE)</f>
        <v>Heterosigma spp 0002</v>
      </c>
    </row>
    <row r="21" spans="1:4">
      <c r="A21" t="s">
        <v>9091</v>
      </c>
      <c r="B21">
        <v>1</v>
      </c>
      <c r="C21" t="s">
        <v>4706</v>
      </c>
      <c r="D21" t="str">
        <f>VLOOKUP(C21,'MASTER KEY'!$A$2:$B$2986,2,FALSE)</f>
        <v>Imatonia spp 0002</v>
      </c>
    </row>
    <row r="22" spans="1:4">
      <c r="A22" t="s">
        <v>9047</v>
      </c>
      <c r="B22">
        <v>1</v>
      </c>
      <c r="C22" t="s">
        <v>4749</v>
      </c>
      <c r="D22" t="str">
        <f>VLOOKUP(C22,'MASTER KEY'!$A$2:$B$2986,2,FALSE)</f>
        <v>Leptocylindrus spp 0002</v>
      </c>
    </row>
    <row r="23" spans="1:4">
      <c r="A23" t="s">
        <v>9048</v>
      </c>
      <c r="B23">
        <v>1</v>
      </c>
      <c r="C23" t="s">
        <v>4761</v>
      </c>
      <c r="D23" t="str">
        <f>VLOOKUP(C23,'MASTER KEY'!$A$2:$B$2986,2,FALSE)</f>
        <v>Licmophora spp 0002</v>
      </c>
    </row>
    <row r="24" spans="1:4">
      <c r="A24" t="s">
        <v>7648</v>
      </c>
      <c r="B24">
        <v>1</v>
      </c>
      <c r="C24" t="s">
        <v>4805</v>
      </c>
      <c r="D24" t="str">
        <f>VLOOKUP(C24,'MASTER KEY'!$A$2:$B$2986,2,FALSE)</f>
        <v>Melosira spp 0002</v>
      </c>
    </row>
    <row r="25" spans="1:4">
      <c r="A25" t="s">
        <v>7651</v>
      </c>
      <c r="B25">
        <v>1</v>
      </c>
      <c r="C25" t="s">
        <v>5002</v>
      </c>
      <c r="D25" t="str">
        <f>VLOOKUP(C25,'MASTER KEY'!$A$2:$B$2986,2,FALSE)</f>
        <v>Oscillatoria spp 0002</v>
      </c>
    </row>
    <row r="26" spans="1:4">
      <c r="A26" t="s">
        <v>9050</v>
      </c>
      <c r="B26">
        <v>1</v>
      </c>
      <c r="C26" t="s">
        <v>5098</v>
      </c>
      <c r="D26" t="str">
        <f>VLOOKUP(C26,'MASTER KEY'!$A$2:$B$2986,2,FALSE)</f>
        <v>Plagiogramma spp 0002</v>
      </c>
    </row>
    <row r="27" spans="1:4">
      <c r="A27" t="s">
        <v>7654</v>
      </c>
      <c r="B27">
        <v>1</v>
      </c>
      <c r="C27" t="s">
        <v>5149</v>
      </c>
      <c r="D27" t="str">
        <f>VLOOKUP(C27,'MASTER KEY'!$A$2:$B$2986,2,FALSE)</f>
        <v>Polykrikos spp 0002</v>
      </c>
    </row>
    <row r="28" spans="1:4">
      <c r="A28" t="s">
        <v>7659</v>
      </c>
      <c r="B28">
        <v>1</v>
      </c>
      <c r="C28" t="s">
        <v>6848</v>
      </c>
      <c r="D28" t="str">
        <f>VLOOKUP(C28,'MASTER KEY'!$A$2:$B$2986,2,FALSE)</f>
        <v>Pseudonitzschia delicatissima</v>
      </c>
    </row>
    <row r="29" spans="1:4">
      <c r="A29" t="s">
        <v>9093</v>
      </c>
      <c r="B29">
        <v>1</v>
      </c>
      <c r="C29" t="s">
        <v>6849</v>
      </c>
      <c r="D29" t="str">
        <f>VLOOKUP(C29,'MASTER KEY'!$A$2:$B$2986,2,FALSE)</f>
        <v>Pseudonitzschia heimii</v>
      </c>
    </row>
    <row r="30" spans="1:4">
      <c r="A30" t="s">
        <v>7660</v>
      </c>
      <c r="B30">
        <v>1</v>
      </c>
      <c r="C30" t="s">
        <v>6853</v>
      </c>
      <c r="D30" t="str">
        <f>VLOOKUP(C30,'MASTER KEY'!$A$2:$B$2986,2,FALSE)</f>
        <v>Pseudopedinella tricostata</v>
      </c>
    </row>
    <row r="31" spans="1:4">
      <c r="A31" t="s">
        <v>9052</v>
      </c>
      <c r="B31">
        <v>1</v>
      </c>
      <c r="C31" t="s">
        <v>6865</v>
      </c>
      <c r="D31" t="str">
        <f>VLOOKUP(C31,'MASTER KEY'!$A$2:$B$2986,2,FALSE)</f>
        <v>Pyramimonas spp 0003</v>
      </c>
    </row>
    <row r="32" spans="1:4">
      <c r="A32" t="s">
        <v>9094</v>
      </c>
      <c r="B32">
        <v>1</v>
      </c>
      <c r="C32" t="s">
        <v>6880</v>
      </c>
      <c r="D32" t="str">
        <f>VLOOKUP(C32,'MASTER KEY'!$A$2:$B$2986,2,FALSE)</f>
        <v>Pyrocystis spp 0002</v>
      </c>
    </row>
    <row r="33" spans="1:4">
      <c r="A33" t="s">
        <v>9054</v>
      </c>
      <c r="B33">
        <v>1</v>
      </c>
      <c r="C33" t="s">
        <v>6884</v>
      </c>
      <c r="D33" t="str">
        <f>VLOOKUP(C33,'MASTER KEY'!$A$2:$B$2986,2,FALSE)</f>
        <v>Pyrophacus spp 0002</v>
      </c>
    </row>
    <row r="34" spans="1:4">
      <c r="A34" t="s">
        <v>9055</v>
      </c>
      <c r="B34">
        <v>1</v>
      </c>
      <c r="C34" t="s">
        <v>7042</v>
      </c>
      <c r="D34" t="str">
        <f>VLOOKUP(C34,'MASTER KEY'!$A$2:$B$2986,2,FALSE)</f>
        <v>Tetraselmis spp 0002</v>
      </c>
    </row>
    <row r="35" spans="1:4">
      <c r="A35" t="s">
        <v>9057</v>
      </c>
      <c r="B35">
        <v>1</v>
      </c>
      <c r="C35" t="s">
        <v>7109</v>
      </c>
      <c r="D35" t="str">
        <f>VLOOKUP(C35,'MASTER KEY'!$A$2:$B$2986,2,FALSE)</f>
        <v>Triceratium spp 0002</v>
      </c>
    </row>
    <row r="36" spans="1:4">
      <c r="A36" t="s">
        <v>2457</v>
      </c>
      <c r="B36">
        <v>1</v>
      </c>
      <c r="C36" t="s">
        <v>4045</v>
      </c>
      <c r="D36" t="str">
        <f>VLOOKUP(C36,'MASTER KEY'!$A$2:$B$2986,2,FALSE)</f>
        <v>Chaetoceros socialis</v>
      </c>
    </row>
    <row r="37" spans="1:4">
      <c r="A37" t="s">
        <v>5362</v>
      </c>
      <c r="B37">
        <v>1</v>
      </c>
      <c r="C37" t="s">
        <v>4095</v>
      </c>
      <c r="D37" t="str">
        <f>VLOOKUP(C37,'MASTER KEY'!$A$2:$B$2986,2,FALSE)</f>
        <v>Chaetoceros spp 0050</v>
      </c>
    </row>
    <row r="38" spans="1:4">
      <c r="A38" t="s">
        <v>2534</v>
      </c>
      <c r="B38">
        <v>1</v>
      </c>
      <c r="C38" t="s">
        <v>4154</v>
      </c>
      <c r="D38" t="str">
        <f>VLOOKUP(C38,'MASTER KEY'!$A$2:$B$2986,2,FALSE)</f>
        <v>Climacodium frauenfeldianum</v>
      </c>
    </row>
    <row r="39" spans="1:4">
      <c r="A39" t="s">
        <v>2547</v>
      </c>
      <c r="B39">
        <v>1</v>
      </c>
      <c r="C39" t="s">
        <v>4175</v>
      </c>
      <c r="D39" t="str">
        <f>VLOOKUP(C39,'MASTER KEY'!$A$2:$B$2986,2,FALSE)</f>
        <v>Cocconeis heteroidea</v>
      </c>
    </row>
    <row r="40" spans="1:4">
      <c r="A40" t="s">
        <v>2549</v>
      </c>
      <c r="B40">
        <v>1</v>
      </c>
      <c r="C40" t="s">
        <v>4177</v>
      </c>
      <c r="D40" t="str">
        <f>VLOOKUP(C40,'MASTER KEY'!$A$2:$B$2986,2,FALSE)</f>
        <v>Cocconeis scutellum</v>
      </c>
    </row>
    <row r="41" spans="1:4">
      <c r="A41" t="s">
        <v>7637</v>
      </c>
      <c r="B41">
        <v>1</v>
      </c>
      <c r="C41" t="s">
        <v>4178</v>
      </c>
      <c r="D41" t="str">
        <f>VLOOKUP(C41,'MASTER KEY'!$A$2:$B$2986,2,FALSE)</f>
        <v>Cocconeis spp 0001</v>
      </c>
    </row>
    <row r="42" spans="1:4">
      <c r="A42" t="s">
        <v>9011</v>
      </c>
      <c r="B42">
        <v>1</v>
      </c>
      <c r="C42" t="s">
        <v>4198</v>
      </c>
      <c r="D42" t="str">
        <f>VLOOKUP(C42,'MASTER KEY'!$A$2:$B$2986,2,FALSE)</f>
        <v>Corethron criophilium</v>
      </c>
    </row>
    <row r="43" spans="1:4">
      <c r="A43" t="s">
        <v>7638</v>
      </c>
      <c r="B43">
        <v>1</v>
      </c>
      <c r="C43" t="s">
        <v>4200</v>
      </c>
      <c r="D43" t="str">
        <f>VLOOKUP(C43,'MASTER KEY'!$A$2:$B$2986,2,FALSE)</f>
        <v>Corethron spp 0001</v>
      </c>
    </row>
    <row r="44" spans="1:4">
      <c r="A44" t="s">
        <v>7639</v>
      </c>
      <c r="B44">
        <v>1</v>
      </c>
      <c r="C44" t="s">
        <v>4213</v>
      </c>
      <c r="D44" t="str">
        <f>VLOOKUP(C44,'MASTER KEY'!$A$2:$B$2986,2,FALSE)</f>
        <v>Coscinodiscus spp 0001</v>
      </c>
    </row>
    <row r="45" spans="1:4">
      <c r="A45" t="s">
        <v>7647</v>
      </c>
      <c r="B45">
        <v>1</v>
      </c>
      <c r="C45" t="s">
        <v>4698</v>
      </c>
      <c r="D45" t="str">
        <f>VLOOKUP(C45,'MASTER KEY'!$A$2:$B$2986,2,FALSE)</f>
        <v>Hillea marina</v>
      </c>
    </row>
    <row r="46" spans="1:4">
      <c r="A46" t="s">
        <v>7640</v>
      </c>
      <c r="B46">
        <v>1</v>
      </c>
      <c r="C46" t="s">
        <v>4251</v>
      </c>
      <c r="D46" t="str">
        <f>VLOOKUP(C46,'MASTER KEY'!$A$2:$B$2986,2,FALSE)</f>
        <v>Cryptophyta spp 0002</v>
      </c>
    </row>
    <row r="47" spans="1:4">
      <c r="A47" t="s">
        <v>9012</v>
      </c>
      <c r="B47">
        <v>1</v>
      </c>
      <c r="C47" t="s">
        <v>4252</v>
      </c>
      <c r="D47" t="str">
        <f>VLOOKUP(C47,'MASTER KEY'!$A$2:$B$2986,2,FALSE)</f>
        <v>Cryptophyta spp 0003</v>
      </c>
    </row>
    <row r="48" spans="1:4">
      <c r="A48" t="s">
        <v>2644</v>
      </c>
      <c r="B48">
        <v>1</v>
      </c>
      <c r="C48" t="s">
        <v>4296</v>
      </c>
      <c r="D48" t="str">
        <f>VLOOKUP(C48,'MASTER KEY'!$A$2:$B$2986,2,FALSE)</f>
        <v>Cylindrotheca closterium</v>
      </c>
    </row>
    <row r="49" spans="1:4">
      <c r="A49" t="s">
        <v>2646</v>
      </c>
      <c r="B49">
        <v>1</v>
      </c>
      <c r="C49" t="s">
        <v>4299</v>
      </c>
      <c r="D49" t="str">
        <f>VLOOKUP(C49,'MASTER KEY'!$A$2:$B$2986,2,FALSE)</f>
        <v>Cymatopleura elliptica</v>
      </c>
    </row>
    <row r="50" spans="1:4">
      <c r="A50" t="s">
        <v>9095</v>
      </c>
      <c r="B50">
        <v>1</v>
      </c>
      <c r="C50" t="s">
        <v>4302</v>
      </c>
      <c r="D50" t="str">
        <f>VLOOKUP(C50,'MASTER KEY'!$A$2:$B$2986,2,FALSE)</f>
        <v>Cymbella naviculiformis</v>
      </c>
    </row>
    <row r="51" spans="1:4">
      <c r="A51" t="s">
        <v>9080</v>
      </c>
      <c r="B51">
        <v>1</v>
      </c>
      <c r="C51" t="s">
        <v>4303</v>
      </c>
      <c r="D51" t="str">
        <f>VLOOKUP(C51,'MASTER KEY'!$A$2:$B$2986,2,FALSE)</f>
        <v>Cymbella spp 0001</v>
      </c>
    </row>
    <row r="52" spans="1:4">
      <c r="A52" t="s">
        <v>9081</v>
      </c>
      <c r="B52">
        <v>1</v>
      </c>
      <c r="C52" t="s">
        <v>4313</v>
      </c>
      <c r="D52" t="str">
        <f>VLOOKUP(C52,'MASTER KEY'!$A$2:$B$2986,2,FALSE)</f>
        <v>Dactyliosolen antarcticus</v>
      </c>
    </row>
    <row r="53" spans="1:4">
      <c r="A53" t="s">
        <v>2662</v>
      </c>
      <c r="B53">
        <v>1</v>
      </c>
      <c r="C53" t="s">
        <v>4316</v>
      </c>
      <c r="D53" t="str">
        <f>VLOOKUP(C53,'MASTER KEY'!$A$2:$B$2986,2,FALSE)</f>
        <v>Dactyliosolen phuketensis</v>
      </c>
    </row>
    <row r="54" spans="1:4">
      <c r="A54" t="s">
        <v>2679</v>
      </c>
      <c r="B54">
        <v>1</v>
      </c>
      <c r="C54" t="s">
        <v>4336</v>
      </c>
      <c r="D54" t="str">
        <f>VLOOKUP(C54,'MASTER KEY'!$A$2:$B$2986,2,FALSE)</f>
        <v>Dictyocha fibula</v>
      </c>
    </row>
    <row r="55" spans="1:4">
      <c r="A55" t="s">
        <v>2680</v>
      </c>
      <c r="B55">
        <v>1</v>
      </c>
      <c r="C55" t="s">
        <v>4337</v>
      </c>
      <c r="D55" t="str">
        <f>VLOOKUP(C55,'MASTER KEY'!$A$2:$B$2986,2,FALSE)</f>
        <v>Dictyocha octonaria</v>
      </c>
    </row>
    <row r="56" spans="1:4">
      <c r="A56" t="s">
        <v>7641</v>
      </c>
      <c r="B56">
        <v>1</v>
      </c>
      <c r="C56" t="s">
        <v>4339</v>
      </c>
      <c r="D56" t="str">
        <f>VLOOKUP(C56,'MASTER KEY'!$A$2:$B$2986,2,FALSE)</f>
        <v>Dictyocha spp 0001</v>
      </c>
    </row>
    <row r="57" spans="1:4">
      <c r="A57" t="s">
        <v>2744</v>
      </c>
      <c r="B57">
        <v>1</v>
      </c>
      <c r="C57" t="s">
        <v>4404</v>
      </c>
      <c r="D57" t="str">
        <f>VLOOKUP(C57,'MASTER KEY'!$A$2:$B$2986,2,FALSE)</f>
        <v>Dinophysis caudata</v>
      </c>
    </row>
    <row r="58" spans="1:4">
      <c r="A58" t="s">
        <v>9014</v>
      </c>
      <c r="B58">
        <v>1</v>
      </c>
      <c r="C58" t="s">
        <v>4402</v>
      </c>
      <c r="D58" t="str">
        <f>VLOOKUP(C58,'MASTER KEY'!$A$2:$B$2986,2,FALSE)</f>
        <v>Dinophysis acuminata</v>
      </c>
    </row>
    <row r="59" spans="1:4">
      <c r="A59" t="s">
        <v>9015</v>
      </c>
      <c r="B59">
        <v>1</v>
      </c>
      <c r="C59" t="s">
        <v>4411</v>
      </c>
      <c r="D59" t="str">
        <f>VLOOKUP(C59,'MASTER KEY'!$A$2:$B$2986,2,FALSE)</f>
        <v>Dinophysis spp 0001</v>
      </c>
    </row>
    <row r="60" spans="1:4">
      <c r="A60" t="s">
        <v>9016</v>
      </c>
      <c r="B60">
        <v>1</v>
      </c>
      <c r="C60" t="s">
        <v>4423</v>
      </c>
      <c r="D60" t="str">
        <f>VLOOKUP(C60,'MASTER KEY'!$A$2:$B$2986,2,FALSE)</f>
        <v>Diploneis didyma</v>
      </c>
    </row>
    <row r="61" spans="1:4">
      <c r="A61" t="s">
        <v>2760</v>
      </c>
      <c r="B61">
        <v>1</v>
      </c>
      <c r="C61" t="s">
        <v>4422</v>
      </c>
      <c r="D61" t="str">
        <f>VLOOKUP(C61,'MASTER KEY'!$A$2:$B$2986,2,FALSE)</f>
        <v>Diploneis chersonensis</v>
      </c>
    </row>
    <row r="62" spans="1:4">
      <c r="A62" t="s">
        <v>2762</v>
      </c>
      <c r="B62">
        <v>1</v>
      </c>
      <c r="C62" t="s">
        <v>4424</v>
      </c>
      <c r="D62" t="str">
        <f>VLOOKUP(C62,'MASTER KEY'!$A$2:$B$2986,2,FALSE)</f>
        <v>Diploneis ovalis</v>
      </c>
    </row>
    <row r="63" spans="1:4">
      <c r="A63" t="s">
        <v>7643</v>
      </c>
      <c r="B63">
        <v>1</v>
      </c>
      <c r="C63" t="s">
        <v>4426</v>
      </c>
      <c r="D63" t="str">
        <f>VLOOKUP(C63,'MASTER KEY'!$A$2:$B$2986,2,FALSE)</f>
        <v>Diploneis spp 0001</v>
      </c>
    </row>
    <row r="64" spans="1:4">
      <c r="A64" t="s">
        <v>7508</v>
      </c>
      <c r="B64">
        <v>1</v>
      </c>
      <c r="C64" t="s">
        <v>4438</v>
      </c>
      <c r="D64" t="str">
        <f>VLOOKUP(C64,'MASTER KEY'!$A$2:$B$2986,2,FALSE)</f>
        <v>Diploneis vacillans</v>
      </c>
    </row>
    <row r="65" spans="1:4">
      <c r="A65" t="s">
        <v>2796</v>
      </c>
      <c r="B65">
        <v>1</v>
      </c>
      <c r="C65" t="s">
        <v>4473</v>
      </c>
      <c r="D65" t="str">
        <f>VLOOKUP(C65,'MASTER KEY'!$A$2:$B$2986,2,FALSE)</f>
        <v>Eucampia cornuta</v>
      </c>
    </row>
    <row r="66" spans="1:4">
      <c r="A66" t="s">
        <v>7644</v>
      </c>
      <c r="B66">
        <v>1</v>
      </c>
      <c r="C66" t="s">
        <v>4490</v>
      </c>
      <c r="D66" t="str">
        <f>VLOOKUP(C66,'MASTER KEY'!$A$2:$B$2986,2,FALSE)</f>
        <v>Euglena spp 0001</v>
      </c>
    </row>
    <row r="67" spans="1:4">
      <c r="A67" t="s">
        <v>2875</v>
      </c>
      <c r="B67">
        <v>1</v>
      </c>
      <c r="C67" t="s">
        <v>4571</v>
      </c>
      <c r="D67" t="str">
        <f>VLOOKUP(C67,'MASTER KEY'!$A$2:$B$2986,2,FALSE)</f>
        <v>Gramatophora oceanica</v>
      </c>
    </row>
    <row r="68" spans="1:4">
      <c r="A68" t="s">
        <v>2881</v>
      </c>
      <c r="B68">
        <v>1</v>
      </c>
      <c r="C68" t="s">
        <v>4578</v>
      </c>
      <c r="D68" t="str">
        <f>VLOOKUP(C68,'MASTER KEY'!$A$2:$B$2986,2,FALSE)</f>
        <v>Guinardia flaccida</v>
      </c>
    </row>
    <row r="69" spans="1:4">
      <c r="A69" t="s">
        <v>7645</v>
      </c>
      <c r="B69">
        <v>1</v>
      </c>
      <c r="C69" t="s">
        <v>4615</v>
      </c>
      <c r="D69" t="str">
        <f>VLOOKUP(C69,'MASTER KEY'!$A$2:$B$2986,2,FALSE)</f>
        <v>Gymnodinium spp 0024</v>
      </c>
    </row>
    <row r="70" spans="1:4">
      <c r="A70" t="s">
        <v>9082</v>
      </c>
      <c r="B70">
        <v>1</v>
      </c>
      <c r="C70" t="s">
        <v>4669</v>
      </c>
      <c r="D70" t="str">
        <f>VLOOKUP(C70,'MASTER KEY'!$A$2:$B$2986,2,FALSE)</f>
        <v>Hemialus spp 0001</v>
      </c>
    </row>
    <row r="71" spans="1:4">
      <c r="A71" t="s">
        <v>2990</v>
      </c>
      <c r="B71">
        <v>1</v>
      </c>
      <c r="C71" t="s">
        <v>4724</v>
      </c>
      <c r="D71" t="str">
        <f>VLOOKUP(C71,'MASTER KEY'!$A$2:$B$2986,2,FALSE)</f>
        <v>Katodinium rotundatum</v>
      </c>
    </row>
    <row r="72" spans="1:4">
      <c r="A72" t="s">
        <v>3001</v>
      </c>
      <c r="B72">
        <v>1</v>
      </c>
      <c r="C72" t="s">
        <v>4745</v>
      </c>
      <c r="D72" t="str">
        <f>VLOOKUP(C72,'MASTER KEY'!$A$2:$B$2986,2,FALSE)</f>
        <v>Leptocylindrus danicus</v>
      </c>
    </row>
    <row r="73" spans="1:4">
      <c r="A73" t="s">
        <v>3009</v>
      </c>
      <c r="B73">
        <v>1</v>
      </c>
      <c r="C73" t="s">
        <v>4757</v>
      </c>
      <c r="D73" t="str">
        <f>VLOOKUP(C73,'MASTER KEY'!$A$2:$B$2986,2,FALSE)</f>
        <v>Licmophora flabellata</v>
      </c>
    </row>
    <row r="74" spans="1:4">
      <c r="A74" t="s">
        <v>5704</v>
      </c>
      <c r="B74">
        <v>1</v>
      </c>
      <c r="C74" t="s">
        <v>4758</v>
      </c>
      <c r="D74" t="str">
        <f>VLOOKUP(C74,'MASTER KEY'!$A$2:$B$2986,2,FALSE)</f>
        <v>Licmophora lyngbei</v>
      </c>
    </row>
    <row r="75" spans="1:4">
      <c r="A75" t="s">
        <v>3011</v>
      </c>
      <c r="B75">
        <v>1</v>
      </c>
      <c r="C75" t="s">
        <v>4759</v>
      </c>
      <c r="D75" t="str">
        <f>VLOOKUP(C75,'MASTER KEY'!$A$2:$B$2986,2,FALSE)</f>
        <v>Licmophora paradoxa</v>
      </c>
    </row>
    <row r="76" spans="1:4">
      <c r="A76" t="s">
        <v>3027</v>
      </c>
      <c r="B76">
        <v>1</v>
      </c>
      <c r="C76" t="s">
        <v>4786</v>
      </c>
      <c r="D76" t="str">
        <f>VLOOKUP(C76,'MASTER KEY'!$A$2:$B$2986,2,FALSE)</f>
        <v>Mastogloia cocconeiformis</v>
      </c>
    </row>
    <row r="77" spans="1:4">
      <c r="A77" t="s">
        <v>3029</v>
      </c>
      <c r="B77">
        <v>1</v>
      </c>
      <c r="C77" t="s">
        <v>4788</v>
      </c>
      <c r="D77" t="str">
        <f>VLOOKUP(C77,'MASTER KEY'!$A$2:$B$2986,2,FALSE)</f>
        <v>Mastogloia fimbriata</v>
      </c>
    </row>
    <row r="78" spans="1:4">
      <c r="A78" t="s">
        <v>3040</v>
      </c>
      <c r="B78">
        <v>1</v>
      </c>
      <c r="C78" t="s">
        <v>4801</v>
      </c>
      <c r="D78" t="str">
        <f>VLOOKUP(C78,'MASTER KEY'!$A$2:$B$2986,2,FALSE)</f>
        <v>Mastoneis biformis</v>
      </c>
    </row>
    <row r="79" spans="1:4">
      <c r="A79" t="s">
        <v>7532</v>
      </c>
      <c r="B79">
        <v>1</v>
      </c>
      <c r="C79" t="s">
        <v>4819</v>
      </c>
      <c r="D79" t="str">
        <f>VLOOKUP(C79,'MASTER KEY'!$A$2:$B$2986,2,FALSE)</f>
        <v>Mesoporos perforatus</v>
      </c>
    </row>
    <row r="80" spans="1:4">
      <c r="A80" t="s">
        <v>3060</v>
      </c>
      <c r="B80">
        <v>1</v>
      </c>
      <c r="C80" t="s">
        <v>4840</v>
      </c>
      <c r="D80" t="str">
        <f>VLOOKUP(C80,'MASTER KEY'!$A$2:$B$2986,2,FALSE)</f>
        <v>Navicula cf. tripunctata</v>
      </c>
    </row>
    <row r="81" spans="1:4">
      <c r="A81" t="s">
        <v>3062</v>
      </c>
      <c r="B81">
        <v>1</v>
      </c>
      <c r="C81" t="s">
        <v>4842</v>
      </c>
      <c r="D81" t="str">
        <f>VLOOKUP(C81,'MASTER KEY'!$A$2:$B$2986,2,FALSE)</f>
        <v>Navicula confervacea</v>
      </c>
    </row>
    <row r="82" spans="1:4">
      <c r="A82" t="s">
        <v>3063</v>
      </c>
      <c r="B82">
        <v>1</v>
      </c>
      <c r="C82" t="s">
        <v>4843</v>
      </c>
      <c r="D82" t="str">
        <f>VLOOKUP(C82,'MASTER KEY'!$A$2:$B$2986,2,FALSE)</f>
        <v>Navicula distans</v>
      </c>
    </row>
    <row r="83" spans="1:4">
      <c r="A83" t="s">
        <v>3065</v>
      </c>
      <c r="B83">
        <v>1</v>
      </c>
      <c r="C83" t="s">
        <v>4845</v>
      </c>
      <c r="D83" t="str">
        <f>VLOOKUP(C83,'MASTER KEY'!$A$2:$B$2986,2,FALSE)</f>
        <v>Navicula robertsiana</v>
      </c>
    </row>
    <row r="84" spans="1:4">
      <c r="A84" t="s">
        <v>9020</v>
      </c>
      <c r="B84">
        <v>1</v>
      </c>
      <c r="C84" t="s">
        <v>4885</v>
      </c>
      <c r="D84" t="str">
        <f>VLOOKUP(C84,'MASTER KEY'!$A$2:$B$2986,2,FALSE)</f>
        <v>Navicula spp 0039</v>
      </c>
    </row>
    <row r="85" spans="1:4">
      <c r="A85" t="s">
        <v>3106</v>
      </c>
      <c r="B85">
        <v>1</v>
      </c>
      <c r="C85" t="s">
        <v>4891</v>
      </c>
      <c r="D85" t="str">
        <f>VLOOKUP(C85,'MASTER KEY'!$A$2:$B$2986,2,FALSE)</f>
        <v>Navicula transitans</v>
      </c>
    </row>
    <row r="86" spans="1:4">
      <c r="A86" t="s">
        <v>3107</v>
      </c>
      <c r="B86">
        <v>1</v>
      </c>
      <c r="C86" t="s">
        <v>4892</v>
      </c>
      <c r="D86" t="str">
        <f>VLOOKUP(C86,'MASTER KEY'!$A$2:$B$2986,2,FALSE)</f>
        <v>Navicula tuscula</v>
      </c>
    </row>
    <row r="87" spans="1:4">
      <c r="A87" t="s">
        <v>3112</v>
      </c>
      <c r="B87">
        <v>1</v>
      </c>
      <c r="C87" t="s">
        <v>4900</v>
      </c>
      <c r="D87" t="str">
        <f>VLOOKUP(C87,'MASTER KEY'!$A$2:$B$2986,2,FALSE)</f>
        <v>Nitzschia bilobata</v>
      </c>
    </row>
    <row r="88" spans="1:4">
      <c r="A88" t="s">
        <v>3118</v>
      </c>
      <c r="B88">
        <v>1</v>
      </c>
      <c r="C88" t="s">
        <v>4909</v>
      </c>
      <c r="D88" t="str">
        <f>VLOOKUP(C88,'MASTER KEY'!$A$2:$B$2986,2,FALSE)</f>
        <v>Nitzschia longissima</v>
      </c>
    </row>
    <row r="89" spans="1:4">
      <c r="A89" t="s">
        <v>7650</v>
      </c>
      <c r="B89">
        <v>1</v>
      </c>
      <c r="C89" t="s">
        <v>4909</v>
      </c>
      <c r="D89" t="str">
        <f>VLOOKUP(C89,'MASTER KEY'!$A$2:$B$2986,2,FALSE)</f>
        <v>Nitzschia longissima</v>
      </c>
    </row>
    <row r="90" spans="1:4">
      <c r="A90" t="s">
        <v>3120</v>
      </c>
      <c r="B90">
        <v>1</v>
      </c>
      <c r="C90" t="s">
        <v>4912</v>
      </c>
      <c r="D90" t="str">
        <f>VLOOKUP(C90,'MASTER KEY'!$A$2:$B$2986,2,FALSE)</f>
        <v>Nitzschia punctata</v>
      </c>
    </row>
    <row r="91" spans="1:4">
      <c r="A91" t="s">
        <v>5513</v>
      </c>
      <c r="B91">
        <v>1</v>
      </c>
      <c r="C91" t="s">
        <v>4969</v>
      </c>
      <c r="D91" t="str">
        <f>VLOOKUP(C91,'MASTER KEY'!$A$2:$B$2986,2,FALSE)</f>
        <v>Nitzschia spp 0053</v>
      </c>
    </row>
    <row r="92" spans="1:4">
      <c r="A92" t="s">
        <v>3183</v>
      </c>
      <c r="B92">
        <v>1</v>
      </c>
      <c r="C92" t="s">
        <v>4979</v>
      </c>
      <c r="D92" t="str">
        <f>VLOOKUP(C92,'MASTER KEY'!$A$2:$B$2986,2,FALSE)</f>
        <v>Odontella aurita</v>
      </c>
    </row>
    <row r="93" spans="1:4">
      <c r="A93" t="s">
        <v>3186</v>
      </c>
      <c r="B93">
        <v>1</v>
      </c>
      <c r="C93" t="s">
        <v>4982</v>
      </c>
      <c r="D93" t="str">
        <f>VLOOKUP(C93,'MASTER KEY'!$A$2:$B$2986,2,FALSE)</f>
        <v>Odontella sinensis</v>
      </c>
    </row>
    <row r="94" spans="1:4">
      <c r="A94" t="s">
        <v>3224</v>
      </c>
      <c r="B94">
        <v>1</v>
      </c>
      <c r="C94" t="s">
        <v>5031</v>
      </c>
      <c r="D94" t="str">
        <f>VLOOKUP(C94,'MASTER KEY'!$A$2:$B$2986,2,FALSE)</f>
        <v>Paralia sulcata</v>
      </c>
    </row>
    <row r="95" spans="1:4">
      <c r="A95" t="s">
        <v>9022</v>
      </c>
      <c r="B95">
        <v>1</v>
      </c>
      <c r="C95" t="s">
        <v>5067</v>
      </c>
      <c r="D95" t="str">
        <f>VLOOKUP(C95,'MASTER KEY'!$A$2:$B$2986,2,FALSE)</f>
        <v>Phaeocystis spp 0002</v>
      </c>
    </row>
    <row r="96" spans="1:4">
      <c r="A96" t="s">
        <v>9023</v>
      </c>
      <c r="B96">
        <v>1</v>
      </c>
      <c r="C96" t="s">
        <v>5093</v>
      </c>
      <c r="D96" t="str">
        <f>VLOOKUP(C96,'MASTER KEY'!$A$2:$B$2986,2,FALSE)</f>
        <v>Pinnularia spp 0001</v>
      </c>
    </row>
    <row r="97" spans="1:4">
      <c r="A97" t="s">
        <v>7653</v>
      </c>
      <c r="B97">
        <v>1</v>
      </c>
      <c r="C97" t="s">
        <v>5121</v>
      </c>
      <c r="D97" t="str">
        <f>VLOOKUP(C97,'MASTER KEY'!$A$2:$B$2986,2,FALSE)</f>
        <v>Pleurosigma spp 0002</v>
      </c>
    </row>
    <row r="98" spans="1:4">
      <c r="A98" t="s">
        <v>7655</v>
      </c>
      <c r="B98">
        <v>1</v>
      </c>
      <c r="C98" t="s">
        <v>5195</v>
      </c>
      <c r="D98" t="str">
        <f>VLOOKUP(C98,'MASTER KEY'!$A$2:$B$2986,2,FALSE)</f>
        <v>Prorocentrum compressum</v>
      </c>
    </row>
    <row r="99" spans="1:4">
      <c r="A99" t="s">
        <v>5558</v>
      </c>
      <c r="B99">
        <v>1</v>
      </c>
      <c r="C99" t="s">
        <v>5197</v>
      </c>
      <c r="D99" t="str">
        <f>VLOOKUP(C99,'MASTER KEY'!$A$2:$B$2986,2,FALSE)</f>
        <v>Prorocentrum dentatum</v>
      </c>
    </row>
    <row r="100" spans="1:4">
      <c r="A100" t="s">
        <v>5559</v>
      </c>
      <c r="B100">
        <v>1</v>
      </c>
      <c r="C100" t="s">
        <v>5196</v>
      </c>
      <c r="D100" t="str">
        <f>VLOOKUP(C100,'MASTER KEY'!$A$2:$B$2986,2,FALSE)</f>
        <v>Prorocentrum cordatum</v>
      </c>
    </row>
    <row r="101" spans="1:4">
      <c r="A101" t="s">
        <v>3349</v>
      </c>
      <c r="B101">
        <v>1</v>
      </c>
      <c r="C101" t="s">
        <v>5200</v>
      </c>
      <c r="D101" t="str">
        <f>VLOOKUP(C101,'MASTER KEY'!$A$2:$B$2986,2,FALSE)</f>
        <v>Prorocentrum lima</v>
      </c>
    </row>
    <row r="102" spans="1:4">
      <c r="A102" t="s">
        <v>3351</v>
      </c>
      <c r="B102">
        <v>1</v>
      </c>
      <c r="C102" t="s">
        <v>5202</v>
      </c>
      <c r="D102" t="str">
        <f>VLOOKUP(C102,'MASTER KEY'!$A$2:$B$2986,2,FALSE)</f>
        <v>Prorocentrum micans</v>
      </c>
    </row>
    <row r="103" spans="1:4">
      <c r="A103" t="s">
        <v>5562</v>
      </c>
      <c r="B103">
        <v>1</v>
      </c>
      <c r="C103" t="s">
        <v>5663</v>
      </c>
      <c r="D103" t="str">
        <f>VLOOKUP(C103,'MASTER KEY'!$A$2:$B$2986,2,FALSE)</f>
        <v>Prorocentrum spp 0005</v>
      </c>
    </row>
    <row r="104" spans="1:4">
      <c r="A104" t="s">
        <v>3364</v>
      </c>
      <c r="B104">
        <v>1</v>
      </c>
      <c r="C104" t="s">
        <v>6791</v>
      </c>
      <c r="D104" t="str">
        <f>VLOOKUP(C104,'MASTER KEY'!$A$2:$B$2986,2,FALSE)</f>
        <v>Protoperidinium bipes</v>
      </c>
    </row>
    <row r="105" spans="1:4">
      <c r="A105" t="s">
        <v>7658</v>
      </c>
      <c r="B105">
        <v>1</v>
      </c>
      <c r="C105" t="s">
        <v>6829</v>
      </c>
      <c r="D105" t="str">
        <f>VLOOKUP(C105,'MASTER KEY'!$A$2:$B$2986,2,FALSE)</f>
        <v>Protoperidinium thorianum</v>
      </c>
    </row>
    <row r="106" spans="1:4">
      <c r="A106" t="s">
        <v>3365</v>
      </c>
      <c r="B106">
        <v>1</v>
      </c>
      <c r="C106" t="s">
        <v>6793</v>
      </c>
      <c r="D106" t="str">
        <f>VLOOKUP(C106,'MASTER KEY'!$A$2:$B$2986,2,FALSE)</f>
        <v>Protoperidinium claudicans</v>
      </c>
    </row>
    <row r="107" spans="1:4">
      <c r="A107" t="s">
        <v>7656</v>
      </c>
      <c r="B107">
        <v>1</v>
      </c>
      <c r="C107" t="s">
        <v>6820</v>
      </c>
      <c r="D107" t="str">
        <f>VLOOKUP(C107,'MASTER KEY'!$A$2:$B$2986,2,FALSE)</f>
        <v>Protoperidinium spp 0013</v>
      </c>
    </row>
    <row r="108" spans="1:4">
      <c r="A108" t="s">
        <v>7657</v>
      </c>
      <c r="B108">
        <v>1</v>
      </c>
      <c r="C108" t="s">
        <v>6821</v>
      </c>
      <c r="D108" t="str">
        <f>VLOOKUP(C108,'MASTER KEY'!$A$2:$B$2986,2,FALSE)</f>
        <v>Protoperidinium spp 0014</v>
      </c>
    </row>
    <row r="109" spans="1:4">
      <c r="A109" t="s">
        <v>3442</v>
      </c>
      <c r="B109">
        <v>1</v>
      </c>
      <c r="C109" t="s">
        <v>6893</v>
      </c>
      <c r="D109" t="str">
        <f>VLOOKUP(C109,'MASTER KEY'!$A$2:$B$2986,2,FALSE)</f>
        <v>Raphoneis amphiceros</v>
      </c>
    </row>
    <row r="110" spans="1:4">
      <c r="A110" t="s">
        <v>3459</v>
      </c>
      <c r="B110">
        <v>1</v>
      </c>
      <c r="C110" t="s">
        <v>6913</v>
      </c>
      <c r="D110" t="str">
        <f>VLOOKUP(C110,'MASTER KEY'!$A$2:$B$2986,2,FALSE)</f>
        <v>Rhizosolenia imbricata</v>
      </c>
    </row>
    <row r="111" spans="1:4">
      <c r="A111" t="s">
        <v>3461</v>
      </c>
      <c r="B111">
        <v>1</v>
      </c>
      <c r="C111" t="s">
        <v>6915</v>
      </c>
      <c r="D111" t="str">
        <f>VLOOKUP(C111,'MASTER KEY'!$A$2:$B$2986,2,FALSE)</f>
        <v>Rhizosolenia robusta</v>
      </c>
    </row>
    <row r="112" spans="1:4">
      <c r="A112" t="s">
        <v>3462</v>
      </c>
      <c r="B112">
        <v>1</v>
      </c>
      <c r="C112" t="s">
        <v>6916</v>
      </c>
      <c r="D112" t="str">
        <f>VLOOKUP(C112,'MASTER KEY'!$A$2:$B$2986,2,FALSE)</f>
        <v>Rhizosolenia setigera</v>
      </c>
    </row>
    <row r="113" spans="1:4">
      <c r="A113" t="s">
        <v>9024</v>
      </c>
      <c r="B113">
        <v>1</v>
      </c>
      <c r="C113" t="s">
        <v>6919</v>
      </c>
      <c r="D113" t="str">
        <f>VLOOKUP(C113,'MASTER KEY'!$A$2:$B$2986,2,FALSE)</f>
        <v>Rhizosolenia spp 0001</v>
      </c>
    </row>
    <row r="114" spans="1:4">
      <c r="A114" t="s">
        <v>3482</v>
      </c>
      <c r="B114">
        <v>1</v>
      </c>
      <c r="C114" t="s">
        <v>6937</v>
      </c>
      <c r="D114" t="str">
        <f>VLOOKUP(C114,'MASTER KEY'!$A$2:$B$2986,2,FALSE)</f>
        <v>Rhizosolenia styliformis</v>
      </c>
    </row>
    <row r="115" spans="1:4">
      <c r="A115" t="s">
        <v>3485</v>
      </c>
      <c r="B115">
        <v>1</v>
      </c>
      <c r="C115" t="s">
        <v>6944</v>
      </c>
      <c r="D115" t="str">
        <f>VLOOKUP(C115,'MASTER KEY'!$A$2:$B$2986,2,FALSE)</f>
        <v>Richelia intracellularis</v>
      </c>
    </row>
    <row r="116" spans="1:4">
      <c r="A116" t="s">
        <v>3495</v>
      </c>
      <c r="B116">
        <v>1</v>
      </c>
      <c r="C116" t="s">
        <v>6965</v>
      </c>
      <c r="D116" t="str">
        <f>VLOOKUP(C116,'MASTER KEY'!$A$2:$B$2986,2,FALSE)</f>
        <v>Scrippsiella trochoidea</v>
      </c>
    </row>
    <row r="117" spans="1:4">
      <c r="A117" t="s">
        <v>3498</v>
      </c>
      <c r="B117">
        <v>1</v>
      </c>
      <c r="C117" t="s">
        <v>6970</v>
      </c>
      <c r="D117" t="str">
        <f>VLOOKUP(C117,'MASTER KEY'!$A$2:$B$2986,2,FALSE)</f>
        <v>Skeletonema costatum</v>
      </c>
    </row>
    <row r="118" spans="1:4">
      <c r="A118" t="s">
        <v>3519</v>
      </c>
      <c r="B118">
        <v>1</v>
      </c>
      <c r="C118" t="s">
        <v>7003</v>
      </c>
      <c r="D118" t="str">
        <f>VLOOKUP(C118,'MASTER KEY'!$A$2:$B$2986,2,FALSE)</f>
        <v>Striatella unipunctata</v>
      </c>
    </row>
    <row r="119" spans="1:4">
      <c r="A119" t="s">
        <v>9025</v>
      </c>
      <c r="B119">
        <v>1</v>
      </c>
      <c r="C119" t="s">
        <v>7005</v>
      </c>
      <c r="D119" t="str">
        <f>VLOOKUP(C119,'MASTER KEY'!$A$2:$B$2986,2,FALSE)</f>
        <v>Surirella fastuosa</v>
      </c>
    </row>
    <row r="120" spans="1:4">
      <c r="A120" t="s">
        <v>9084</v>
      </c>
      <c r="B120">
        <v>1</v>
      </c>
      <c r="C120" t="s">
        <v>7007</v>
      </c>
      <c r="D120" t="str">
        <f>VLOOKUP(C120,'MASTER KEY'!$A$2:$B$2986,2,FALSE)</f>
        <v>Surirella spp 0001</v>
      </c>
    </row>
    <row r="121" spans="1:4">
      <c r="A121" t="s">
        <v>9026</v>
      </c>
      <c r="B121">
        <v>1</v>
      </c>
      <c r="C121" t="s">
        <v>7023</v>
      </c>
      <c r="D121" t="str">
        <f>VLOOKUP(C121,'MASTER KEY'!$A$2:$B$2986,2,FALSE)</f>
        <v>Synedra ulna</v>
      </c>
    </row>
    <row r="122" spans="1:4">
      <c r="A122" t="s">
        <v>3527</v>
      </c>
      <c r="B122">
        <v>1</v>
      </c>
      <c r="C122" t="s">
        <v>7018</v>
      </c>
      <c r="D122" t="str">
        <f>VLOOKUP(C122,'MASTER KEY'!$A$2:$B$2986,2,FALSE)</f>
        <v>Synedra fasciculata</v>
      </c>
    </row>
    <row r="123" spans="1:4">
      <c r="A123" t="s">
        <v>3528</v>
      </c>
      <c r="B123">
        <v>1</v>
      </c>
      <c r="C123" t="s">
        <v>7019</v>
      </c>
      <c r="D123" t="str">
        <f>VLOOKUP(C123,'MASTER KEY'!$A$2:$B$2986,2,FALSE)</f>
        <v>Synedra formosa</v>
      </c>
    </row>
    <row r="124" spans="1:4">
      <c r="A124" t="s">
        <v>5603</v>
      </c>
      <c r="B124">
        <v>1</v>
      </c>
      <c r="C124" t="s">
        <v>7020</v>
      </c>
      <c r="D124" t="str">
        <f>VLOOKUP(C124,'MASTER KEY'!$A$2:$B$2986,2,FALSE)</f>
        <v>Synedra spp 0001</v>
      </c>
    </row>
    <row r="125" spans="1:4">
      <c r="A125" t="s">
        <v>7663</v>
      </c>
      <c r="B125">
        <v>1</v>
      </c>
      <c r="C125" t="s">
        <v>7054</v>
      </c>
      <c r="D125" t="str">
        <f>VLOOKUP(C125,'MASTER KEY'!$A$2:$B$2986,2,FALSE)</f>
        <v>Thalassionema nitzchioides</v>
      </c>
    </row>
    <row r="126" spans="1:4">
      <c r="A126" t="s">
        <v>3544</v>
      </c>
      <c r="B126">
        <v>1</v>
      </c>
      <c r="C126" t="s">
        <v>7053</v>
      </c>
      <c r="D126" t="str">
        <f>VLOOKUP(C126,'MASTER KEY'!$A$2:$B$2986,2,FALSE)</f>
        <v>Thalassionema frauenfeldii</v>
      </c>
    </row>
    <row r="127" spans="1:4">
      <c r="A127" t="s">
        <v>3556</v>
      </c>
      <c r="B127">
        <v>1</v>
      </c>
      <c r="C127" t="s">
        <v>7069</v>
      </c>
      <c r="D127" t="str">
        <f>VLOOKUP(C127,'MASTER KEY'!$A$2:$B$2986,2,FALSE)</f>
        <v>Thalassiosira pseudonana</v>
      </c>
    </row>
    <row r="128" spans="1:4">
      <c r="A128" t="s">
        <v>3579</v>
      </c>
      <c r="B128">
        <v>1</v>
      </c>
      <c r="C128" t="s">
        <v>7096</v>
      </c>
      <c r="D128" t="str">
        <f>VLOOKUP(C128,'MASTER KEY'!$A$2:$B$2986,2,FALSE)</f>
        <v>Toxarium undulatum</v>
      </c>
    </row>
    <row r="129" spans="1:4">
      <c r="A129" t="s">
        <v>3592</v>
      </c>
      <c r="B129">
        <v>1</v>
      </c>
      <c r="C129" t="s">
        <v>7117</v>
      </c>
      <c r="D129" t="str">
        <f>VLOOKUP(C129,'MASTER KEY'!$A$2:$B$2986,2,FALSE)</f>
        <v>Trigonium alternans</v>
      </c>
    </row>
    <row r="130" spans="1:4">
      <c r="A130" t="s">
        <v>9031</v>
      </c>
      <c r="B130">
        <v>1</v>
      </c>
      <c r="C130" t="s">
        <v>4149</v>
      </c>
      <c r="D130" t="str">
        <f>VLOOKUP(C130,'MASTER KEY'!$A$2:$B$2986,2,FALSE)</f>
        <v>Chrysophyte spp 0001</v>
      </c>
    </row>
    <row r="131" spans="1:4">
      <c r="A131" t="s">
        <v>9030</v>
      </c>
      <c r="B131">
        <v>1</v>
      </c>
      <c r="C131" t="s">
        <v>4343</v>
      </c>
      <c r="D131" t="str">
        <f>VLOOKUP(C131,'MASTER KEY'!$A$2:$B$2986,2,FALSE)</f>
        <v>Dictyochophyte spp 0001</v>
      </c>
    </row>
    <row r="132" spans="1:4">
      <c r="A132" t="s">
        <v>7642</v>
      </c>
      <c r="B132">
        <v>1</v>
      </c>
      <c r="C132" t="s">
        <v>4401</v>
      </c>
      <c r="D132" t="str">
        <f>VLOOKUP(C132,'MASTER KEY'!$A$2:$B$2986,2,FALSE)</f>
        <v>Dinoflagellate spp 0051</v>
      </c>
    </row>
    <row r="133" spans="1:4">
      <c r="A133" t="s">
        <v>9033</v>
      </c>
      <c r="B133">
        <v>1</v>
      </c>
      <c r="C133" t="s">
        <v>6892</v>
      </c>
      <c r="D133" t="str">
        <f>VLOOKUP(C133,'MASTER KEY'!$A$2:$B$2986,2,FALSE)</f>
        <v>Raphidophyte spp 0001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2818-DA06-498D-83E6-B4BD6A6F4689}">
  <dimension ref="A1:M11"/>
  <sheetViews>
    <sheetView workbookViewId="0">
      <selection activeCell="G14" sqref="G14"/>
    </sheetView>
  </sheetViews>
  <sheetFormatPr defaultRowHeight="14.4"/>
  <sheetData>
    <row r="1" spans="1:13">
      <c r="A1" s="200" t="s">
        <v>223</v>
      </c>
      <c r="B1" s="201" t="s">
        <v>224</v>
      </c>
      <c r="C1" s="51" t="s">
        <v>225</v>
      </c>
      <c r="D1" s="51" t="s">
        <v>226</v>
      </c>
    </row>
    <row r="2" spans="1:13">
      <c r="A2" s="64" t="s">
        <v>5732</v>
      </c>
      <c r="B2">
        <v>1</v>
      </c>
      <c r="C2" t="s">
        <v>7184</v>
      </c>
      <c r="D2" t="str">
        <f>VLOOKUP(C2,'MASTER KEY'!$A$2:$B$2986,2,FALSE)</f>
        <v>Bacillariophyta</v>
      </c>
      <c r="L2" s="64"/>
      <c r="M2" s="64"/>
    </row>
    <row r="3" spans="1:13">
      <c r="A3" s="64" t="s">
        <v>5372</v>
      </c>
      <c r="B3">
        <v>1</v>
      </c>
      <c r="C3" t="s">
        <v>7186</v>
      </c>
      <c r="D3" t="str">
        <f>VLOOKUP(C3,'MASTER KEY'!$A$2:$B$2986,2,FALSE)</f>
        <v>Chlorophyta</v>
      </c>
      <c r="L3" s="64"/>
      <c r="M3" s="64"/>
    </row>
    <row r="4" spans="1:13">
      <c r="A4" s="64" t="s">
        <v>5735</v>
      </c>
      <c r="B4">
        <v>1</v>
      </c>
      <c r="C4" t="s">
        <v>7189</v>
      </c>
      <c r="D4" t="str">
        <f>VLOOKUP(C4,'MASTER KEY'!$A$2:$B$2986,2,FALSE)</f>
        <v>Cryptophyta</v>
      </c>
      <c r="L4" s="64"/>
      <c r="M4" s="64"/>
    </row>
    <row r="5" spans="1:13">
      <c r="A5" s="64" t="s">
        <v>7664</v>
      </c>
      <c r="B5">
        <v>1</v>
      </c>
      <c r="C5" t="s">
        <v>7190</v>
      </c>
      <c r="D5" t="str">
        <f>VLOOKUP(C5,'MASTER KEY'!$A$2:$B$2986,2,FALSE)</f>
        <v>Cyanophyta</v>
      </c>
      <c r="L5" s="64"/>
      <c r="M5" s="64"/>
    </row>
    <row r="6" spans="1:13">
      <c r="A6" s="64" t="s">
        <v>5651</v>
      </c>
      <c r="B6">
        <v>1</v>
      </c>
      <c r="C6" t="s">
        <v>7193</v>
      </c>
      <c r="D6" t="str">
        <f>VLOOKUP(C6,'MASTER KEY'!$A$2:$B$2986,2,FALSE)</f>
        <v>Ochrophyta</v>
      </c>
      <c r="M6" s="64"/>
    </row>
    <row r="7" spans="1:13">
      <c r="A7" s="64" t="s">
        <v>5411</v>
      </c>
      <c r="B7">
        <v>1</v>
      </c>
      <c r="C7" t="s">
        <v>7192</v>
      </c>
      <c r="D7" t="str">
        <f>VLOOKUP(C7,'MASTER KEY'!$A$2:$B$2986,2,FALSE)</f>
        <v>Dinophyta</v>
      </c>
      <c r="L7" s="64"/>
      <c r="M7" s="64"/>
    </row>
    <row r="8" spans="1:13">
      <c r="A8" s="64" t="s">
        <v>5737</v>
      </c>
      <c r="B8">
        <v>1</v>
      </c>
      <c r="C8" t="s">
        <v>7194</v>
      </c>
      <c r="D8" t="str">
        <f>VLOOKUP(C8,'MASTER KEY'!$A$2:$B$2986,2,FALSE)</f>
        <v>Euglenophyta</v>
      </c>
      <c r="L8" s="64"/>
      <c r="M8" s="64"/>
    </row>
    <row r="9" spans="1:13">
      <c r="A9" s="64" t="s">
        <v>5734</v>
      </c>
      <c r="B9">
        <v>1</v>
      </c>
      <c r="C9" t="s">
        <v>7186</v>
      </c>
      <c r="D9" t="str">
        <f>VLOOKUP(C9,'MASTER KEY'!$A$2:$B$2986,2,FALSE)</f>
        <v>Chlorophyta</v>
      </c>
      <c r="L9" s="64"/>
      <c r="M9" s="64"/>
    </row>
    <row r="10" spans="1:13">
      <c r="A10" s="64" t="s">
        <v>6358</v>
      </c>
      <c r="B10">
        <v>1</v>
      </c>
      <c r="C10" t="s">
        <v>7195</v>
      </c>
      <c r="D10" t="str">
        <f>VLOOKUP(C10,'MASTER KEY'!$A$2:$B$2986,2,FALSE)</f>
        <v>Haptophyta</v>
      </c>
      <c r="L10" s="64"/>
      <c r="M10" s="64"/>
    </row>
    <row r="11" spans="1:13">
      <c r="A11" s="64" t="s">
        <v>7665</v>
      </c>
      <c r="B11">
        <v>1</v>
      </c>
      <c r="C11" t="s">
        <v>7193</v>
      </c>
      <c r="D11" t="str">
        <f>VLOOKUP(C11,'MASTER KEY'!$A$2:$B$2986,2,FALSE)</f>
        <v>Ochrophyta</v>
      </c>
      <c r="M11" s="64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workbookViewId="0">
      <selection activeCell="A2" sqref="A2:E23"/>
    </sheetView>
  </sheetViews>
  <sheetFormatPr defaultColWidth="8.77734375" defaultRowHeight="14.4"/>
  <cols>
    <col min="1" max="1" width="21.6640625" bestFit="1" customWidth="1"/>
    <col min="2" max="2" width="13.44140625" style="5" bestFit="1" customWidth="1"/>
    <col min="3" max="3" width="13.44140625" style="6" bestFit="1" customWidth="1"/>
    <col min="4" max="4" width="37.6640625" style="6" bestFit="1" customWidth="1"/>
    <col min="5" max="10" width="13.4414062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>
      <c r="A21" t="s">
        <v>2007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>
      <selection activeCell="D4" sqref="A1:D4"/>
    </sheetView>
  </sheetViews>
  <sheetFormatPr defaultColWidth="8.77734375" defaultRowHeight="14.4"/>
  <cols>
    <col min="1" max="1" width="13.44140625" bestFit="1" customWidth="1"/>
    <col min="2" max="2" width="13.44140625" style="12" bestFit="1" customWidth="1"/>
    <col min="3" max="3" width="13.44140625" style="6" bestFit="1" customWidth="1"/>
    <col min="4" max="4" width="13.441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>
      <selection activeCell="A2" sqref="A2:D9"/>
    </sheetView>
  </sheetViews>
  <sheetFormatPr defaultColWidth="8.77734375" defaultRowHeight="14.4"/>
  <cols>
    <col min="1" max="1" width="13.44140625" bestFit="1" customWidth="1"/>
    <col min="2" max="2" width="13.44140625" style="5" bestFit="1" customWidth="1"/>
    <col min="3" max="3" width="13.44140625" style="6" bestFit="1" customWidth="1"/>
    <col min="4" max="4" width="25.109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  <outlinePr summaryBelow="0"/>
  </sheetPr>
  <dimension ref="A1:J88"/>
  <sheetViews>
    <sheetView topLeftCell="A44" zoomScale="76" workbookViewId="0">
      <selection activeCell="A50" sqref="A50"/>
    </sheetView>
  </sheetViews>
  <sheetFormatPr defaultColWidth="8.77734375" defaultRowHeight="14.4"/>
  <cols>
    <col min="1" max="1" width="24.77734375" bestFit="1" customWidth="1"/>
    <col min="2" max="2" width="13.44140625" style="5" bestFit="1" customWidth="1"/>
    <col min="3" max="3" width="13.44140625" style="6" bestFit="1" customWidth="1"/>
    <col min="4" max="4" width="30.44140625" bestFit="1" customWidth="1"/>
    <col min="5" max="5" width="13.44140625" bestFit="1" customWidth="1"/>
  </cols>
  <sheetData>
    <row r="1" spans="1:8" s="121" customFormat="1" ht="27" customHeight="1">
      <c r="A1" s="119" t="s">
        <v>223</v>
      </c>
      <c r="B1" s="120" t="s">
        <v>224</v>
      </c>
      <c r="C1" s="119" t="s">
        <v>225</v>
      </c>
      <c r="D1" s="119" t="s">
        <v>226</v>
      </c>
      <c r="E1" s="119" t="s">
        <v>239</v>
      </c>
      <c r="F1" s="119"/>
    </row>
    <row r="2" spans="1:8" ht="18.75" customHeight="1">
      <c r="A2" s="6" t="s">
        <v>876</v>
      </c>
      <c r="B2" s="127">
        <v>1</v>
      </c>
      <c r="C2" s="115" t="s">
        <v>333</v>
      </c>
      <c r="D2" s="141" t="str">
        <f>VLOOKUP(C2,'MASTER KEY'!$A$2:$B931,2,FALSE)</f>
        <v>Air Temperature</v>
      </c>
      <c r="E2" t="s">
        <v>8569</v>
      </c>
    </row>
    <row r="3" spans="1:8" ht="18.75" customHeight="1">
      <c r="A3" s="141" t="s">
        <v>891</v>
      </c>
      <c r="B3" s="127">
        <v>1</v>
      </c>
      <c r="C3" s="115" t="s">
        <v>892</v>
      </c>
      <c r="D3" s="141" t="str">
        <f>VLOOKUP(C3,'MASTER KEY'!$A$2:$B956,2,FALSE)</f>
        <v>AMPLITUDE1</v>
      </c>
      <c r="E3" t="s">
        <v>8569</v>
      </c>
    </row>
    <row r="4" spans="1:8" ht="18.75" customHeight="1">
      <c r="A4" s="141" t="s">
        <v>893</v>
      </c>
      <c r="B4" s="127">
        <v>1</v>
      </c>
      <c r="C4" s="115" t="s">
        <v>894</v>
      </c>
      <c r="D4" s="141" t="str">
        <f>VLOOKUP(C4,'MASTER KEY'!$A$2:$B957,2,FALSE)</f>
        <v>AMPLITUDE2</v>
      </c>
      <c r="E4" t="s">
        <v>8569</v>
      </c>
    </row>
    <row r="5" spans="1:8" ht="18.75" customHeight="1">
      <c r="A5" s="141" t="s">
        <v>895</v>
      </c>
      <c r="B5" s="127">
        <v>1</v>
      </c>
      <c r="C5" s="115" t="s">
        <v>896</v>
      </c>
      <c r="D5" s="141" t="str">
        <f>VLOOKUP(C5,'MASTER KEY'!$A$2:$B958,2,FALSE)</f>
        <v>AMPLITUDE3</v>
      </c>
      <c r="E5" t="s">
        <v>8569</v>
      </c>
    </row>
    <row r="6" spans="1:8" ht="18.75" customHeight="1">
      <c r="A6" s="141" t="s">
        <v>660</v>
      </c>
      <c r="B6" s="127">
        <v>1</v>
      </c>
      <c r="C6" s="115" t="s">
        <v>897</v>
      </c>
      <c r="D6" s="141" t="str">
        <f>VLOOKUP(C6,'MASTER KEY'!$A$2:$B959,2,FALSE)</f>
        <v>CELL</v>
      </c>
      <c r="E6" t="s">
        <v>8569</v>
      </c>
    </row>
    <row r="7" spans="1:8" ht="18.75" customHeight="1">
      <c r="A7" s="6" t="s">
        <v>890</v>
      </c>
      <c r="B7" s="127">
        <v>1</v>
      </c>
      <c r="C7" s="115" t="s">
        <v>427</v>
      </c>
      <c r="D7" s="141" t="str">
        <f>VLOOKUP(C7,'MASTER KEY'!$A$2:$B951,2,FALSE)</f>
        <v>Specific Conductivity</v>
      </c>
      <c r="E7" t="s">
        <v>8569</v>
      </c>
    </row>
    <row r="8" spans="1:8" ht="18.75" customHeight="1">
      <c r="A8" s="141" t="s">
        <v>898</v>
      </c>
      <c r="B8" s="127">
        <v>1</v>
      </c>
      <c r="C8" s="115" t="s">
        <v>427</v>
      </c>
      <c r="D8" s="141" t="str">
        <f>VLOOKUP(C8,'MASTER KEY'!$A$2:$B960,2,FALSE)</f>
        <v>Specific Conductivity</v>
      </c>
      <c r="E8" t="s">
        <v>8569</v>
      </c>
    </row>
    <row r="9" spans="1:8" ht="18.75" customHeight="1">
      <c r="A9" s="141" t="s">
        <v>899</v>
      </c>
      <c r="B9" s="127">
        <v>1</v>
      </c>
      <c r="C9" s="115" t="s">
        <v>900</v>
      </c>
      <c r="D9" s="141" t="str">
        <f>VLOOKUP(C9,'MASTER KEY'!$A$2:$B961,2,FALSE)</f>
        <v>DENSITY ANOMALY</v>
      </c>
      <c r="E9" t="s">
        <v>8569</v>
      </c>
    </row>
    <row r="10" spans="1:8" ht="18.75" customHeight="1">
      <c r="A10" s="141" t="s">
        <v>901</v>
      </c>
      <c r="B10" s="127">
        <v>1</v>
      </c>
      <c r="C10" s="115" t="s">
        <v>278</v>
      </c>
      <c r="D10" s="141" t="str">
        <f>VLOOKUP(C10,'MASTER KEY'!$A$2:$B962,2,FALSE)</f>
        <v>Depth</v>
      </c>
      <c r="E10" t="s">
        <v>8569</v>
      </c>
    </row>
    <row r="11" spans="1:8" ht="18.75" customHeight="1">
      <c r="A11" s="141" t="s">
        <v>902</v>
      </c>
      <c r="B11" s="127">
        <v>1</v>
      </c>
      <c r="C11" s="115" t="s">
        <v>903</v>
      </c>
      <c r="D11" s="141" t="str">
        <f>VLOOKUP(C11,'MASTER KEY'!$A$2:$B965,2,FALSE)</f>
        <v>LOWER_UCUR</v>
      </c>
      <c r="E11" t="s">
        <v>8569</v>
      </c>
    </row>
    <row r="12" spans="1:8" ht="18.75" customHeight="1">
      <c r="A12" s="141" t="s">
        <v>904</v>
      </c>
      <c r="B12" s="127">
        <v>1</v>
      </c>
      <c r="C12" s="115" t="s">
        <v>905</v>
      </c>
      <c r="D12" s="141" t="str">
        <f>VLOOKUP(C12,'MASTER KEY'!$A$2:$B966,2,FALSE)</f>
        <v>LOWER_VCUR</v>
      </c>
      <c r="E12" t="s">
        <v>8569</v>
      </c>
    </row>
    <row r="13" spans="1:8" ht="18.75" customHeight="1">
      <c r="A13" s="141" t="s">
        <v>906</v>
      </c>
      <c r="B13" s="127">
        <v>1</v>
      </c>
      <c r="C13" s="115" t="s">
        <v>907</v>
      </c>
      <c r="D13" s="141" t="str">
        <f>VLOOKUP(C13,'MASTER KEY'!$A$2:$B967,2,FALSE)</f>
        <v>MIDDLE_UCUR</v>
      </c>
      <c r="E13" t="s">
        <v>8569</v>
      </c>
    </row>
    <row r="14" spans="1:8" ht="18.75" customHeight="1">
      <c r="A14" s="141" t="s">
        <v>908</v>
      </c>
      <c r="B14" s="127">
        <v>1</v>
      </c>
      <c r="C14" s="115" t="s">
        <v>909</v>
      </c>
      <c r="D14" s="141" t="str">
        <f>VLOOKUP(C14,'MASTER KEY'!$A$2:$B968,2,FALSE)</f>
        <v>MIDDLE_VCUR</v>
      </c>
      <c r="E14" t="s">
        <v>8569</v>
      </c>
    </row>
    <row r="15" spans="1:8">
      <c r="A15" s="6" t="s">
        <v>428</v>
      </c>
      <c r="B15" s="142">
        <v>1</v>
      </c>
      <c r="C15" s="141" t="s">
        <v>397</v>
      </c>
      <c r="D15" s="141" t="str">
        <f>VLOOKUP(C15,'MASTER KEY'!$A$2:$B952,2,FALSE)</f>
        <v>O2 Saturation</v>
      </c>
      <c r="E15" t="s">
        <v>8569</v>
      </c>
      <c r="H15" t="s">
        <v>8575</v>
      </c>
    </row>
    <row r="16" spans="1:8">
      <c r="A16" s="6" t="s">
        <v>394</v>
      </c>
      <c r="B16" s="127">
        <v>1</v>
      </c>
      <c r="C16" s="115" t="s">
        <v>395</v>
      </c>
      <c r="D16" s="115" t="str">
        <f>VLOOKUP(C16,'MASTER KEY'!$A$2:$B935,2,FALSE)</f>
        <v>Dissolved Oxygen</v>
      </c>
      <c r="E16" t="s">
        <v>8569</v>
      </c>
    </row>
    <row r="17" spans="1:8">
      <c r="A17" s="6" t="s">
        <v>889</v>
      </c>
      <c r="B17" s="127">
        <v>1</v>
      </c>
      <c r="C17" s="115" t="s">
        <v>423</v>
      </c>
      <c r="D17" s="115" t="str">
        <f>VLOOKUP(C17,'MASTER KEY'!$A$2:$B950,2,FALSE)</f>
        <v>Photosynthetically Active Photon Flux</v>
      </c>
      <c r="E17" t="s">
        <v>8569</v>
      </c>
    </row>
    <row r="18" spans="1:8">
      <c r="A18" s="6" t="s">
        <v>888</v>
      </c>
      <c r="B18" s="127">
        <v>1</v>
      </c>
      <c r="C18" s="115" t="s">
        <v>423</v>
      </c>
      <c r="D18" s="115" t="str">
        <f>VLOOKUP(C18,'MASTER KEY'!$A$2:$B949,2,FALSE)</f>
        <v>Photosynthetically Active Photon Flux</v>
      </c>
      <c r="E18" t="s">
        <v>8569</v>
      </c>
    </row>
    <row r="19" spans="1:8">
      <c r="A19" s="6" t="s">
        <v>398</v>
      </c>
      <c r="B19" s="127">
        <v>1</v>
      </c>
      <c r="C19" s="115" t="s">
        <v>399</v>
      </c>
      <c r="D19" s="115" t="str">
        <f>VLOOKUP(C19,'MASTER KEY'!$A$2:$B937,2,FALSE)</f>
        <v>pH</v>
      </c>
      <c r="E19" t="s">
        <v>8569</v>
      </c>
    </row>
    <row r="20" spans="1:8">
      <c r="A20" s="6" t="s">
        <v>393</v>
      </c>
      <c r="B20" s="127">
        <v>1</v>
      </c>
      <c r="C20" s="115" t="s">
        <v>236</v>
      </c>
      <c r="D20" s="115" t="str">
        <f>VLOOKUP(C20,'MASTER KEY'!$A$2:$B934,2,FALSE)</f>
        <v>Salinity</v>
      </c>
      <c r="E20" t="s">
        <v>8569</v>
      </c>
    </row>
    <row r="21" spans="1:8">
      <c r="A21" s="6" t="s">
        <v>400</v>
      </c>
      <c r="B21" s="127">
        <v>1</v>
      </c>
      <c r="C21" s="115" t="s">
        <v>278</v>
      </c>
      <c r="D21" s="115" t="str">
        <f>VLOOKUP(C21,'MASTER KEY'!$A$2:$B938,2,FALSE)</f>
        <v>Depth</v>
      </c>
      <c r="E21" t="s">
        <v>8569</v>
      </c>
    </row>
    <row r="22" spans="1:8">
      <c r="A22" s="141" t="s">
        <v>910</v>
      </c>
      <c r="B22" s="127">
        <v>1</v>
      </c>
      <c r="C22" s="115" t="s">
        <v>427</v>
      </c>
      <c r="D22" s="115" t="str">
        <f>VLOOKUP(C22,'MASTER KEY'!$A$2:$B975,2,FALSE)</f>
        <v>Specific Conductivity</v>
      </c>
      <c r="E22" t="s">
        <v>8569</v>
      </c>
    </row>
    <row r="23" spans="1:8">
      <c r="A23" s="141" t="s">
        <v>911</v>
      </c>
      <c r="B23" s="127">
        <v>1</v>
      </c>
      <c r="C23" s="115" t="s">
        <v>402</v>
      </c>
      <c r="D23" s="115" t="str">
        <f>VLOOKUP(C23,'MASTER KEY'!$A$2:$B978,2,FALSE)</f>
        <v>Tilt</v>
      </c>
      <c r="E23" t="s">
        <v>8569</v>
      </c>
    </row>
    <row r="24" spans="1:8">
      <c r="A24" s="6" t="s">
        <v>401</v>
      </c>
      <c r="B24" s="127">
        <v>1</v>
      </c>
      <c r="C24" s="115" t="s">
        <v>402</v>
      </c>
      <c r="D24" s="115" t="str">
        <f>VLOOKUP(C24,'MASTER KEY'!$A$2:$B939,2,FALSE)</f>
        <v>Tilt</v>
      </c>
      <c r="E24" t="s">
        <v>8569</v>
      </c>
    </row>
    <row r="25" spans="1:8">
      <c r="A25" s="6" t="s">
        <v>391</v>
      </c>
      <c r="B25" s="127">
        <v>1</v>
      </c>
      <c r="C25" s="115" t="s">
        <v>392</v>
      </c>
      <c r="D25" s="115" t="str">
        <f>VLOOKUP(C25,'MASTER KEY'!$A$2:$B933,2,FALSE)</f>
        <v>Turbidity</v>
      </c>
      <c r="E25" t="s">
        <v>8569</v>
      </c>
    </row>
    <row r="26" spans="1:8">
      <c r="A26" s="141" t="s">
        <v>912</v>
      </c>
      <c r="B26" s="127">
        <v>1</v>
      </c>
      <c r="C26" s="115" t="s">
        <v>913</v>
      </c>
      <c r="D26" s="115" t="str">
        <f>VLOOKUP(C26,'MASTER KEY'!$A$2:$B980,2,FALSE)</f>
        <v>UPPER_UCUR</v>
      </c>
      <c r="E26" t="s">
        <v>8569</v>
      </c>
    </row>
    <row r="27" spans="1:8">
      <c r="A27" s="141" t="s">
        <v>914</v>
      </c>
      <c r="B27" s="127">
        <v>1</v>
      </c>
      <c r="C27" s="115" t="s">
        <v>915</v>
      </c>
      <c r="D27" s="115" t="str">
        <f>VLOOKUP(C27,'MASTER KEY'!$A$2:$B981,2,FALSE)</f>
        <v>UPPER_VCUR</v>
      </c>
      <c r="E27" t="s">
        <v>8569</v>
      </c>
    </row>
    <row r="28" spans="1:8">
      <c r="A28" s="6" t="s">
        <v>877</v>
      </c>
      <c r="B28" s="127">
        <v>1</v>
      </c>
      <c r="C28" s="115" t="s">
        <v>234</v>
      </c>
      <c r="D28" s="115" t="str">
        <f>VLOOKUP(C28,'MASTER KEY'!$A$2:$B932,2,FALSE)</f>
        <v>Temperature</v>
      </c>
      <c r="E28" t="s">
        <v>8569</v>
      </c>
    </row>
    <row r="29" spans="1:8">
      <c r="A29" s="141" t="s">
        <v>916</v>
      </c>
      <c r="B29" s="127">
        <v>1</v>
      </c>
      <c r="C29" s="115" t="s">
        <v>917</v>
      </c>
      <c r="D29" s="115" t="str">
        <f>VLOOKUP(C29,'MASTER KEY'!$A$2:$B983,2,FALSE)</f>
        <v>WCUR</v>
      </c>
      <c r="E29" t="s">
        <v>8569</v>
      </c>
    </row>
    <row r="30" spans="1:8">
      <c r="A30" s="6" t="s">
        <v>878</v>
      </c>
      <c r="B30" s="127">
        <v>1</v>
      </c>
      <c r="C30" s="115" t="s">
        <v>404</v>
      </c>
      <c r="D30" s="115" t="str">
        <f>VLOOKUP(C30,'MASTER KEY'!$A$2:$B940,2,FALSE)</f>
        <v>Spectral Radiative Flux (WL - 410W)</v>
      </c>
      <c r="E30" t="s">
        <v>8569</v>
      </c>
    </row>
    <row r="31" spans="1:8">
      <c r="A31" s="6" t="s">
        <v>880</v>
      </c>
      <c r="B31" s="127">
        <v>1</v>
      </c>
      <c r="C31" s="115" t="s">
        <v>406</v>
      </c>
      <c r="D31" s="115" t="str">
        <f>VLOOKUP(C31,'MASTER KEY'!$A$2:$B941,2,FALSE)</f>
        <v>Spectral Radiative Flux (WL - 440W)</v>
      </c>
      <c r="E31" t="s">
        <v>8569</v>
      </c>
      <c r="F31" s="7"/>
      <c r="G31" s="7"/>
      <c r="H31" s="7" t="s">
        <v>879</v>
      </c>
    </row>
    <row r="32" spans="1:8">
      <c r="A32" s="6" t="s">
        <v>881</v>
      </c>
      <c r="B32" s="127">
        <v>1</v>
      </c>
      <c r="C32" s="115" t="s">
        <v>408</v>
      </c>
      <c r="D32" s="115" t="str">
        <f>VLOOKUP(C32,'MASTER KEY'!$A$2:$B942,2,FALSE)</f>
        <v>Spectral Radiative Flux (WL - 490W)</v>
      </c>
      <c r="E32" t="s">
        <v>8569</v>
      </c>
      <c r="F32" s="7"/>
      <c r="G32" s="7"/>
      <c r="H32" s="7"/>
    </row>
    <row r="33" spans="1:8">
      <c r="A33" s="144" t="s">
        <v>882</v>
      </c>
      <c r="B33" s="127">
        <v>1</v>
      </c>
      <c r="C33" s="115" t="s">
        <v>410</v>
      </c>
      <c r="D33" s="115" t="str">
        <f>VLOOKUP(C33,'MASTER KEY'!$A$2:$B943,2,FALSE)</f>
        <v>Spectral Radiative Flux (WL - 510W)</v>
      </c>
      <c r="E33" t="s">
        <v>8569</v>
      </c>
      <c r="F33" s="7"/>
      <c r="G33" s="7"/>
      <c r="H33" s="7"/>
    </row>
    <row r="34" spans="1:8">
      <c r="A34" s="144" t="s">
        <v>883</v>
      </c>
      <c r="B34" s="127">
        <v>1</v>
      </c>
      <c r="C34" s="115" t="s">
        <v>412</v>
      </c>
      <c r="D34" s="115" t="str">
        <f>VLOOKUP(C34,'MASTER KEY'!$A$2:$B944,2,FALSE)</f>
        <v>Spectral Radiative Flux (WL - 550W)</v>
      </c>
      <c r="E34" t="s">
        <v>8569</v>
      </c>
      <c r="F34" s="7"/>
      <c r="G34" s="7"/>
      <c r="H34" s="7"/>
    </row>
    <row r="35" spans="1:8">
      <c r="A35" s="144" t="s">
        <v>884</v>
      </c>
      <c r="B35" s="127">
        <v>1</v>
      </c>
      <c r="C35" s="115" t="s">
        <v>414</v>
      </c>
      <c r="D35" s="115" t="str">
        <f>VLOOKUP(C35,'MASTER KEY'!$A$2:$B945,2,FALSE)</f>
        <v>Spectral Radiative Flux (WL - 590W)</v>
      </c>
      <c r="E35" t="s">
        <v>8569</v>
      </c>
      <c r="F35" s="7"/>
      <c r="G35" s="7"/>
      <c r="H35" s="7"/>
    </row>
    <row r="36" spans="1:8">
      <c r="A36" s="144" t="s">
        <v>885</v>
      </c>
      <c r="B36" s="127">
        <v>1</v>
      </c>
      <c r="C36" s="115" t="s">
        <v>417</v>
      </c>
      <c r="D36" s="115" t="str">
        <f>VLOOKUP(C36,'MASTER KEY'!$A$2:$B946,2,FALSE)</f>
        <v>Spectral Radiative Flux (WL - 635W)</v>
      </c>
      <c r="E36" t="s">
        <v>8569</v>
      </c>
      <c r="F36" s="7"/>
      <c r="G36" s="7"/>
      <c r="H36" s="7"/>
    </row>
    <row r="37" spans="1:8">
      <c r="A37" s="144" t="s">
        <v>886</v>
      </c>
      <c r="B37" s="127">
        <v>1</v>
      </c>
      <c r="C37" s="115" t="s">
        <v>419</v>
      </c>
      <c r="D37" s="115" t="str">
        <f>VLOOKUP(C37,'MASTER KEY'!$A$2:$B947,2,FALSE)</f>
        <v>Spectral Radiative Flux (WL - 660W)</v>
      </c>
      <c r="E37" t="s">
        <v>8569</v>
      </c>
      <c r="F37" s="7"/>
      <c r="G37" s="7"/>
      <c r="H37" s="7"/>
    </row>
    <row r="38" spans="1:8">
      <c r="A38" s="144" t="s">
        <v>887</v>
      </c>
      <c r="B38" s="127">
        <v>1</v>
      </c>
      <c r="C38" s="115" t="s">
        <v>421</v>
      </c>
      <c r="D38" s="115" t="str">
        <f>VLOOKUP(C38,'MASTER KEY'!$A$2:$B948,2,FALSE)</f>
        <v>Spectral Radiative Flux (WL - 700W)</v>
      </c>
      <c r="E38" t="s">
        <v>8569</v>
      </c>
      <c r="F38" s="7"/>
      <c r="G38" s="7"/>
      <c r="H38" s="7"/>
    </row>
    <row r="39" spans="1:8">
      <c r="A39" s="144"/>
      <c r="B39" s="127"/>
      <c r="C39" s="115"/>
      <c r="D39" s="115"/>
    </row>
    <row r="40" spans="1:8">
      <c r="A40" s="143" t="s">
        <v>851</v>
      </c>
      <c r="B40" s="127">
        <v>1</v>
      </c>
      <c r="C40" s="115" t="s">
        <v>382</v>
      </c>
      <c r="D40" s="140" t="str">
        <f>VLOOKUP(C40,'MASTER KEY'!$A$2:$B992,2,FALSE)</f>
        <v>Station Level Pressure</v>
      </c>
      <c r="E40" t="s">
        <v>8568</v>
      </c>
    </row>
    <row r="41" spans="1:8">
      <c r="A41" s="143" t="s">
        <v>852</v>
      </c>
      <c r="B41" s="127">
        <v>1</v>
      </c>
      <c r="C41" s="129" t="s">
        <v>853</v>
      </c>
      <c r="D41" s="140" t="str">
        <f>VLOOKUP(C41,'MASTER KEY'!$A$2:$B993,2,FALSE)</f>
        <v>Station Level Pressure (max)</v>
      </c>
      <c r="E41" t="s">
        <v>8568</v>
      </c>
    </row>
    <row r="42" spans="1:8">
      <c r="A42" s="143" t="s">
        <v>854</v>
      </c>
      <c r="B42" s="127">
        <v>1</v>
      </c>
      <c r="C42" s="129" t="s">
        <v>855</v>
      </c>
      <c r="D42" s="140" t="str">
        <f>VLOOKUP(C42,'MASTER KEY'!$A$2:$B994,2,FALSE)</f>
        <v>Station Level Pressure (min)</v>
      </c>
      <c r="E42" t="s">
        <v>8568</v>
      </c>
    </row>
    <row r="43" spans="1:8">
      <c r="A43" s="143" t="s">
        <v>856</v>
      </c>
      <c r="B43" s="127">
        <v>1</v>
      </c>
      <c r="C43" s="129" t="s">
        <v>857</v>
      </c>
      <c r="D43" s="140" t="str">
        <f>VLOOKUP(C43,'MASTER KEY'!$A$2:$B995,2,FALSE)</f>
        <v>Station Level Pressure (std)</v>
      </c>
      <c r="E43" t="s">
        <v>8568</v>
      </c>
    </row>
    <row r="44" spans="1:8">
      <c r="A44" s="143" t="s">
        <v>866</v>
      </c>
      <c r="B44" s="127">
        <v>1</v>
      </c>
      <c r="C44" s="115" t="s">
        <v>424</v>
      </c>
      <c r="D44" s="140" t="str">
        <f>VLOOKUP(C44,'MASTER KEY'!$A$2:$B1000,2,FALSE)</f>
        <v>Surface Photosynthetically Active Photon Flux</v>
      </c>
      <c r="E44" t="s">
        <v>8568</v>
      </c>
    </row>
    <row r="45" spans="1:8">
      <c r="A45" s="143" t="s">
        <v>867</v>
      </c>
      <c r="B45" s="127">
        <v>1</v>
      </c>
      <c r="C45" s="129" t="s">
        <v>868</v>
      </c>
      <c r="D45" s="140" t="str">
        <f>VLOOKUP(C45,'MASTER KEY'!$A$2:$B1001,2,FALSE)</f>
        <v>Surface Photosynthetically Active Photon Flux (max)</v>
      </c>
      <c r="E45" t="s">
        <v>8568</v>
      </c>
    </row>
    <row r="46" spans="1:8">
      <c r="A46" s="143" t="s">
        <v>869</v>
      </c>
      <c r="B46" s="127">
        <v>1</v>
      </c>
      <c r="C46" s="129" t="s">
        <v>870</v>
      </c>
      <c r="D46" s="140" t="str">
        <f>VLOOKUP(C46,'MASTER KEY'!$A$2:$B1002,2,FALSE)</f>
        <v>Surface Photosynthetically Active Photon Flux (min)</v>
      </c>
      <c r="E46" t="s">
        <v>8568</v>
      </c>
    </row>
    <row r="47" spans="1:8">
      <c r="A47" s="143" t="s">
        <v>871</v>
      </c>
      <c r="B47" s="127">
        <v>1</v>
      </c>
      <c r="C47" s="129" t="s">
        <v>275</v>
      </c>
      <c r="D47" s="140" t="str">
        <f>VLOOKUP(C47,'MASTER KEY'!$A$2:$B1003,2,FALSE)</f>
        <v>Surface Photosynthetically Active Photon Flux (std)</v>
      </c>
      <c r="E47" t="s">
        <v>8568</v>
      </c>
    </row>
    <row r="48" spans="1:8">
      <c r="A48" s="143" t="s">
        <v>875</v>
      </c>
      <c r="B48" s="127">
        <f>4*24</f>
        <v>96</v>
      </c>
      <c r="C48" s="129" t="s">
        <v>804</v>
      </c>
      <c r="D48" s="140" t="str">
        <f>VLOOKUP(C48,'MASTER KEY'!$A$2:$B1005,2,FALSE)</f>
        <v>Daily Surface Photosynthetically Active Photon Flux</v>
      </c>
      <c r="E48" t="s">
        <v>8568</v>
      </c>
      <c r="F48" t="s">
        <v>874</v>
      </c>
    </row>
    <row r="49" spans="1:10">
      <c r="A49" s="143" t="s">
        <v>872</v>
      </c>
      <c r="B49" s="127">
        <f>4*24</f>
        <v>96</v>
      </c>
      <c r="C49" s="129" t="s">
        <v>873</v>
      </c>
      <c r="D49" s="140" t="str">
        <f>VLOOKUP(C49,'MASTER KEY'!$A$2:$B1004,2,FALSE)</f>
        <v>Daily Solar Irradiance</v>
      </c>
      <c r="E49" t="s">
        <v>8568</v>
      </c>
      <c r="F49" t="s">
        <v>874</v>
      </c>
    </row>
    <row r="50" spans="1:10">
      <c r="A50" s="143" t="s">
        <v>858</v>
      </c>
      <c r="B50" s="127">
        <v>1</v>
      </c>
      <c r="C50" s="129" t="s">
        <v>859</v>
      </c>
      <c r="D50" s="140" t="str">
        <f>VLOOKUP(C50,'MASTER KEY'!$A$2:$B996,2,FALSE)</f>
        <v>Surface Solar Irradiance</v>
      </c>
      <c r="E50" t="s">
        <v>8568</v>
      </c>
    </row>
    <row r="51" spans="1:10">
      <c r="A51" s="143" t="s">
        <v>860</v>
      </c>
      <c r="B51" s="127">
        <v>1</v>
      </c>
      <c r="C51" s="129" t="s">
        <v>861</v>
      </c>
      <c r="D51" s="140" t="str">
        <f>VLOOKUP(C51,'MASTER KEY'!$A$2:$B997,2,FALSE)</f>
        <v>Surface Solar Irradiance (max)</v>
      </c>
      <c r="E51" t="s">
        <v>8568</v>
      </c>
    </row>
    <row r="52" spans="1:10">
      <c r="A52" s="143" t="s">
        <v>862</v>
      </c>
      <c r="B52" s="127">
        <v>1</v>
      </c>
      <c r="C52" s="129" t="s">
        <v>863</v>
      </c>
      <c r="D52" s="140" t="str">
        <f>VLOOKUP(C52,'MASTER KEY'!$A$2:$B998,2,FALSE)</f>
        <v>Surface Solar Irradiance (min)</v>
      </c>
      <c r="E52" t="s">
        <v>8568</v>
      </c>
    </row>
    <row r="53" spans="1:10">
      <c r="A53" s="143" t="s">
        <v>864</v>
      </c>
      <c r="B53" s="127">
        <v>1</v>
      </c>
      <c r="C53" s="129" t="s">
        <v>865</v>
      </c>
      <c r="D53" s="140" t="str">
        <f>VLOOKUP(C53,'MASTER KEY'!$A$2:$B999,2,FALSE)</f>
        <v>Surface Solar Irradiance (std)</v>
      </c>
      <c r="E53" t="s">
        <v>8568</v>
      </c>
    </row>
    <row r="54" spans="1:10">
      <c r="A54" s="143" t="s">
        <v>845</v>
      </c>
      <c r="B54" s="127">
        <v>1</v>
      </c>
      <c r="C54" s="115" t="s">
        <v>270</v>
      </c>
      <c r="D54" s="140" t="str">
        <f>VLOOKUP(C54,'MASTER KEY'!$A$2:$B988,2,FALSE)</f>
        <v>Wind Direction</v>
      </c>
      <c r="E54" t="s">
        <v>8568</v>
      </c>
    </row>
    <row r="55" spans="1:10">
      <c r="A55" s="143" t="s">
        <v>846</v>
      </c>
      <c r="B55" s="127">
        <v>1</v>
      </c>
      <c r="C55" s="129" t="s">
        <v>847</v>
      </c>
      <c r="D55" s="140" t="str">
        <f>VLOOKUP(C55,'MASTER KEY'!$A$2:$B989,2,FALSE)</f>
        <v>Wind Direction (std)</v>
      </c>
      <c r="E55" t="s">
        <v>8568</v>
      </c>
    </row>
    <row r="56" spans="1:10">
      <c r="A56" s="143" t="s">
        <v>848</v>
      </c>
      <c r="B56" s="127">
        <v>1</v>
      </c>
      <c r="C56" s="115" t="s">
        <v>343</v>
      </c>
      <c r="D56" s="140" t="str">
        <f>VLOOKUP(C56,'MASTER KEY'!$A$2:$B990,2,FALSE)</f>
        <v>Wind Speed (max)</v>
      </c>
      <c r="E56" t="s">
        <v>8568</v>
      </c>
    </row>
    <row r="57" spans="1:10">
      <c r="A57" s="143" t="s">
        <v>844</v>
      </c>
      <c r="B57" s="127">
        <v>1</v>
      </c>
      <c r="C57" s="115" t="s">
        <v>268</v>
      </c>
      <c r="D57" s="140" t="str">
        <f>VLOOKUP(C57,'MASTER KEY'!$A$2:$B987,2,FALSE)</f>
        <v>Wind Speed</v>
      </c>
      <c r="E57" t="s">
        <v>8568</v>
      </c>
    </row>
    <row r="58" spans="1:10">
      <c r="A58" t="s">
        <v>849</v>
      </c>
      <c r="B58" s="142">
        <v>1</v>
      </c>
      <c r="C58" s="146" t="s">
        <v>850</v>
      </c>
      <c r="D58" t="str">
        <f>VLOOKUP(C58,'MASTER KEY'!$A$2:$B991,2,FALSE)</f>
        <v>Wind Speed (min)</v>
      </c>
      <c r="E58" t="s">
        <v>8568</v>
      </c>
    </row>
    <row r="59" spans="1:10">
      <c r="B59" s="127"/>
      <c r="C59" s="129"/>
    </row>
    <row r="60" spans="1:10">
      <c r="A60" t="s">
        <v>2107</v>
      </c>
      <c r="B60">
        <v>1</v>
      </c>
      <c r="C60" s="147" t="s">
        <v>255</v>
      </c>
      <c r="D60" t="str">
        <f>VLOOKUP(C60,'MASTER KEY'!$A$2:$B1301,2,TRUE)</f>
        <v>Peak Wave Direction</v>
      </c>
      <c r="E60" t="s">
        <v>8567</v>
      </c>
      <c r="J60" s="6"/>
    </row>
    <row r="61" spans="1:10">
      <c r="A61" s="140" t="s">
        <v>2108</v>
      </c>
      <c r="B61" s="140">
        <v>1</v>
      </c>
      <c r="C61" s="145" t="s">
        <v>286</v>
      </c>
      <c r="D61" s="140" t="str">
        <f>VLOOKUP(C61,'MASTER KEY'!$A$2:$B1303,2,TRUE)</f>
        <v>Mean 1/10 Wave Height</v>
      </c>
      <c r="E61" s="140" t="s">
        <v>8567</v>
      </c>
      <c r="J61" s="6"/>
    </row>
    <row r="62" spans="1:10">
      <c r="A62" t="s">
        <v>306</v>
      </c>
      <c r="B62" s="140">
        <v>1</v>
      </c>
      <c r="C62" s="131" t="s">
        <v>250</v>
      </c>
      <c r="D62" t="str">
        <f>VLOOKUP(C62,'MASTER KEY'!$A$2:$B1301,2,TRUE)</f>
        <v>Significant Wave Height</v>
      </c>
      <c r="E62" t="s">
        <v>8567</v>
      </c>
      <c r="J62" s="16"/>
    </row>
    <row r="63" spans="1:10">
      <c r="A63" t="s">
        <v>291</v>
      </c>
      <c r="B63" s="140">
        <v>1</v>
      </c>
      <c r="C63" s="145" t="s">
        <v>246</v>
      </c>
      <c r="D63" t="str">
        <f>VLOOKUP(C63,'MASTER KEY'!$A$2:$B1304,2,TRUE)</f>
        <v>Mean Wave Period</v>
      </c>
      <c r="E63" t="s">
        <v>8567</v>
      </c>
      <c r="J63" s="2"/>
    </row>
    <row r="64" spans="1:10">
      <c r="A64" t="s">
        <v>307</v>
      </c>
      <c r="B64" s="140">
        <v>1</v>
      </c>
      <c r="C64" s="131" t="s">
        <v>248</v>
      </c>
      <c r="D64" t="str">
        <f>VLOOKUP(C64,'MASTER KEY'!$A$2:$B1300,2,TRUE)</f>
        <v>Peak Wave Period</v>
      </c>
      <c r="E64" t="s">
        <v>8567</v>
      </c>
      <c r="J64" s="16"/>
    </row>
    <row r="65" spans="1:10">
      <c r="B65" s="140"/>
      <c r="C65" s="131"/>
      <c r="J65" s="16"/>
    </row>
    <row r="66" spans="1:10">
      <c r="A66" t="s">
        <v>835</v>
      </c>
      <c r="B66" s="127">
        <v>1</v>
      </c>
      <c r="C66" s="115" t="s">
        <v>836</v>
      </c>
      <c r="D66" t="str">
        <f>VLOOKUP(C66,'MASTER KEY'!$A$2:$B921,2,FALSE)</f>
        <v>ACCELERATIONX</v>
      </c>
    </row>
    <row r="67" spans="1:10">
      <c r="A67" t="s">
        <v>837</v>
      </c>
      <c r="B67" s="127">
        <v>1</v>
      </c>
      <c r="C67" s="115" t="s">
        <v>838</v>
      </c>
      <c r="D67" t="str">
        <f>VLOOKUP(C67,'MASTER KEY'!$A$2:$B922,2,FALSE)</f>
        <v>ACCELERATIONY</v>
      </c>
    </row>
    <row r="68" spans="1:10">
      <c r="A68" t="s">
        <v>839</v>
      </c>
      <c r="B68" s="127">
        <v>1</v>
      </c>
      <c r="C68" s="115" t="s">
        <v>840</v>
      </c>
      <c r="D68" t="str">
        <f>VLOOKUP(C68,'MASTER KEY'!$A$2:$B923,2,FALSE)</f>
        <v>ACCELERATIONZ</v>
      </c>
    </row>
    <row r="69" spans="1:10">
      <c r="A69" t="s">
        <v>833</v>
      </c>
      <c r="B69" s="127">
        <v>1</v>
      </c>
      <c r="C69" s="115" t="s">
        <v>395</v>
      </c>
      <c r="D69" t="str">
        <f>VLOOKUP(C69,'MASTER KEY'!$A$2:$B919,2,FALSE)</f>
        <v>Dissolved Oxygen</v>
      </c>
    </row>
    <row r="70" spans="1:10">
      <c r="A70" t="s">
        <v>828</v>
      </c>
      <c r="B70" s="127">
        <v>1</v>
      </c>
      <c r="C70" s="115" t="s">
        <v>317</v>
      </c>
      <c r="D70" t="str">
        <f>VLOOKUP(C70,'MASTER KEY'!$A$2:$B915,2,FALSE)</f>
        <v>HEADING</v>
      </c>
    </row>
    <row r="71" spans="1:10">
      <c r="A71" t="s">
        <v>841</v>
      </c>
      <c r="B71" s="127">
        <v>1</v>
      </c>
      <c r="C71" s="115" t="s">
        <v>278</v>
      </c>
      <c r="D71" t="str">
        <f>VLOOKUP(C71,'MASTER KEY'!$A$2:$B924,2,FALSE)</f>
        <v>Depth</v>
      </c>
      <c r="F71" s="7" t="s">
        <v>842</v>
      </c>
    </row>
    <row r="72" spans="1:10">
      <c r="A72" t="s">
        <v>834</v>
      </c>
      <c r="B72" s="127">
        <v>1</v>
      </c>
      <c r="C72" s="115" t="s">
        <v>423</v>
      </c>
      <c r="D72" t="str">
        <f>VLOOKUP(C72,'MASTER KEY'!$A$2:$B920,2,FALSE)</f>
        <v>Photosynthetically Active Photon Flux</v>
      </c>
    </row>
    <row r="73" spans="1:10">
      <c r="A73" t="s">
        <v>829</v>
      </c>
      <c r="B73" s="127">
        <v>1</v>
      </c>
      <c r="C73" s="115" t="s">
        <v>319</v>
      </c>
      <c r="D73" t="str">
        <f>VLOOKUP(C73,'MASTER KEY'!$A$2:$B916,2,FALSE)</f>
        <v>Pitch</v>
      </c>
    </row>
    <row r="74" spans="1:10">
      <c r="A74" t="s">
        <v>843</v>
      </c>
      <c r="B74" s="127">
        <v>1</v>
      </c>
      <c r="C74" s="115" t="s">
        <v>502</v>
      </c>
      <c r="D74" t="str">
        <f>VLOOKUP(C74,'MASTER KEY'!$A$2:$B925,2,FALSE)</f>
        <v>PRESSURE</v>
      </c>
    </row>
    <row r="75" spans="1:10">
      <c r="A75" t="s">
        <v>831</v>
      </c>
      <c r="B75" s="127">
        <v>1</v>
      </c>
      <c r="C75" s="115" t="s">
        <v>832</v>
      </c>
      <c r="D75" t="str">
        <f>VLOOKUP(C75,'MASTER KEY'!$A$2:$B918,2,FALSE)</f>
        <v>PRESSURE_SENSOR_DEPTH</v>
      </c>
    </row>
    <row r="76" spans="1:10">
      <c r="A76" t="s">
        <v>830</v>
      </c>
      <c r="B76" s="127">
        <v>1</v>
      </c>
      <c r="C76" s="115" t="s">
        <v>321</v>
      </c>
      <c r="D76" t="str">
        <f>VLOOKUP(C76,'MASTER KEY'!$A$2:$B917,2,FALSE)</f>
        <v>ROLL</v>
      </c>
    </row>
    <row r="77" spans="1:10">
      <c r="A77" t="s">
        <v>825</v>
      </c>
      <c r="B77" s="127">
        <v>1</v>
      </c>
      <c r="C77" s="115" t="s">
        <v>236</v>
      </c>
      <c r="D77" t="str">
        <f>VLOOKUP(C77,'MASTER KEY'!$A$2:$B913,2,FALSE)</f>
        <v>Salinity</v>
      </c>
    </row>
    <row r="78" spans="1:10">
      <c r="A78" t="s">
        <v>826</v>
      </c>
      <c r="B78" s="127">
        <v>1</v>
      </c>
      <c r="C78" s="115" t="s">
        <v>827</v>
      </c>
      <c r="D78" t="str">
        <f>VLOOKUP(C78,'MASTER KEY'!$A$2:$B914,2,FALSE)</f>
        <v>SPEED_OF_SOUND</v>
      </c>
    </row>
    <row r="79" spans="1:10">
      <c r="A79" t="s">
        <v>824</v>
      </c>
      <c r="B79" s="127">
        <v>1</v>
      </c>
      <c r="C79" s="115" t="s">
        <v>234</v>
      </c>
      <c r="D79" t="str">
        <f>VLOOKUP(C79,'MASTER KEY'!$A$2:$B912,2,FALSE)</f>
        <v>Temperature</v>
      </c>
    </row>
    <row r="80" spans="1:10">
      <c r="A80" t="s">
        <v>820</v>
      </c>
      <c r="B80" s="142">
        <v>1</v>
      </c>
      <c r="C80" s="141" t="s">
        <v>821</v>
      </c>
      <c r="D80" t="str">
        <f>VLOOKUP(C80,'MASTER KEY'!$A$2:$B910,2,FALSE)</f>
        <v>UCUR (eastward velocity)</v>
      </c>
    </row>
    <row r="81" spans="1:5">
      <c r="A81" t="s">
        <v>822</v>
      </c>
      <c r="B81" s="142">
        <v>1</v>
      </c>
      <c r="C81" s="141" t="s">
        <v>823</v>
      </c>
      <c r="D81" t="str">
        <f>VLOOKUP(C81,'MASTER KEY'!$A$2:$B911,2,FALSE)</f>
        <v>VCUR (northward velocity)</v>
      </c>
    </row>
    <row r="83" spans="1:5">
      <c r="A83" t="s">
        <v>302</v>
      </c>
      <c r="B83">
        <v>1</v>
      </c>
      <c r="C83" s="6" t="s">
        <v>255</v>
      </c>
      <c r="D83" t="str">
        <f>VLOOKUP(C83,'MASTER KEY'!$A$2:$B1291,2,TRUE)</f>
        <v>Peak Wave Direction</v>
      </c>
      <c r="E83" t="s">
        <v>8571</v>
      </c>
    </row>
    <row r="84" spans="1:5">
      <c r="A84" t="s">
        <v>303</v>
      </c>
      <c r="B84">
        <v>1</v>
      </c>
      <c r="C84" s="6" t="s">
        <v>248</v>
      </c>
      <c r="D84" t="str">
        <f>VLOOKUP(C84,'MASTER KEY'!$A$2:$B1291,2,TRUE)</f>
        <v>Peak Wave Period</v>
      </c>
      <c r="E84" t="s">
        <v>8571</v>
      </c>
    </row>
    <row r="85" spans="1:5">
      <c r="A85" t="s">
        <v>301</v>
      </c>
      <c r="B85">
        <v>1</v>
      </c>
      <c r="C85" s="6" t="s">
        <v>250</v>
      </c>
      <c r="D85" t="str">
        <f>VLOOKUP(C85,'MASTER KEY'!$A$2:$B1292,2,TRUE)</f>
        <v>Significant Wave Height</v>
      </c>
      <c r="E85" t="s">
        <v>8571</v>
      </c>
    </row>
    <row r="87" spans="1:5">
      <c r="A87" t="s">
        <v>8905</v>
      </c>
      <c r="B87">
        <v>1</v>
      </c>
      <c r="C87" t="s">
        <v>234</v>
      </c>
      <c r="D87" t="str">
        <f>VLOOKUP(C87,'MASTER KEY'!$A$2:$B1293,2,TRUE)</f>
        <v>Temperature</v>
      </c>
      <c r="E87" t="s">
        <v>8907</v>
      </c>
    </row>
    <row r="88" spans="1:5">
      <c r="A88" t="s">
        <v>8906</v>
      </c>
      <c r="B88">
        <v>1</v>
      </c>
      <c r="C88" t="s">
        <v>236</v>
      </c>
      <c r="D88" t="str">
        <f>VLOOKUP(C88,'MASTER KEY'!$A$2:$B1294,2,TRUE)</f>
        <v>Salinity</v>
      </c>
      <c r="E88" t="s">
        <v>8907</v>
      </c>
    </row>
  </sheetData>
  <sortState xmlns:xlrd2="http://schemas.microsoft.com/office/spreadsheetml/2017/richdata2" ref="A2:E80">
    <sortCondition ref="E2:E80"/>
  </sortState>
  <phoneticPr fontId="16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>
      <selection sqref="A1:D7"/>
    </sheetView>
  </sheetViews>
  <sheetFormatPr defaultColWidth="8.77734375" defaultRowHeight="14.4"/>
  <cols>
    <col min="1" max="1" width="13.44140625" bestFit="1" customWidth="1"/>
    <col min="2" max="2" width="13.44140625" style="5" bestFit="1" customWidth="1"/>
    <col min="3" max="3" width="13.44140625" style="6" bestFit="1" customWidth="1"/>
    <col min="4" max="4" width="13.441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ColWidth="8.77734375" defaultRowHeight="14.4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J18"/>
  <sheetViews>
    <sheetView workbookViewId="0">
      <selection activeCell="AA55" sqref="AA55"/>
    </sheetView>
  </sheetViews>
  <sheetFormatPr defaultColWidth="8.77734375" defaultRowHeight="14.4"/>
  <cols>
    <col min="1" max="1" width="12.77734375" customWidth="1"/>
    <col min="4" max="4" width="29.44140625" customWidth="1"/>
  </cols>
  <sheetData>
    <row r="1" spans="1:10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>
      <c r="A2" t="s">
        <v>2076</v>
      </c>
      <c r="B2">
        <v>1</v>
      </c>
      <c r="C2" s="6" t="s">
        <v>2058</v>
      </c>
      <c r="D2" t="str">
        <f>VLOOKUP(C2,'MASTER KEY'!$A$2:$B1218,2,TRUE)</f>
        <v>eastern wind speed at 10 m height</v>
      </c>
    </row>
    <row r="3" spans="1:10">
      <c r="A3" t="s">
        <v>2077</v>
      </c>
      <c r="B3">
        <v>1</v>
      </c>
      <c r="C3" s="51" t="s">
        <v>2059</v>
      </c>
      <c r="D3" t="str">
        <f>VLOOKUP(C3,'MASTER KEY'!$A$2:$B1219,2,TRUE)</f>
        <v>northern wind speed at 10 m height</v>
      </c>
      <c r="J3" t="s">
        <v>8565</v>
      </c>
    </row>
    <row r="4" spans="1:10">
      <c r="A4" s="56" t="s">
        <v>2078</v>
      </c>
      <c r="B4">
        <v>1</v>
      </c>
      <c r="C4" s="2" t="s">
        <v>2084</v>
      </c>
      <c r="D4" t="str">
        <f>VLOOKUP(C4,'MASTER KEY'!$A$2:$B1220,2,TRUE)</f>
        <v>mslp</v>
      </c>
    </row>
    <row r="5" spans="1:10">
      <c r="A5" s="56" t="s">
        <v>2079</v>
      </c>
      <c r="B5">
        <v>1</v>
      </c>
      <c r="C5" s="6" t="s">
        <v>2085</v>
      </c>
      <c r="D5" t="str">
        <f>VLOOKUP(C5,'MASTER KEY'!$A$2:$B1221,2,TRUE)</f>
        <v>lwsfcdown</v>
      </c>
    </row>
    <row r="6" spans="1:10">
      <c r="A6" t="s">
        <v>2080</v>
      </c>
      <c r="B6">
        <v>1</v>
      </c>
      <c r="C6" s="51" t="s">
        <v>1508</v>
      </c>
      <c r="D6" t="str">
        <f>VLOOKUP(C6,'MASTER KEY'!$A$2:$B1221,2,TRUE)</f>
        <v>Photosynthetically Active Radiation</v>
      </c>
    </row>
    <row r="7" spans="1:10">
      <c r="A7" s="56" t="s">
        <v>2081</v>
      </c>
      <c r="B7">
        <v>1</v>
      </c>
      <c r="C7" s="2" t="s">
        <v>2086</v>
      </c>
      <c r="D7" t="str">
        <f>VLOOKUP(C7,'MASTER KEY'!$A$2:$B1223,2,TRUE)</f>
        <v>temp_scrn</v>
      </c>
    </row>
    <row r="8" spans="1:10">
      <c r="A8" t="s">
        <v>2082</v>
      </c>
      <c r="B8">
        <v>1</v>
      </c>
      <c r="C8" s="6" t="s">
        <v>2070</v>
      </c>
      <c r="D8" t="str">
        <f>VLOOKUP(C8,'MASTER KEY'!$A$2:$B1223,2,TRUE)</f>
        <v>Precipitation Rate</v>
      </c>
    </row>
    <row r="9" spans="1:10">
      <c r="A9" t="s">
        <v>2083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10">
      <c r="A10" s="12"/>
      <c r="C10" s="6"/>
    </row>
    <row r="11" spans="1:10">
      <c r="A11" s="12"/>
      <c r="C11" s="6"/>
    </row>
    <row r="12" spans="1:10">
      <c r="A12" s="6"/>
      <c r="C12" s="52"/>
    </row>
    <row r="13" spans="1:10">
      <c r="C13" s="6"/>
    </row>
    <row r="14" spans="1:10">
      <c r="C14" s="6"/>
    </row>
    <row r="15" spans="1:10">
      <c r="C15" s="52"/>
    </row>
    <row r="16" spans="1:10">
      <c r="C16" s="52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>
      <selection activeCell="AA55" sqref="AA55"/>
    </sheetView>
  </sheetViews>
  <sheetFormatPr defaultColWidth="8.77734375" defaultRowHeight="14.4"/>
  <cols>
    <col min="1" max="1" width="22.33203125" bestFit="1" customWidth="1"/>
    <col min="2" max="2" width="13.44140625" style="5" bestFit="1" customWidth="1"/>
    <col min="3" max="3" width="13.44140625" style="6" bestFit="1" customWidth="1"/>
    <col min="4" max="4" width="18.10937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1286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>
      <c r="A3" t="s">
        <v>1283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>
      <selection activeCell="AA55" sqref="AA55"/>
    </sheetView>
  </sheetViews>
  <sheetFormatPr defaultColWidth="8.77734375" defaultRowHeight="14.4"/>
  <cols>
    <col min="1" max="1" width="24.109375" bestFit="1" customWidth="1"/>
    <col min="2" max="2" width="13.44140625" style="5" bestFit="1" customWidth="1"/>
    <col min="3" max="4" width="13.441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AA55" sqref="AA55"/>
    </sheetView>
  </sheetViews>
  <sheetFormatPr defaultColWidth="8.77734375" defaultRowHeight="14.4"/>
  <cols>
    <col min="1" max="1" width="26.33203125" bestFit="1" customWidth="1"/>
    <col min="2" max="2" width="13.44140625" style="12" bestFit="1" customWidth="1"/>
    <col min="3" max="3" width="13.44140625" style="6" bestFit="1" customWidth="1"/>
    <col min="4" max="4" width="25.109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1284</v>
      </c>
      <c r="B2" s="4">
        <v>1</v>
      </c>
      <c r="C2" s="31" t="s">
        <v>1268</v>
      </c>
      <c r="D2" t="str">
        <f>VLOOKUP(C2,'MASTER KEY'!$A$2:$B1218,2,TRUE)</f>
        <v>Posidonia Sinuosa Count</v>
      </c>
    </row>
    <row r="3" spans="1:5" ht="18.75" customHeight="1">
      <c r="A3" t="s">
        <v>1284</v>
      </c>
      <c r="B3" s="4">
        <v>25</v>
      </c>
      <c r="C3" s="31" t="s">
        <v>1270</v>
      </c>
      <c r="D3" t="str">
        <f>VLOOKUP(C3,'MASTER KEY'!$A$2:$B1219,2,TRUE)</f>
        <v>Posidonia Sinuosa Density</v>
      </c>
      <c r="E3" t="s">
        <v>1285</v>
      </c>
    </row>
    <row r="4" spans="1:5" ht="18.75" customHeight="1">
      <c r="A4" t="s">
        <v>1284</v>
      </c>
      <c r="C4" s="31" t="s">
        <v>1273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zoomScale="139" workbookViewId="0">
      <selection activeCell="E46" sqref="E46"/>
    </sheetView>
  </sheetViews>
  <sheetFormatPr defaultColWidth="8.77734375" defaultRowHeight="14.4"/>
  <cols>
    <col min="1" max="1" width="35.6640625" style="6" bestFit="1" customWidth="1"/>
    <col min="2" max="2" width="13.44140625" style="5" bestFit="1" customWidth="1"/>
    <col min="3" max="3" width="13.4414062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AA55" sqref="AA55"/>
    </sheetView>
  </sheetViews>
  <sheetFormatPr defaultColWidth="8.77734375" defaultRowHeight="14.4"/>
  <cols>
    <col min="1" max="1" width="44.44140625" bestFit="1" customWidth="1"/>
    <col min="2" max="2" width="4.77734375" bestFit="1" customWidth="1"/>
    <col min="3" max="3" width="8.44140625" bestFit="1" customWidth="1"/>
    <col min="4" max="4" width="44.44140625" bestFit="1" customWidth="1"/>
    <col min="5" max="5" width="5.4414062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2017</v>
      </c>
      <c r="B2">
        <v>1</v>
      </c>
      <c r="C2" s="6" t="s">
        <v>971</v>
      </c>
      <c r="D2" s="6" t="s">
        <v>2017</v>
      </c>
      <c r="E2" s="6" t="s">
        <v>6360</v>
      </c>
    </row>
    <row r="3" spans="1:5">
      <c r="A3" s="6" t="s">
        <v>2018</v>
      </c>
      <c r="B3">
        <v>1</v>
      </c>
      <c r="C3" s="6" t="s">
        <v>973</v>
      </c>
      <c r="D3" s="6" t="s">
        <v>2018</v>
      </c>
      <c r="E3" s="6" t="s">
        <v>6360</v>
      </c>
    </row>
    <row r="4" spans="1:5">
      <c r="A4" s="6" t="s">
        <v>2019</v>
      </c>
      <c r="B4">
        <v>1</v>
      </c>
      <c r="C4" s="6" t="s">
        <v>975</v>
      </c>
      <c r="D4" s="6" t="s">
        <v>2019</v>
      </c>
      <c r="E4" s="6" t="s">
        <v>6360</v>
      </c>
    </row>
    <row r="5" spans="1:5">
      <c r="A5" s="6" t="s">
        <v>2020</v>
      </c>
      <c r="B5">
        <v>1</v>
      </c>
      <c r="C5" s="6" t="s">
        <v>977</v>
      </c>
      <c r="D5" s="6" t="s">
        <v>2020</v>
      </c>
      <c r="E5" s="6" t="s">
        <v>6360</v>
      </c>
    </row>
    <row r="6" spans="1:5">
      <c r="A6" s="6" t="s">
        <v>2021</v>
      </c>
      <c r="B6">
        <v>1</v>
      </c>
      <c r="C6" s="6" t="s">
        <v>979</v>
      </c>
      <c r="D6" s="6" t="s">
        <v>2021</v>
      </c>
      <c r="E6" s="6" t="s">
        <v>6360</v>
      </c>
    </row>
    <row r="7" spans="1:5">
      <c r="A7" s="6" t="s">
        <v>2022</v>
      </c>
      <c r="B7">
        <v>1</v>
      </c>
      <c r="C7" s="6" t="s">
        <v>981</v>
      </c>
      <c r="D7" s="6" t="s">
        <v>2022</v>
      </c>
      <c r="E7" s="6" t="s">
        <v>6360</v>
      </c>
    </row>
    <row r="8" spans="1:5">
      <c r="A8" s="6" t="s">
        <v>2023</v>
      </c>
      <c r="B8">
        <v>1</v>
      </c>
      <c r="C8" s="6" t="s">
        <v>983</v>
      </c>
      <c r="D8" s="6" t="s">
        <v>2023</v>
      </c>
      <c r="E8" s="6" t="s">
        <v>6360</v>
      </c>
    </row>
    <row r="9" spans="1:5">
      <c r="A9" s="6" t="s">
        <v>2024</v>
      </c>
      <c r="B9">
        <v>1</v>
      </c>
      <c r="C9" s="6" t="s">
        <v>985</v>
      </c>
      <c r="D9" s="6" t="s">
        <v>2024</v>
      </c>
      <c r="E9" s="6" t="s">
        <v>6360</v>
      </c>
    </row>
    <row r="10" spans="1:5">
      <c r="A10" s="6" t="s">
        <v>2025</v>
      </c>
      <c r="B10">
        <v>1</v>
      </c>
      <c r="C10" s="6" t="s">
        <v>987</v>
      </c>
      <c r="D10" s="6" t="s">
        <v>2025</v>
      </c>
      <c r="E10" s="6" t="s">
        <v>6360</v>
      </c>
    </row>
    <row r="11" spans="1:5">
      <c r="A11" s="6" t="s">
        <v>2026</v>
      </c>
      <c r="B11">
        <v>1</v>
      </c>
      <c r="C11" s="6" t="s">
        <v>989</v>
      </c>
      <c r="D11" s="6" t="s">
        <v>2026</v>
      </c>
      <c r="E11" s="6" t="s">
        <v>6360</v>
      </c>
    </row>
    <row r="12" spans="1:5">
      <c r="A12" s="6" t="s">
        <v>2028</v>
      </c>
      <c r="B12">
        <v>1</v>
      </c>
      <c r="C12" s="6" t="s">
        <v>2027</v>
      </c>
      <c r="D12" s="6" t="s">
        <v>2028</v>
      </c>
      <c r="E12" s="6" t="s">
        <v>6360</v>
      </c>
    </row>
    <row r="13" spans="1:5">
      <c r="A13" s="6" t="s">
        <v>2030</v>
      </c>
      <c r="B13">
        <v>1</v>
      </c>
      <c r="C13" s="6" t="s">
        <v>2029</v>
      </c>
      <c r="D13" s="6" t="s">
        <v>2030</v>
      </c>
      <c r="E13" s="6" t="s">
        <v>6360</v>
      </c>
    </row>
    <row r="14" spans="1:5">
      <c r="A14" s="6" t="s">
        <v>2032</v>
      </c>
      <c r="B14">
        <v>1</v>
      </c>
      <c r="C14" s="6" t="s">
        <v>2031</v>
      </c>
      <c r="D14" s="6" t="s">
        <v>2032</v>
      </c>
      <c r="E14" s="6" t="s">
        <v>6360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>
      <selection activeCell="AA55" sqref="AA55"/>
    </sheetView>
  </sheetViews>
  <sheetFormatPr defaultColWidth="8.77734375" defaultRowHeight="14.4"/>
  <cols>
    <col min="1" max="1" width="32.6640625" bestFit="1" customWidth="1"/>
    <col min="2" max="2" width="4.77734375" style="5" bestFit="1" customWidth="1"/>
    <col min="3" max="3" width="8.44140625" style="6" bestFit="1" customWidth="1"/>
    <col min="4" max="4" width="11.777343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AA55" sqref="AA55"/>
    </sheetView>
  </sheetViews>
  <sheetFormatPr defaultColWidth="8.77734375" defaultRowHeight="14.4"/>
  <cols>
    <col min="1" max="1" width="44.44140625" bestFit="1" customWidth="1"/>
    <col min="2" max="2" width="4.77734375" bestFit="1" customWidth="1"/>
    <col min="3" max="3" width="8.44140625" bestFit="1" customWidth="1"/>
    <col min="4" max="4" width="49.44140625" customWidth="1"/>
    <col min="5" max="5" width="28.77734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2017</v>
      </c>
      <c r="B2">
        <v>1</v>
      </c>
      <c r="C2" s="6" t="s">
        <v>971</v>
      </c>
      <c r="D2" s="6" t="str">
        <f>VLOOKUP(C2,'MASTER KEY'!$A$2:$B1208,2,TRUE)</f>
        <v>Part. sz (W'worth) - Clay &lt;4um (%)</v>
      </c>
      <c r="E2" s="6" t="s">
        <v>6360</v>
      </c>
    </row>
    <row r="3" spans="1:5">
      <c r="A3" s="6" t="s">
        <v>2018</v>
      </c>
      <c r="B3">
        <v>1</v>
      </c>
      <c r="C3" s="6" t="s">
        <v>973</v>
      </c>
      <c r="D3" s="6" t="str">
        <f>VLOOKUP(C3,'MASTER KEY'!$A$2:$B1209,2,TRUE)</f>
        <v>Part. sz (W'worth) - Silt v fine silt &gt;4 - &lt;8um (%)</v>
      </c>
      <c r="E3" s="6" t="s">
        <v>6360</v>
      </c>
    </row>
    <row r="4" spans="1:5">
      <c r="A4" s="6" t="s">
        <v>2019</v>
      </c>
      <c r="B4">
        <v>1</v>
      </c>
      <c r="C4" s="6" t="s">
        <v>975</v>
      </c>
      <c r="D4" s="6" t="str">
        <f>VLOOKUP(C4,'MASTER KEY'!$A$2:$B1210,2,TRUE)</f>
        <v>Part. sz (W''worth) - Silt fine silt &gt;8 - &lt;16um (%)</v>
      </c>
      <c r="E4" s="6" t="s">
        <v>6360</v>
      </c>
    </row>
    <row r="5" spans="1:5">
      <c r="A5" s="6" t="s">
        <v>2020</v>
      </c>
      <c r="B5">
        <v>1</v>
      </c>
      <c r="C5" s="6" t="s">
        <v>977</v>
      </c>
      <c r="D5" s="6" t="str">
        <f>VLOOKUP(C5,'MASTER KEY'!$A$2:$B1211,2,TRUE)</f>
        <v>Part. sz (W''worth) - Silt medium &gt;16 - &lt;31um (%)</v>
      </c>
      <c r="E5" s="6" t="s">
        <v>6360</v>
      </c>
    </row>
    <row r="6" spans="1:5">
      <c r="A6" s="6" t="s">
        <v>2021</v>
      </c>
      <c r="B6">
        <v>1</v>
      </c>
      <c r="C6" s="6" t="s">
        <v>979</v>
      </c>
      <c r="D6" s="6" t="str">
        <f>VLOOKUP(C6,'MASTER KEY'!$A$2:$B1212,2,TRUE)</f>
        <v>Part. sz (W''worth) - Silt coarse &gt;31 - &lt;63um (%)</v>
      </c>
      <c r="E6" s="6" t="s">
        <v>6360</v>
      </c>
    </row>
    <row r="7" spans="1:5">
      <c r="A7" s="6" t="s">
        <v>2022</v>
      </c>
      <c r="B7">
        <v>1</v>
      </c>
      <c r="C7" s="6" t="s">
        <v>981</v>
      </c>
      <c r="D7" s="6" t="str">
        <f>VLOOKUP(C7,'MASTER KEY'!$A$2:$B1213,2,TRUE)</f>
        <v>Part. sz (W''worth) - Silt  &gt;4 - &lt;63um (%)</v>
      </c>
      <c r="E7" s="6" t="s">
        <v>6360</v>
      </c>
    </row>
    <row r="8" spans="1:5">
      <c r="A8" s="6" t="s">
        <v>2023</v>
      </c>
      <c r="B8">
        <v>1</v>
      </c>
      <c r="C8" s="6" t="s">
        <v>983</v>
      </c>
      <c r="D8" s="6" t="str">
        <f>VLOOKUP(C8,'MASTER KEY'!$A$2:$B1214,2,TRUE)</f>
        <v>Part. sz (W'worth) - Sand v fine &gt;63 - &lt;=125um (%)</v>
      </c>
      <c r="E8" s="6" t="s">
        <v>6360</v>
      </c>
    </row>
    <row r="9" spans="1:5">
      <c r="A9" s="6" t="s">
        <v>2024</v>
      </c>
      <c r="B9">
        <v>1</v>
      </c>
      <c r="C9" s="6" t="s">
        <v>985</v>
      </c>
      <c r="D9" s="6" t="str">
        <f>VLOOKUP(C9,'MASTER KEY'!$A$2:$B1215,2,TRUE)</f>
        <v>Part. sz (W'worth) - Sand fine &gt;125 - &lt;=250um (%)</v>
      </c>
      <c r="E9" s="6" t="s">
        <v>6360</v>
      </c>
    </row>
    <row r="10" spans="1:5">
      <c r="A10" s="6" t="s">
        <v>2025</v>
      </c>
      <c r="B10">
        <v>1</v>
      </c>
      <c r="C10" s="6" t="s">
        <v>987</v>
      </c>
      <c r="D10" s="6" t="str">
        <f>VLOOKUP(C10,'MASTER KEY'!$A$2:$B1216,2,TRUE)</f>
        <v>Part. sz (W'worth) - Sand med &gt;250 - &lt;=500um (%)</v>
      </c>
      <c r="E10" s="6" t="s">
        <v>6360</v>
      </c>
    </row>
    <row r="11" spans="1:5">
      <c r="A11" s="6" t="s">
        <v>2026</v>
      </c>
      <c r="B11">
        <v>1</v>
      </c>
      <c r="C11" s="6" t="s">
        <v>989</v>
      </c>
      <c r="D11" s="6" t="str">
        <f>VLOOKUP(C11,'MASTER KEY'!$A$2:$B1217,2,TRUE)</f>
        <v>Part. sz (W'worth) - Sand coarse &gt;500um-&lt;=1mm (%)</v>
      </c>
      <c r="E11" s="6" t="s">
        <v>6360</v>
      </c>
    </row>
    <row r="12" spans="1:5">
      <c r="A12" s="6" t="s">
        <v>2028</v>
      </c>
      <c r="B12">
        <v>1</v>
      </c>
      <c r="C12" s="6" t="s">
        <v>2027</v>
      </c>
      <c r="D12" s="6" t="str">
        <f>VLOOKUP(C12,'MASTER KEY'!$A$2:$B1218,2,TRUE)</f>
        <v>Part. sz (W'worth) - Sand v coarse &gt;1 - &lt;=2mm (%)</v>
      </c>
      <c r="E12" s="6" t="s">
        <v>6360</v>
      </c>
    </row>
    <row r="13" spans="1:5">
      <c r="A13" s="6" t="s">
        <v>2030</v>
      </c>
      <c r="B13">
        <v>1</v>
      </c>
      <c r="C13" s="6" t="s">
        <v>2029</v>
      </c>
      <c r="D13" s="6" t="str">
        <f>VLOOKUP(C13,'MASTER KEY'!$A$2:$B1219,2,TRUE)</f>
        <v>Part. sz (W''worth) - Sand &gt;63 - &lt;2000um (%)</v>
      </c>
      <c r="E13" s="6" t="s">
        <v>6360</v>
      </c>
    </row>
    <row r="14" spans="1:5">
      <c r="A14" s="6" t="s">
        <v>2032</v>
      </c>
      <c r="B14">
        <v>1</v>
      </c>
      <c r="C14" s="6" t="s">
        <v>2031</v>
      </c>
      <c r="D14" s="6" t="str">
        <f>VLOOKUP(C14,'MASTER KEY'!$A$2:$B1220,2,TRUE)</f>
        <v>Part. sz (W'worth) - Gravel &gt;2mm (%)</v>
      </c>
      <c r="E14" s="6" t="s">
        <v>6360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939B-A0E7-BE44-86B2-451A30171424}">
  <sheetPr>
    <tabColor theme="9"/>
  </sheetPr>
  <dimension ref="A1:E26"/>
  <sheetViews>
    <sheetView workbookViewId="0">
      <selection activeCell="D2" sqref="D2"/>
    </sheetView>
  </sheetViews>
  <sheetFormatPr defaultColWidth="11.5546875" defaultRowHeight="14.4"/>
  <sheetData>
    <row r="1" spans="1:5">
      <c r="A1" s="178" t="s">
        <v>223</v>
      </c>
      <c r="B1" s="179" t="s">
        <v>224</v>
      </c>
      <c r="C1" s="178" t="s">
        <v>225</v>
      </c>
      <c r="D1" s="178" t="s">
        <v>226</v>
      </c>
      <c r="E1" s="178" t="s">
        <v>239</v>
      </c>
    </row>
    <row r="2" spans="1:5">
      <c r="A2" t="s">
        <v>656</v>
      </c>
      <c r="B2">
        <v>1E-3</v>
      </c>
      <c r="C2" t="s">
        <v>459</v>
      </c>
      <c r="D2" t="str">
        <f>VLOOKUP(C2,'MASTER KEY'!$A$2:$B3000,2,TRUE)</f>
        <v>Ammonium</v>
      </c>
    </row>
    <row r="3" spans="1:5">
      <c r="A3" t="s">
        <v>700</v>
      </c>
      <c r="B3">
        <v>1E-3</v>
      </c>
      <c r="C3" t="s">
        <v>8398</v>
      </c>
      <c r="D3" t="str">
        <f>VLOOKUP(C3,'MASTER KEY'!$A$2:$B3001,2,TRUE)</f>
        <v>Nitrate Nitrogen</v>
      </c>
    </row>
    <row r="4" spans="1:5">
      <c r="A4" t="s">
        <v>8908</v>
      </c>
      <c r="B4">
        <v>1E-3</v>
      </c>
      <c r="C4" t="s">
        <v>468</v>
      </c>
      <c r="D4" t="str">
        <f>VLOOKUP(C4,'MASTER KEY'!$A$2:$B3002,2,TRUE)</f>
        <v>Filterable Reactive Phosphate</v>
      </c>
    </row>
    <row r="5" spans="1:5">
      <c r="A5" t="s">
        <v>8909</v>
      </c>
      <c r="B5">
        <v>1</v>
      </c>
      <c r="C5" t="s">
        <v>438</v>
      </c>
      <c r="D5" t="str">
        <f>VLOOKUP(C5,'MASTER KEY'!$A$2:$B3003,2,TRUE)</f>
        <v>Chlorophyll-a</v>
      </c>
    </row>
    <row r="6" spans="1:5">
      <c r="A6" t="s">
        <v>8910</v>
      </c>
      <c r="B6">
        <v>1</v>
      </c>
      <c r="C6" t="s">
        <v>234</v>
      </c>
      <c r="D6" t="str">
        <f>VLOOKUP(C6,'MASTER KEY'!$A$2:$B3004,2,TRUE)</f>
        <v>Temperature</v>
      </c>
    </row>
    <row r="7" spans="1:5">
      <c r="A7" t="s">
        <v>526</v>
      </c>
      <c r="B7">
        <v>1</v>
      </c>
      <c r="C7" t="s">
        <v>236</v>
      </c>
      <c r="D7" t="str">
        <f>VLOOKUP(C7,'MASTER KEY'!$A$2:$B3005,2,TRUE)</f>
        <v>Salinity</v>
      </c>
    </row>
    <row r="8" spans="1:5">
      <c r="A8" t="s">
        <v>8911</v>
      </c>
      <c r="B8">
        <v>1</v>
      </c>
      <c r="C8" t="s">
        <v>658</v>
      </c>
      <c r="D8" t="str">
        <f>VLOOKUP(C8,'MASTER KEY'!$A$2:$B3006,2,TRUE)</f>
        <v>Light Attenuation Coefficient</v>
      </c>
    </row>
    <row r="9" spans="1:5">
      <c r="A9" t="s">
        <v>8912</v>
      </c>
      <c r="B9">
        <v>1</v>
      </c>
      <c r="C9" t="s">
        <v>8919</v>
      </c>
      <c r="D9" t="str">
        <f>VLOOKUP(C9,'MASTER KEY'!$A$2:$B3007,2,TRUE)</f>
        <v>Light Attenuation Coefficient (6m)</v>
      </c>
    </row>
    <row r="10" spans="1:5">
      <c r="A10" t="s">
        <v>727</v>
      </c>
      <c r="B10">
        <v>1</v>
      </c>
      <c r="C10" t="s">
        <v>470</v>
      </c>
      <c r="D10" t="str">
        <f>VLOOKUP(C10,'MASTER KEY'!$A$2:$B3008,2,TRUE)</f>
        <v>Secchi Depth</v>
      </c>
    </row>
    <row r="11" spans="1:5">
      <c r="A11" t="s">
        <v>1735</v>
      </c>
      <c r="B11">
        <v>1E-3</v>
      </c>
      <c r="C11" t="s">
        <v>455</v>
      </c>
      <c r="D11" t="str">
        <f>VLOOKUP(C11,'MASTER KEY'!$A$2:$B3009,2,TRUE)</f>
        <v>Total Kjeldahl Nitrogen</v>
      </c>
    </row>
    <row r="12" spans="1:5">
      <c r="A12" t="s">
        <v>735</v>
      </c>
      <c r="B12">
        <v>1E-3</v>
      </c>
      <c r="C12" t="s">
        <v>457</v>
      </c>
      <c r="D12" t="str">
        <f>VLOOKUP(C12,'MASTER KEY'!$A$2:$B3010,2,TRUE)</f>
        <v>Total Nitrogen</v>
      </c>
    </row>
    <row r="13" spans="1:5">
      <c r="A13" t="s">
        <v>8913</v>
      </c>
      <c r="B13">
        <v>1E-3</v>
      </c>
      <c r="C13" t="s">
        <v>8920</v>
      </c>
      <c r="D13" t="str">
        <f>VLOOKUP(C13,'MASTER KEY'!$A$2:$B3011,2,TRUE)</f>
        <v>Total Inorganic Nitrogen</v>
      </c>
    </row>
    <row r="14" spans="1:5">
      <c r="A14" t="s">
        <v>8914</v>
      </c>
      <c r="B14">
        <v>1E-3</v>
      </c>
      <c r="C14" t="s">
        <v>8921</v>
      </c>
      <c r="D14" t="str">
        <f>VLOOKUP(C14,'MASTER KEY'!$A$2:$B3012,2,TRUE)</f>
        <v>Total Dissolved Nitrogen</v>
      </c>
    </row>
    <row r="15" spans="1:5">
      <c r="A15" t="s">
        <v>8915</v>
      </c>
      <c r="B15">
        <v>1E-3</v>
      </c>
      <c r="C15" t="s">
        <v>8922</v>
      </c>
      <c r="D15" t="str">
        <f>VLOOKUP(C15,'MASTER KEY'!$A$2:$B3013,2,TRUE)</f>
        <v>Total Particulate Nitrogen</v>
      </c>
    </row>
    <row r="16" spans="1:5">
      <c r="A16" t="s">
        <v>704</v>
      </c>
      <c r="B16">
        <v>1E-3</v>
      </c>
      <c r="C16" t="s">
        <v>8398</v>
      </c>
      <c r="D16" t="str">
        <f>VLOOKUP(C16,'MASTER KEY'!$A$2:$B3014,2,TRUE)</f>
        <v>Nitrate Nitrogen</v>
      </c>
    </row>
    <row r="17" spans="1:4">
      <c r="A17" t="s">
        <v>699</v>
      </c>
      <c r="B17">
        <v>1E-3</v>
      </c>
      <c r="C17" t="s">
        <v>459</v>
      </c>
      <c r="D17" t="str">
        <f>VLOOKUP(C17,'MASTER KEY'!$A$2:$B3015,2,TRUE)</f>
        <v>Ammonium</v>
      </c>
    </row>
    <row r="18" spans="1:4">
      <c r="A18" t="s">
        <v>739</v>
      </c>
      <c r="B18">
        <v>1E-3</v>
      </c>
      <c r="C18" t="s">
        <v>463</v>
      </c>
      <c r="D18" t="str">
        <f>VLOOKUP(C18,'MASTER KEY'!$A$2:$B3016,2,TRUE)</f>
        <v>Total Phosphorus</v>
      </c>
    </row>
    <row r="19" spans="1:4">
      <c r="A19" t="s">
        <v>8916</v>
      </c>
      <c r="B19">
        <v>1E-3</v>
      </c>
      <c r="C19" t="s">
        <v>468</v>
      </c>
      <c r="D19" t="str">
        <f>VLOOKUP(C19,'MASTER KEY'!$A$2:$B3017,2,TRUE)</f>
        <v>Filterable Reactive Phosphate</v>
      </c>
    </row>
    <row r="20" spans="1:4">
      <c r="A20" t="s">
        <v>8917</v>
      </c>
      <c r="B20">
        <v>1E-3</v>
      </c>
      <c r="C20" t="s">
        <v>8923</v>
      </c>
      <c r="D20" t="str">
        <f>VLOOKUP(C20,'MASTER KEY'!$A$2:$B3018,2,TRUE)</f>
        <v>Total Dissolved Phosphorus</v>
      </c>
    </row>
    <row r="21" spans="1:4">
      <c r="A21" t="s">
        <v>303</v>
      </c>
      <c r="B21">
        <v>1E-3</v>
      </c>
      <c r="C21" t="s">
        <v>8924</v>
      </c>
      <c r="D21" t="str">
        <f>VLOOKUP(C21,'MASTER KEY'!$A$2:$B3019,2,TRUE)</f>
        <v>Total Particulate Phosphorus</v>
      </c>
    </row>
    <row r="22" spans="1:4">
      <c r="A22" t="s">
        <v>8918</v>
      </c>
      <c r="B22">
        <v>1</v>
      </c>
      <c r="C22" t="s">
        <v>438</v>
      </c>
      <c r="D22" t="str">
        <f>VLOOKUP(C22,'MASTER KEY'!$A$2:$B3020,2,TRUE)</f>
        <v>Chlorophyll-a</v>
      </c>
    </row>
    <row r="23" spans="1:4">
      <c r="A23" t="s">
        <v>948</v>
      </c>
      <c r="B23">
        <v>1</v>
      </c>
      <c r="C23" t="s">
        <v>438</v>
      </c>
      <c r="D23" t="str">
        <f>VLOOKUP(C23,'MASTER KEY'!$A$2:$B3021,2,TRUE)</f>
        <v>Chlorophyll-a</v>
      </c>
    </row>
    <row r="24" spans="1:4">
      <c r="A24" t="s">
        <v>322</v>
      </c>
      <c r="B24">
        <v>1</v>
      </c>
      <c r="C24" t="s">
        <v>234</v>
      </c>
      <c r="D24" t="str">
        <f>VLOOKUP(C24,'MASTER KEY'!$A$2:$B3022,2,TRUE)</f>
        <v>Temperature</v>
      </c>
    </row>
    <row r="25" spans="1:4">
      <c r="A25" t="s">
        <v>1410</v>
      </c>
      <c r="B25">
        <v>1E-3</v>
      </c>
      <c r="C25" t="s">
        <v>451</v>
      </c>
      <c r="D25" t="str">
        <f>VLOOKUP(C25,'MASTER KEY'!$A$2:$B3023,2,TRUE)</f>
        <v>Dissolved Organic Nitrogen</v>
      </c>
    </row>
    <row r="26" spans="1:4">
      <c r="A26" t="s">
        <v>1424</v>
      </c>
      <c r="B26">
        <v>1E-3</v>
      </c>
      <c r="C26" t="s">
        <v>1422</v>
      </c>
      <c r="D26" t="str">
        <f>VLOOKUP(C26,'MASTER KEY'!$A$2:$B3024,2,TRUE)</f>
        <v>Dissolved Organic Phosphorus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AA55" sqref="AA55"/>
    </sheetView>
  </sheetViews>
  <sheetFormatPr defaultColWidth="8.77734375" defaultRowHeight="14.4"/>
  <cols>
    <col min="1" max="1" width="24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0" t="s">
        <v>2090</v>
      </c>
      <c r="B2">
        <v>1</v>
      </c>
      <c r="C2" s="6" t="s">
        <v>2099</v>
      </c>
      <c r="D2" t="e">
        <f>VLOOKUP(C2,'MASTER KEY'!$A$2:$B1217,2,TRUE)</f>
        <v>#N/A</v>
      </c>
    </row>
    <row r="3" spans="1:5">
      <c r="A3" t="s">
        <v>2091</v>
      </c>
      <c r="B3">
        <v>1</v>
      </c>
      <c r="C3" s="6" t="s">
        <v>2100</v>
      </c>
      <c r="D3" t="str">
        <f>VLOOKUP(C3,'MASTER KEY'!$A$2:$B1218,2,TRUE)</f>
        <v>NTUe</v>
      </c>
    </row>
    <row r="4" spans="1:5">
      <c r="A4" t="s">
        <v>2092</v>
      </c>
      <c r="B4">
        <v>1</v>
      </c>
      <c r="C4" s="2" t="s">
        <v>2101</v>
      </c>
      <c r="D4" t="str">
        <f>VLOOKUP(C4,'MASTER KEY'!$A$2:$B1219,2,TRUE)</f>
        <v>SSC_mg.l</v>
      </c>
    </row>
    <row r="5" spans="1:5">
      <c r="A5" t="s">
        <v>2093</v>
      </c>
      <c r="B5">
        <v>1</v>
      </c>
      <c r="C5" s="6" t="s">
        <v>2102</v>
      </c>
      <c r="D5" t="str">
        <f>VLOOKUP(C5,'MASTER KEY'!$A$2:$B1220,2,TRUE)</f>
        <v>light_shift</v>
      </c>
    </row>
    <row r="6" spans="1:5">
      <c r="A6" t="s">
        <v>2094</v>
      </c>
      <c r="B6">
        <v>1</v>
      </c>
      <c r="C6" s="2" t="s">
        <v>2103</v>
      </c>
      <c r="D6" t="str">
        <f>VLOOKUP(C6,'MASTER KEY'!$A$2:$B1221,2,TRUE)</f>
        <v>Dep_mg.cm2</v>
      </c>
    </row>
    <row r="7" spans="1:5">
      <c r="A7" t="s">
        <v>2095</v>
      </c>
      <c r="B7">
        <v>1</v>
      </c>
      <c r="C7" s="6" t="s">
        <v>2099</v>
      </c>
      <c r="D7" t="e">
        <f>VLOOKUP(C7,'MASTER KEY'!$A$2:$B1222,2,TRUE)</f>
        <v>#N/A</v>
      </c>
    </row>
    <row r="8" spans="1:5">
      <c r="A8" t="s">
        <v>2096</v>
      </c>
      <c r="B8">
        <v>1</v>
      </c>
      <c r="C8" s="2" t="s">
        <v>2104</v>
      </c>
      <c r="D8" t="str">
        <f>VLOOKUP(C8,'MASTER KEY'!$A$2:$B1223,2,TRUE)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>
      <c r="A10" t="s">
        <v>2097</v>
      </c>
      <c r="B10">
        <v>1</v>
      </c>
      <c r="C10" s="2" t="s">
        <v>2105</v>
      </c>
      <c r="D10" t="str">
        <f>VLOOKUP(C10,'MASTER KEY'!$A$2:$B1225,2,TRUE)</f>
        <v>Deprate_mg.cm2day</v>
      </c>
    </row>
    <row r="11" spans="1:5">
      <c r="A11" t="s">
        <v>2098</v>
      </c>
      <c r="B11">
        <v>1</v>
      </c>
      <c r="C11" s="6" t="s">
        <v>2106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AA55" sqref="AA55"/>
    </sheetView>
  </sheetViews>
  <sheetFormatPr defaultColWidth="8.77734375" defaultRowHeight="14.4"/>
  <cols>
    <col min="1" max="1" width="24.77734375" style="6" bestFit="1" customWidth="1"/>
    <col min="2" max="2" width="13.44140625" style="5" bestFit="1" customWidth="1"/>
    <col min="3" max="3" width="13.44140625" style="6" bestFit="1" customWidth="1"/>
    <col min="4" max="4" width="13.109375" style="6" bestFit="1" customWidth="1"/>
    <col min="5" max="9" width="13.4414062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AA55" sqref="AA55"/>
    </sheetView>
  </sheetViews>
  <sheetFormatPr defaultColWidth="8.77734375" defaultRowHeight="14.4"/>
  <cols>
    <col min="1" max="1" width="14.44140625" bestFit="1" customWidth="1"/>
    <col min="2" max="2" width="13.44140625" style="5" bestFit="1" customWidth="1"/>
    <col min="3" max="3" width="13.44140625" style="6" bestFit="1" customWidth="1"/>
    <col min="4" max="4" width="41.109375" bestFit="1" customWidth="1"/>
    <col min="5" max="5" width="13.4414062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A2" sqref="A2:E7"/>
    </sheetView>
  </sheetViews>
  <sheetFormatPr defaultColWidth="8.77734375" defaultRowHeight="14.4"/>
  <sheetData>
    <row r="1" spans="1:9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7" spans="1:9">
      <c r="I7" s="6"/>
    </row>
    <row r="8" spans="1:9">
      <c r="I8" s="6"/>
    </row>
    <row r="9" spans="1:9">
      <c r="I9" s="6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A2" sqref="A2:E2"/>
    </sheetView>
  </sheetViews>
  <sheetFormatPr defaultColWidth="8.77734375"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AA55" sqref="AA55"/>
    </sheetView>
  </sheetViews>
  <sheetFormatPr defaultColWidth="8.77734375"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2036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>
      <c r="A4" t="s">
        <v>2037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29"/>
  <sheetViews>
    <sheetView topLeftCell="A3" workbookViewId="0">
      <selection activeCell="H11" sqref="H11"/>
    </sheetView>
  </sheetViews>
  <sheetFormatPr defaultColWidth="8.77734375" defaultRowHeight="14.4"/>
  <cols>
    <col min="1" max="1" width="26.77734375" bestFit="1" customWidth="1"/>
    <col min="2" max="2" width="13.44140625" style="5" bestFit="1" customWidth="1"/>
    <col min="3" max="3" width="13.44140625" style="6" bestFit="1" customWidth="1"/>
    <col min="4" max="4" width="21.44140625" bestFit="1" customWidth="1"/>
    <col min="5" max="5" width="13.4414062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KEY'!$A$2:$B3000,2,FALSE)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KEY'!$A$2:$B3001,2,FALSE)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KEY'!$A$2:$B3002,2,FALSE)</f>
        <v>Mean Wave Period</v>
      </c>
    </row>
    <row r="5" spans="1:5" ht="18.75" customHeight="1">
      <c r="A5" s="11" t="s">
        <v>260</v>
      </c>
      <c r="B5">
        <v>1</v>
      </c>
      <c r="C5" t="s">
        <v>255</v>
      </c>
      <c r="D5" t="str">
        <f>VLOOKUP(C5,'MASTER KEY'!$A$2:$B3003,2,FALSE)</f>
        <v>Peak Wave Direction</v>
      </c>
    </row>
    <row r="6" spans="1:5" ht="18.75" customHeight="1">
      <c r="A6" s="11" t="s">
        <v>261</v>
      </c>
      <c r="B6">
        <v>1</v>
      </c>
      <c r="C6" t="s">
        <v>8858</v>
      </c>
      <c r="D6" t="str">
        <f>VLOOKUP(C6,'MASTER KEY'!$A$2:$B3004,2,FALSE)</f>
        <v>Peak Directional Wave Spread</v>
      </c>
    </row>
    <row r="7" spans="1:5" ht="18.75" customHeight="1">
      <c r="A7" s="11" t="s">
        <v>262</v>
      </c>
      <c r="B7">
        <v>1</v>
      </c>
      <c r="C7" t="s">
        <v>244</v>
      </c>
      <c r="D7" t="str">
        <f>VLOOKUP(C7,'MASTER KEY'!$A$2:$B3005,2,FALSE)</f>
        <v>Mean Wave Direction</v>
      </c>
    </row>
    <row r="8" spans="1:5" ht="18.75" customHeight="1">
      <c r="A8" s="11" t="s">
        <v>263</v>
      </c>
      <c r="B8">
        <v>1</v>
      </c>
      <c r="C8" t="s">
        <v>8866</v>
      </c>
      <c r="D8" t="str">
        <f>VLOOKUP(C8,'MASTER KEY'!$A$2:$B3006,2,FALSE)</f>
        <v>Mean Directional Wave Spread</v>
      </c>
    </row>
    <row r="9" spans="1:5" ht="18.75" customHeight="1">
      <c r="A9" s="11" t="s">
        <v>264</v>
      </c>
      <c r="D9" t="e">
        <f>VLOOKUP(C9,'MASTER KEY'!$A$2:$B3007,2,FALSE)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KEY'!$A$2:$B3008,2,FALSE)</f>
        <v>Temperature</v>
      </c>
    </row>
    <row r="11" spans="1:5" ht="18.75" customHeight="1">
      <c r="A11" t="s">
        <v>266</v>
      </c>
      <c r="B11">
        <v>1</v>
      </c>
      <c r="C11" t="s">
        <v>8875</v>
      </c>
      <c r="D11" t="str">
        <f>VLOOKUP(C11,'MASTER KEY'!$A$2:$B3009,2,FALSE)</f>
        <v>Sea Bottom 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KEY'!$A$2:$B3010,2,FALSE)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KEY'!$A$2:$B3011,2,FALSE)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KEY'!$A$2:$B3012,2,FALSE)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KEY'!$A$2:$B3013,2,FALSE)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KEY'!$A$2:$B2999,2,FALSE)</f>
        <v>Surface Photosynthetically Active Photon Flux (std)</v>
      </c>
      <c r="E16" s="7" t="s">
        <v>276</v>
      </c>
    </row>
    <row r="17" spans="1:4">
      <c r="A17" t="s">
        <v>8971</v>
      </c>
      <c r="B17">
        <v>1</v>
      </c>
      <c r="C17" t="s">
        <v>234</v>
      </c>
      <c r="D17" t="str">
        <f>VLOOKUP(C17,'MASTER KEY'!$A$2:$B3000,2,FALSE)</f>
        <v>Temperature</v>
      </c>
    </row>
    <row r="18" spans="1:4">
      <c r="A18" t="s">
        <v>8972</v>
      </c>
      <c r="B18">
        <v>1</v>
      </c>
      <c r="C18" t="s">
        <v>236</v>
      </c>
      <c r="D18" t="str">
        <f>VLOOKUP(C18,'MASTER KEY'!$A$2:$B3001,2,FALSE)</f>
        <v>Salinity</v>
      </c>
    </row>
    <row r="19" spans="1:4">
      <c r="A19" t="s">
        <v>8973</v>
      </c>
      <c r="B19">
        <v>1</v>
      </c>
      <c r="C19" t="s">
        <v>523</v>
      </c>
      <c r="D19" t="str">
        <f>VLOOKUP(C19,'MASTER KEY'!$A$2:$B3002,2,FALSE)</f>
        <v>Density</v>
      </c>
    </row>
    <row r="20" spans="1:4">
      <c r="A20" t="s">
        <v>8974</v>
      </c>
      <c r="B20">
        <v>10000</v>
      </c>
      <c r="C20" t="s">
        <v>8308</v>
      </c>
      <c r="D20" t="str">
        <f>VLOOKUP(C20,'MASTER KEY'!$A$2:$B3003,2,FALSE)</f>
        <v>Actual Conductivity</v>
      </c>
    </row>
    <row r="21" spans="1:4">
      <c r="A21" t="s">
        <v>8975</v>
      </c>
      <c r="B21">
        <v>1</v>
      </c>
      <c r="C21" t="s">
        <v>238</v>
      </c>
      <c r="D21" t="str">
        <f>VLOOKUP(C21,'MASTER KEY'!$A$2:$B3004,2,FALSE)</f>
        <v>Current Velocity</v>
      </c>
    </row>
    <row r="22" spans="1:4">
      <c r="A22" t="s">
        <v>8976</v>
      </c>
      <c r="B22">
        <v>1</v>
      </c>
      <c r="C22" t="s">
        <v>8846</v>
      </c>
      <c r="D22" t="str">
        <f>VLOOKUP(C22,'MASTER KEY'!$A$2:$B3005,2,FALSE)</f>
        <v>Significant Swell Wave Height</v>
      </c>
    </row>
    <row r="23" spans="1:4">
      <c r="A23" t="s">
        <v>8977</v>
      </c>
      <c r="B23">
        <v>1</v>
      </c>
      <c r="C23" t="s">
        <v>8849</v>
      </c>
      <c r="D23" t="str">
        <f>VLOOKUP(C23,'MASTER KEY'!$A$2:$B3006,2,FALSE)</f>
        <v>Significant Sea Wave Height</v>
      </c>
    </row>
    <row r="24" spans="1:4">
      <c r="A24" t="s">
        <v>8978</v>
      </c>
      <c r="B24">
        <v>1</v>
      </c>
      <c r="C24" t="s">
        <v>8852</v>
      </c>
      <c r="D24" t="str">
        <f>VLOOKUP(C24,'MASTER KEY'!$A$2:$B3007,2,FALSE)</f>
        <v>Mean Swell Wave Period</v>
      </c>
    </row>
    <row r="25" spans="1:4">
      <c r="A25" t="s">
        <v>8979</v>
      </c>
      <c r="B25">
        <v>1</v>
      </c>
      <c r="C25" t="s">
        <v>8855</v>
      </c>
      <c r="D25" t="str">
        <f>VLOOKUP(C25,'MASTER KEY'!$A$2:$B3008,2,FALSE)</f>
        <v>Mean Sea Wave Period</v>
      </c>
    </row>
    <row r="26" spans="1:4">
      <c r="A26" t="s">
        <v>8980</v>
      </c>
      <c r="B26">
        <v>1</v>
      </c>
      <c r="C26" t="s">
        <v>8860</v>
      </c>
      <c r="D26" t="str">
        <f>VLOOKUP(C26,'MASTER KEY'!$A$2:$B3009,2,FALSE)</f>
        <v>Mean Swell Wave Direction</v>
      </c>
    </row>
    <row r="27" spans="1:4">
      <c r="A27" t="s">
        <v>8981</v>
      </c>
      <c r="B27">
        <v>1</v>
      </c>
      <c r="C27" t="s">
        <v>8863</v>
      </c>
      <c r="D27" t="str">
        <f>VLOOKUP(C27,'MASTER KEY'!$A$2:$B3010,2,FALSE)</f>
        <v>Mean Sea Wave Direction</v>
      </c>
    </row>
    <row r="28" spans="1:4">
      <c r="A28" t="s">
        <v>8982</v>
      </c>
      <c r="B28">
        <v>1</v>
      </c>
      <c r="C28" t="s">
        <v>8869</v>
      </c>
      <c r="D28" t="str">
        <f>VLOOKUP(C28,'MASTER KEY'!$A$2:$B3011,2,FALSE)</f>
        <v>Mean Directional Swell Wave Spread</v>
      </c>
    </row>
    <row r="29" spans="1:4">
      <c r="A29" t="s">
        <v>8983</v>
      </c>
      <c r="B29">
        <v>1</v>
      </c>
      <c r="C29" t="s">
        <v>8872</v>
      </c>
      <c r="D29" t="str">
        <f>VLOOKUP(C29,'MASTER KEY'!$A$2:$B3012,2,FALSE)</f>
        <v>Mean Directional Sea Wave Spread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Information</vt:lpstr>
      <vt:lpstr>MASTER KEY</vt:lpstr>
      <vt:lpstr>Model_TFV</vt:lpstr>
      <vt:lpstr>NASA</vt:lpstr>
      <vt:lpstr>MOI</vt:lpstr>
      <vt:lpstr>ESA</vt:lpstr>
      <vt:lpstr>WWMSP5</vt:lpstr>
      <vt:lpstr>DEP</vt:lpstr>
      <vt:lpstr>UWA</vt:lpstr>
      <vt:lpstr>CSIRO</vt:lpstr>
      <vt:lpstr>AIMS</vt:lpstr>
      <vt:lpstr>BOM</vt:lpstr>
      <vt:lpstr>BMT</vt:lpstr>
      <vt:lpstr>DOT</vt:lpstr>
      <vt:lpstr>DWER</vt:lpstr>
      <vt:lpstr>FPA</vt:lpstr>
      <vt:lpstr>IMOS</vt:lpstr>
      <vt:lpstr>JPPL</vt:lpstr>
      <vt:lpstr>MAFRL</vt:lpstr>
      <vt:lpstr>UKMO</vt:lpstr>
      <vt:lpstr>WCWA</vt:lpstr>
      <vt:lpstr>WWMSP1</vt:lpstr>
      <vt:lpstr>WWMSP2</vt:lpstr>
      <vt:lpstr>WWMSP3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UWA_AED_PHY_1_Group</vt:lpstr>
      <vt:lpstr>UWA_AED_PHY_1_Species</vt:lpstr>
      <vt:lpstr>UWA_AED_PHY_2_Species</vt:lpstr>
      <vt:lpstr>UWA_AED_PHY_2_Group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WCWA Phyto Groups10</vt:lpstr>
      <vt:lpstr>WCWA Phyto Species10</vt:lpstr>
      <vt:lpstr>WCWA Phyto Groups16</vt:lpstr>
      <vt:lpstr>WCWA Phyto Species16</vt:lpstr>
      <vt:lpstr>WCWA Phyto Groups23</vt:lpstr>
      <vt:lpstr>WCWA Phyto Species23</vt:lpstr>
      <vt:lpstr>WCWA Phyto Species29</vt:lpstr>
      <vt:lpstr>WCWA Phyto Groups29</vt:lpstr>
      <vt:lpstr>WCWA Phyto Species30</vt:lpstr>
      <vt:lpstr>WCWA Phyto Groups30</vt:lpstr>
      <vt:lpstr>WCWA Phyto Groups31</vt:lpstr>
      <vt:lpstr>WCWA Phyto Species31</vt:lpstr>
      <vt:lpstr>WCWA Phyto Species32</vt:lpstr>
      <vt:lpstr>WCWA Phyto Groups32</vt:lpstr>
      <vt:lpstr>DWERMOORING</vt:lpstr>
      <vt:lpstr>WWM</vt:lpstr>
      <vt:lpstr>FPA_BMT</vt:lpstr>
      <vt:lpstr>WC_BMT</vt:lpstr>
      <vt:lpstr>SentientHubs</vt:lpstr>
      <vt:lpstr>BOM-BARRA</vt:lpstr>
      <vt:lpstr>IMOSSRS</vt:lpstr>
      <vt:lpstr>IMOSPROFILE</vt:lpstr>
      <vt:lpstr>THEME2.2</vt:lpstr>
      <vt:lpstr>THEME2LIGHT</vt:lpstr>
      <vt:lpstr>WWMSP3SGREST</vt:lpstr>
      <vt:lpstr>THEME3CTD</vt:lpstr>
      <vt:lpstr>WWMSP3SEDPSD</vt:lpstr>
      <vt:lpstr>WWMSP3.1-Sediment-Deposition</vt:lpstr>
      <vt:lpstr>THEME5</vt:lpstr>
      <vt:lpstr>THEME5MET</vt:lpstr>
      <vt:lpstr>WWMSP5.1Waves</vt:lpstr>
      <vt:lpstr>WWMSP5Waves</vt:lpstr>
      <vt:lpstr>BMT-SWAN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2025-02-21T04:53:03Z</dcterms:modified>
</cp:coreProperties>
</file>