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1765\AED Dropbox\AED_Cockburn_db\CSIEM\Data\Sherry\csiem-data\data-governance\"/>
    </mc:Choice>
  </mc:AlternateContent>
  <xr:revisionPtr revIDLastSave="0" documentId="13_ncr:1_{92D06A06-9BF7-4B44-81D9-C4F4E2F7CA4B}" xr6:coauthVersionLast="47" xr6:coauthVersionMax="47" xr10:uidLastSave="{00000000-0000-0000-0000-000000000000}"/>
  <bookViews>
    <workbookView xWindow="3465" yWindow="5430" windowWidth="35190" windowHeight="15450" tabRatio="841" activeTab="15" xr2:uid="{00000000-000D-0000-FFFF-FFFF00000000}"/>
  </bookViews>
  <sheets>
    <sheet name="MASTER KEY" sheetId="1" r:id="rId1"/>
    <sheet name="SentientHubs" sheetId="18" r:id="rId2"/>
    <sheet name="Model_TFV" sheetId="5" r:id="rId3"/>
    <sheet name="THEME5MET" sheetId="19" r:id="rId4"/>
    <sheet name="MAFRL" sheetId="8" r:id="rId5"/>
    <sheet name="IMOSBGC" sheetId="9" r:id="rId6"/>
    <sheet name="IMOSPROFILE" sheetId="10" r:id="rId7"/>
    <sheet name="DWER" sheetId="2" r:id="rId8"/>
    <sheet name="DWERMOORING" sheetId="11" r:id="rId9"/>
    <sheet name="BOM" sheetId="3" r:id="rId10"/>
    <sheet name="DOT" sheetId="4" r:id="rId11"/>
    <sheet name="THEME5" sheetId="7" r:id="rId12"/>
    <sheet name="WWMSP5" sheetId="16" r:id="rId13"/>
    <sheet name="WWMSP2" sheetId="20" r:id="rId14"/>
    <sheet name="JPPLAWAC" sheetId="12" r:id="rId15"/>
    <sheet name="UWA" sheetId="15" r:id="rId16"/>
    <sheet name="BMTBNA" sheetId="17" r:id="rId17"/>
    <sheet name="FPA_BMT" sheetId="14" r:id="rId18"/>
    <sheet name="WC_BMT" sheetId="13" r:id="rId19"/>
    <sheet name="Information" sheetId="6" r:id="rId20"/>
  </sheets>
  <definedNames>
    <definedName name="_xlnm._FilterDatabase" localSheetId="0" hidden="1">'MASTER KEY'!$A$1:$J$318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5" l="1"/>
  <c r="B2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B35" i="3"/>
  <c r="D15" i="19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D2" i="19"/>
  <c r="D2" i="7" s="1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6292DC12-5EE5-42A1-9F81-DF16A7AF48DF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A74E28BE-96D5-4ACF-B30F-D0AFB8E69778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6BD8EECE-B305-4CAE-BC9C-970FB38528C1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1E1734E-5A27-4C51-8374-25F9A2B941E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F58B7081-2000-4075-A493-0BDDA661698B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DC8D6C02-CC39-45AF-91CA-8D1A427F00C6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<sst xmlns="http://schemas.openxmlformats.org/spreadsheetml/2006/main" count="4151" uniqueCount="1786">
  <si>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</si>
  <si>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</si>
  <si>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</si>
  <si>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</si>
  <si>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</si>
  <si>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</si>
  <si>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</si>
  <si>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</si>
  <si>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</si>
  <si>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</si>
  <si>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</si>
  <si>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</si>
  <si>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</si>
  <si>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</si>
  <si>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</si>
  <si>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</si>
  <si>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</si>
  <si>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</si>
  <si>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</si>
  <si>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</si>
  <si>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</si>
  <si>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</si>
  <si>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</si>
  <si>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</si>
  <si>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</si>
  <si>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</si>
  <si>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</si>
  <si>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</si>
  <si>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</si>
  <si>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</si>
  <si>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</si>
  <si>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</si>
  <si>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</si>
  <si>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</si>
  <si>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</si>
  <si>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</si>
  <si>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</si>
  <si>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</si>
  <si>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</si>
  <si>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</si>
  <si>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</si>
  <si>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</si>
  <si>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</si>
  <si>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</si>
  <si>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</si>
  <si>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</si>
  <si>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</si>
  <si>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</si>
  <si>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</si>
  <si>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</si>
  <si>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</si>
  <si>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</si>
  <si>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</si>
  <si>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</si>
  <si>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</si>
  <si>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</si>
  <si>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</si>
  <si>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</si>
  <si>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</si>
  <si>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</si>
  <si>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</si>
  <si>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</si>
  <si>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</si>
  <si>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</si>
  <si>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</si>
  <si>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</si>
  <si>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</si>
  <si>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</si>
  <si>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</si>
  <si>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</si>
  <si>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</si>
  <si>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</si>
  <si>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</si>
  <si>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</si>
  <si>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</si>
  <si>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</si>
  <si>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</si>
  <si>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</si>
  <si>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</si>
  <si>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</si>
  <si>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</si>
  <si>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</si>
  <si>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</si>
  <si>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</si>
  <si>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</si>
  <si>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</si>
  <si>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</si>
  <si>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</si>
  <si>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</si>
  <si>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</si>
  <si>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</si>
  <si>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</si>
  <si>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</si>
  <si>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</si>
  <si>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</si>
  <si>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</si>
  <si>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</si>
  <si>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</si>
  <si>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</si>
  <si>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</si>
  <si>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</si>
  <si>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</si>
  <si>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</si>
  <si>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</si>
  <si>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</si>
  <si>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</si>
  <si>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</si>
  <si>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</si>
  <si>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</si>
  <si>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</si>
  <si>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</si>
  <si>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</si>
  <si>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</si>
  <si>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</si>
  <si>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</si>
  <si>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</si>
  <si>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</si>
  <si>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</si>
  <si>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</si>
  <si>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</si>
  <si>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</si>
  <si>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</si>
  <si>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</si>
  <si>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</si>
  <si>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</si>
  <si>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</si>
  <si>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</si>
  <si>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</si>
  <si>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</si>
  <si>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</si>
  <si>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</si>
  <si>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</si>
  <si>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</si>
  <si>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</si>
  <si>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</si>
  <si>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</si>
  <si>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</si>
  <si>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</si>
  <si>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</si>
  <si>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</si>
  <si>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</si>
  <si>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</si>
  <si>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</si>
  <si>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</si>
  <si>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</si>
  <si>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</si>
  <si>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</si>
  <si>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</si>
  <si>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</si>
  <si>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</si>
  <si>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</si>
  <si>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</si>
  <si>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</si>
  <si>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</si>
  <si>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</si>
  <si>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</si>
  <si>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</si>
  <si>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</si>
  <si>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</si>
  <si>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</si>
  <si>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</si>
  <si>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</si>
  <si>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</si>
  <si>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</si>
  <si>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</si>
  <si>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</si>
  <si>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</si>
  <si>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</si>
  <si>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</si>
  <si>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</si>
  <si>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</si>
  <si>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</si>
  <si>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</si>
  <si>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</si>
  <si>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</si>
  <si>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</si>
  <si>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</si>
  <si>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</si>
  <si>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</si>
  <si>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</si>
  <si>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</si>
  <si>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</si>
  <si>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</si>
  <si>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</si>
  <si>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</si>
  <si>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</si>
  <si>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</si>
  <si>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</si>
  <si>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</si>
  <si>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</si>
  <si>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</si>
  <si>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</si>
  <si>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</si>
  <si>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</si>
  <si>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</si>
  <si>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</si>
  <si>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</si>
  <si>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</si>
  <si>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</si>
  <si>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</si>
  <si>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</si>
  <si>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</si>
  <si>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</si>
  <si>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</si>
  <si>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</si>
  <si>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</si>
  <si>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</si>
  <si>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</si>
  <si>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</si>
  <si>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</si>
  <si>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</si>
  <si>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</si>
  <si>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</si>
  <si>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</si>
  <si>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</si>
  <si>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</si>
  <si>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</si>
  <si>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</si>
  <si>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</si>
  <si>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</si>
  <si>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</si>
  <si>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</si>
  <si>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</si>
  <si>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</si>
  <si>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</si>
  <si>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</si>
  <si>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</si>
  <si>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</si>
  <si>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</si>
  <si>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</si>
  <si>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</si>
  <si>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</si>
  <si>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</si>
  <si>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</si>
  <si>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</si>
  <si>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</si>
  <si>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</si>
  <si>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</si>
  <si>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</si>
  <si>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</si>
  <si>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</si>
  <si>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</si>
  <si>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</si>
  <si>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</si>
  <si>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</si>
  <si>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</si>
  <si>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</si>
  <si>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</si>
  <si>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</si>
  <si>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</si>
  <si>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</si>
  <si>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</si>
  <si>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</si>
  <si>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</si>
  <si>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</si>
  <si>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</si>
  <si>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</si>
  <si>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</si>
  <si>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</si>
  <si>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</si>
  <si>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</si>
  <si>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</si>
  <si>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</si>
  <si>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</si>
  <si>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</si>
  <si>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</si>
  <si>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</si>
  <si>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</si>
  <si>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</si>
  <si>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</si>
  <si>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</si>
  <si>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</si>
  <si>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</si>
  <si>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</si>
  <si>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</si>
  <si>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</si>
  <si>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</si>
  <si>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</si>
  <si>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</si>
  <si>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</si>
  <si>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</si>
  <si>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</si>
  <si>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</si>
  <si>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</si>
  <si>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</si>
  <si>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</si>
  <si>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</si>
  <si>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</si>
  <si>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</si>
  <si>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</si>
  <si>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</si>
  <si>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</si>
  <si>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</si>
  <si>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</si>
  <si>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</si>
  <si>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</si>
  <si>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</si>
  <si>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</si>
  <si>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</si>
  <si>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</si>
  <si>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</si>
  <si>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</si>
  <si>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</si>
  <si>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</si>
  <si>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</si>
  <si>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</si>
  <si>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</si>
  <si>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</si>
  <si>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</si>
  <si>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</si>
  <si>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</si>
  <si>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</si>
  <si>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</si>
  <si>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</si>
  <si>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</si>
  <si>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</si>
  <si>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</si>
  <si>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</si>
  <si>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</si>
  <si>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</si>
  <si>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</si>
  <si>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</si>
  <si>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</si>
  <si>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</si>
  <si>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</si>
  <si>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</si>
  <si>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</si>
  <si>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</si>
  <si>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</si>
  <si>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</si>
  <si>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</si>
  <si>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</si>
  <si>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</si>
  <si>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</si>
  <si>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</si>
  <si>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</si>
  <si>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</si>
  <si>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</si>
  <si>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</si>
  <si>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</si>
  <si>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</si>
  <si>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</si>
  <si>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</si>
  <si>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</si>
  <si>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</si>
  <si>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</si>
  <si>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</si>
  <si>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</si>
  <si>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</si>
  <si>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</si>
  <si>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</si>
  <si>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</si>
  <si>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</si>
  <si>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</si>
  <si>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</si>
  <si>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</si>
  <si>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</si>
  <si>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</si>
  <si>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</si>
  <si>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</si>
  <si>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</si>
  <si>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</si>
  <si>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</si>
  <si>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</si>
  <si>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</si>
  <si>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</si>
  <si>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</si>
  <si>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</si>
  <si>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</si>
  <si>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</si>
  <si>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</si>
  <si>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</si>
  <si>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</si>
  <si>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</si>
  <si>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</si>
  <si>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</si>
  <si>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</si>
  <si>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</si>
  <si>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</si>
  <si>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</si>
  <si>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</si>
  <si>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</si>
  <si>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</si>
  <si>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</si>
  <si>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</si>
  <si>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</si>
  <si>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</si>
  <si>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</si>
  <si>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</si>
  <si>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</si>
  <si>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</si>
  <si>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</si>
  <si>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</si>
  <si>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</si>
  <si>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</si>
  <si>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</si>
  <si>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</si>
  <si>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</si>
  <si>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</si>
  <si>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</si>
  <si>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</si>
  <si>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</si>
  <si>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</si>
  <si>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</si>
  <si>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</si>
  <si>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</si>
  <si>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</si>
  <si>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</si>
  <si>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</si>
  <si>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</si>
  <si>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</si>
  <si>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</si>
  <si>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</si>
  <si>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</si>
  <si>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</si>
  <si>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</si>
  <si>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</si>
  <si>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</si>
  <si>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</si>
  <si>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</si>
  <si>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</si>
  <si>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</si>
  <si>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</si>
  <si>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</si>
  <si>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</si>
  <si>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</si>
  <si>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</si>
  <si>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</si>
  <si>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</si>
  <si>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</si>
  <si>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</si>
  <si>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</si>
  <si>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</si>
  <si>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</si>
  <si>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</si>
  <si>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</si>
  <si>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</si>
  <si>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</si>
  <si>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</si>
  <si>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</si>
  <si>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</si>
  <si>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</si>
  <si>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</si>
  <si>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</si>
  <si>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</si>
  <si>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</si>
  <si>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</si>
  <si>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</si>
  <si>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</si>
  <si>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</si>
  <si>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</si>
  <si>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</si>
  <si>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</si>
  <si>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</si>
  <si>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</si>
  <si>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</si>
  <si>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</si>
  <si>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</si>
  <si>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</si>
  <si>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</si>
  <si>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</si>
  <si>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</si>
  <si>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</si>
  <si>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</si>
  <si>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</si>
  <si>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</si>
  <si>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</si>
  <si>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</si>
  <si>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</si>
  <si>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</si>
  <si>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</si>
  <si>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</si>
  <si>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</si>
  <si>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</si>
  <si>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</si>
  <si>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</si>
  <si>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</si>
  <si>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</si>
  <si>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</si>
  <si>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</si>
  <si>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</si>
  <si>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</si>
  <si>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</si>
  <si>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</si>
  <si>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</si>
  <si>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</si>
  <si>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</si>
  <si>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</si>
  <si>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</si>
  <si>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</si>
  <si>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</si>
  <si>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</si>
  <si>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</si>
  <si>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</si>
  <si>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</si>
  <si>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</si>
  <si>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</si>
  <si>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</si>
  <si>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</si>
  <si>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</si>
  <si>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</si>
  <si>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</si>
  <si>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</si>
  <si>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</si>
  <si>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</si>
  <si>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</si>
  <si>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</si>
  <si>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</si>
  <si>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</si>
  <si>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</si>
  <si>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</si>
  <si>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</si>
  <si>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</si>
  <si>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</si>
  <si>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</si>
  <si>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</si>
  <si>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</si>
  <si>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</si>
  <si>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</si>
  <si>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</si>
  <si>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</si>
  <si>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</si>
  <si>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</si>
  <si>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</si>
  <si>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</si>
  <si>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</si>
  <si>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</si>
  <si>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</si>
  <si>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</si>
  <si>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</si>
  <si>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</si>
  <si>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</si>
  <si>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</si>
  <si>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</si>
  <si>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</si>
  <si>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</si>
  <si>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</si>
  <si>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</si>
  <si>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</si>
  <si>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</si>
  <si>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</si>
  <si>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</si>
  <si>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</si>
  <si>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</si>
  <si>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</si>
  <si>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</si>
  <si>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</si>
  <si>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</si>
  <si>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</si>
  <si>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</si>
  <si>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</si>
  <si>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</si>
  <si>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</si>
  <si>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</si>
  <si>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</si>
  <si>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</si>
  <si>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</si>
  <si>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</si>
  <si>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</si>
  <si>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</si>
  <si>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</si>
  <si>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</si>
  <si>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</si>
  <si>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</si>
  <si>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</si>
  <si>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</si>
  <si>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</si>
  <si>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</si>
  <si>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</si>
  <si>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</si>
  <si>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</si>
  <si>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</si>
  <si>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</si>
  <si>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</si>
  <si>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</si>
  <si>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</si>
  <si>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</si>
  <si>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</si>
  <si>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</si>
  <si>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</si>
  <si>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</si>
  <si>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</si>
  <si>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</si>
  <si>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</si>
  <si>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</si>
  <si>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</si>
  <si>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</si>
  <si>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</si>
  <si>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</si>
  <si>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</si>
  <si>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</si>
  <si>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</si>
  <si>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</si>
  <si>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</si>
  <si>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</si>
  <si>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</si>
  <si>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</si>
  <si>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</si>
  <si>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</si>
  <si>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</si>
  <si>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</si>
  <si>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</si>
  <si>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</si>
  <si>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</si>
  <si>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</si>
  <si>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</si>
  <si>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</si>
  <si>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</si>
  <si>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</si>
  <si>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</si>
  <si>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</si>
  <si>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</si>
  <si>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</si>
  <si>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</si>
  <si>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</si>
  <si>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</si>
  <si>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</si>
  <si>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</si>
  <si>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</si>
  <si>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</si>
  <si>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</si>
  <si>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</si>
  <si>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</si>
  <si>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</si>
  <si>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</si>
  <si>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</si>
  <si>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</si>
  <si>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</si>
  <si>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</si>
  <si>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</si>
  <si>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</si>
  <si>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</si>
  <si>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</si>
  <si>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</si>
  <si>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</si>
  <si>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</si>
  <si>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</si>
  <si>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</si>
  <si>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</si>
  <si>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</si>
  <si>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</si>
  <si>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</si>
  <si>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</si>
  <si>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</si>
  <si>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</si>
  <si>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</si>
  <si>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</si>
  <si>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</si>
  <si>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</si>
  <si>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</si>
  <si>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</si>
  <si>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</si>
  <si>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</si>
  <si>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</si>
  <si>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</si>
  <si>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</si>
  <si>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</si>
  <si>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</si>
  <si>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</si>
  <si>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</si>
  <si>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</si>
  <si>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</si>
  <si>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</si>
  <si>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</si>
  <si>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</si>
  <si>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</si>
  <si>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</si>
  <si>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</si>
  <si>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</si>
  <si>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</si>
  <si>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</si>
  <si>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</si>
  <si>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</si>
  <si>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</si>
  <si>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</si>
  <si>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</si>
  <si>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</si>
  <si>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</si>
  <si>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</si>
  <si>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</si>
  <si>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</si>
  <si>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</si>
  <si>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</si>
  <si>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</si>
  <si>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</si>
  <si>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</si>
  <si>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</si>
  <si>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</si>
  <si>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</si>
  <si>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</si>
  <si>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</si>
  <si>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</si>
  <si>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</si>
  <si>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</si>
  <si>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</si>
  <si>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</si>
  <si>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</si>
  <si>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</si>
  <si>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</si>
  <si>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</si>
  <si>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</si>
  <si>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</si>
  <si>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</si>
  <si>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</si>
  <si>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</si>
  <si>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</si>
  <si>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</si>
  <si>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</si>
  <si>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</si>
  <si>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</si>
  <si>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</si>
  <si>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</si>
  <si>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</si>
  <si>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</si>
  <si>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</si>
  <si>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</si>
  <si>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</si>
  <si>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</si>
  <si>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</si>
  <si>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</si>
  <si>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</si>
  <si>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</si>
  <si>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</si>
  <si>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</si>
  <si>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</si>
  <si>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</si>
  <si>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</si>
  <si>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</si>
  <si>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</si>
  <si>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</si>
  <si>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</si>
  <si>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</si>
  <si>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</si>
  <si>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</si>
  <si>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</si>
  <si>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</si>
  <si>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</si>
  <si>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</si>
  <si>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</si>
  <si>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</si>
  <si>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</si>
  <si>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</si>
  <si>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</si>
  <si>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</si>
  <si>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</si>
  <si>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</si>
  <si>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</si>
  <si>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</si>
  <si>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</si>
  <si>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</si>
  <si>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</si>
  <si>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</si>
  <si>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</si>
  <si>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</si>
  <si>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</si>
  <si>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</si>
  <si>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</si>
  <si>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</si>
  <si>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</si>
  <si>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</si>
  <si>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</si>
  <si>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</si>
  <si>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</si>
  <si>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</si>
  <si>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</si>
  <si>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</si>
  <si>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</si>
  <si>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</si>
  <si>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</si>
  <si>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</si>
  <si>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</si>
  <si>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</si>
  <si>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</si>
  <si>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</si>
  <si>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</si>
  <si>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</si>
  <si>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</si>
  <si>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</si>
  <si>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</si>
  <si>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</si>
  <si>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</si>
  <si>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</si>
  <si>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</si>
  <si>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</si>
  <si>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</si>
  <si>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</si>
  <si>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</si>
  <si>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</si>
  <si>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</si>
  <si>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</si>
  <si>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</si>
  <si>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</si>
  <si>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</si>
  <si>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</si>
  <si>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</si>
  <si>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</si>
  <si>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</si>
  <si>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</si>
  <si>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</si>
  <si>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</si>
  <si>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</si>
  <si>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</si>
  <si>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</si>
  <si>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</si>
  <si>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</si>
  <si>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</si>
  <si>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</si>
  <si>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</si>
  <si>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</si>
  <si>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</si>
  <si>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</si>
  <si>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</si>
  <si>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</si>
  <si>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</si>
  <si>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</si>
  <si>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</si>
  <si>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</si>
  <si>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</si>
  <si>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</si>
  <si>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</si>
  <si>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</si>
  <si>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</si>
  <si>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</si>
  <si>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</si>
  <si>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</si>
  <si>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</si>
  <si>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</si>
  <si>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</si>
  <si>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</si>
  <si>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</si>
  <si>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</si>
  <si>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</si>
  <si>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</si>
  <si>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</si>
  <si>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</si>
  <si>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</si>
  <si>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</si>
  <si>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</si>
  <si>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</si>
  <si>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</si>
  <si>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</si>
  <si>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</si>
  <si>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</si>
  <si>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</si>
  <si>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</si>
  <si>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</si>
  <si>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</si>
  <si>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</si>
  <si>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</si>
  <si>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</si>
  <si>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</si>
  <si>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</si>
  <si>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</si>
  <si>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</si>
  <si>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</si>
  <si>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</si>
  <si>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</si>
  <si>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</si>
  <si>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</si>
  <si>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</si>
  <si>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</si>
  <si>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</si>
  <si>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</si>
  <si>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</si>
  <si>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</si>
  <si>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</si>
  <si>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</si>
  <si>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</si>
  <si>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</si>
  <si>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</si>
  <si>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</si>
  <si>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</si>
  <si>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</si>
  <si>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</si>
  <si>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</si>
  <si>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</si>
  <si>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</si>
  <si>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</si>
  <si>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</si>
  <si>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</si>
  <si>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</si>
  <si>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</si>
  <si>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</si>
  <si>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</si>
  <si>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</si>
  <si>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</si>
  <si>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</si>
  <si>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</si>
  <si>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</si>
  <si>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</si>
  <si>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</si>
  <si>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</si>
  <si>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</si>
  <si>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</si>
  <si>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</si>
  <si>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</si>
  <si>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</si>
  <si>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</si>
  <si>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</si>
  <si>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</si>
  <si>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</si>
  <si>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</si>
  <si>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</si>
  <si>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</si>
  <si>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</si>
  <si>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</si>
  <si>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</si>
  <si>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</si>
  <si>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</si>
  <si>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</si>
  <si>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</si>
  <si>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</si>
  <si>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</si>
  <si>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</si>
  <si>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</si>
  <si>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</si>
  <si>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</si>
  <si>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</si>
  <si>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</si>
  <si>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</si>
  <si>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</si>
  <si>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</si>
  <si>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</si>
  <si>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</si>
  <si>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</si>
  <si>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</si>
  <si>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</si>
  <si>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</si>
  <si>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</si>
  <si>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</si>
  <si>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</si>
  <si>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</si>
  <si>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</si>
  <si>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</si>
  <si>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</si>
  <si>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</si>
  <si>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</si>
  <si>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</si>
  <si>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</si>
  <si>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</si>
  <si>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</si>
  <si>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</si>
  <si>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</si>
  <si>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</si>
  <si>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</si>
  <si>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</si>
  <si>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</si>
  <si>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</si>
  <si>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</si>
  <si>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</si>
  <si>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</si>
  <si>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</si>
  <si>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</si>
  <si>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</si>
  <si>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</si>
  <si>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</si>
  <si>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</si>
  <si>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</si>
  <si>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</si>
  <si>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</si>
  <si>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</si>
  <si>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</si>
  <si>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</si>
  <si>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</si>
  <si>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</si>
  <si>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</si>
  <si>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</si>
  <si>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</si>
  <si>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</si>
  <si>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</si>
  <si>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</si>
  <si>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</si>
  <si>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</si>
  <si>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</si>
  <si>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</si>
  <si>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</si>
  <si>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</si>
  <si>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</si>
  <si>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</si>
  <si>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</si>
  <si>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</si>
  <si>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</si>
  <si>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</si>
  <si>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</si>
  <si>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</si>
  <si>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</si>
  <si>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</si>
  <si>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</si>
  <si>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</si>
  <si>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</si>
  <si>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</si>
  <si>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</si>
  <si>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</si>
  <si>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</si>
  <si>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</si>
  <si>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</si>
  <si>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</si>
  <si>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</si>
  <si>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</si>
  <si>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</si>
  <si>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</si>
  <si>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</si>
  <si>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</si>
  <si>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</si>
  <si>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</si>
  <si>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</si>
  <si>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</si>
  <si>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</si>
  <si>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</si>
  <si>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</si>
  <si>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</si>
  <si>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</si>
  <si>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</si>
  <si>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</si>
  <si>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</si>
  <si>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</si>
  <si>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</si>
  <si>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</si>
  <si>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</si>
  <si>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</si>
  <si>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</si>
  <si>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</si>
  <si>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</si>
  <si>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</si>
  <si>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</si>
  <si>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</si>
  <si>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</si>
  <si>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</si>
  <si>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</si>
  <si>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</si>
  <si>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</si>
  <si>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</si>
  <si>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</si>
  <si>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</si>
  <si>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</si>
  <si>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</si>
  <si>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</si>
  <si>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</si>
  <si>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</si>
  <si>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</si>
  <si>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</si>
  <si>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</si>
  <si>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</si>
  <si>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</si>
  <si>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</si>
  <si>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</si>
  <si>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</si>
  <si>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</si>
  <si>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</si>
  <si>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</si>
  <si>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</si>
  <si>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</si>
  <si>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</si>
  <si>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</si>
  <si>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</si>
  <si>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</si>
  <si>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</si>
  <si>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</si>
  <si>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</si>
  <si>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</si>
  <si>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</si>
  <si>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</si>
  <si>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</si>
  <si>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</si>
  <si>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</si>
  <si>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</si>
  <si>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</si>
  <si>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</si>
  <si>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</si>
  <si>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</si>
  <si>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</si>
  <si>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</si>
  <si>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</si>
  <si>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</si>
  <si>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</si>
  <si>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</si>
  <si>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</si>
  <si>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</si>
  <si>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</si>
  <si>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</si>
  <si>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</si>
  <si>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</si>
  <si>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</si>
  <si>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</si>
  <si>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</si>
  <si>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</si>
  <si>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</si>
  <si>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</si>
  <si>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</si>
  <si>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</si>
  <si>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</si>
  <si>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</si>
  <si>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</si>
  <si>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</si>
  <si>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</si>
  <si>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</si>
  <si>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</si>
  <si>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</si>
  <si>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</si>
  <si>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</si>
  <si>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</si>
  <si>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</si>
  <si>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</si>
  <si>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</si>
  <si>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</si>
  <si>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</si>
  <si>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</si>
  <si>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</si>
  <si>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</si>
  <si>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</si>
  <si>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</si>
  <si>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</si>
  <si>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</si>
  <si>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</si>
  <si>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</si>
  <si>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</si>
  <si>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</si>
  <si>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</si>
  <si>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</si>
  <si>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</si>
  <si>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</si>
  <si>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</si>
  <si>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</si>
  <si>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</si>
  <si>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</si>
  <si>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</si>
  <si>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</si>
  <si>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</si>
  <si>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</si>
  <si>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</si>
  <si>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</si>
  <si>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</si>
  <si>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</si>
  <si>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</si>
  <si>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</si>
  <si>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</si>
  <si>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</si>
  <si>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</si>
  <si>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</si>
  <si>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</si>
  <si>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</si>
  <si>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</si>
  <si>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</si>
  <si>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</si>
  <si>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</si>
  <si>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</si>
  <si>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</si>
  <si>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</si>
  <si>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</si>
  <si>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</si>
  <si>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</si>
  <si>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</si>
  <si>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</si>
  <si>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</si>
  <si>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</si>
  <si>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</si>
  <si>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</si>
  <si>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</si>
  <si>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</si>
  <si>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</si>
  <si>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</si>
  <si>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</si>
  <si>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</si>
  <si>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</si>
  <si>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</si>
  <si>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</si>
  <si>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</si>
  <si>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</si>
  <si>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</si>
  <si>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</si>
  <si>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</si>
  <si>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</si>
  <si>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</si>
  <si>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</si>
  <si>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</si>
  <si>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</si>
  <si>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</si>
  <si>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</si>
  <si>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</si>
  <si>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</si>
  <si>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</si>
  <si>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</si>
  <si>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</si>
  <si>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</si>
  <si>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</si>
  <si>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</si>
  <si>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</si>
  <si>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</si>
  <si>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</si>
  <si>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</si>
  <si>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</si>
  <si>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</si>
  <si>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</si>
  <si>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</si>
  <si>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</si>
  <si>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</si>
  <si>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</si>
  <si>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</si>
  <si>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</si>
  <si>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</si>
  <si>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</si>
  <si>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</si>
  <si>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</si>
  <si>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</si>
  <si>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</si>
  <si>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</si>
  <si>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</si>
  <si>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</si>
  <si>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</si>
  <si>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</si>
  <si>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</si>
  <si>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</si>
  <si>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</si>
  <si>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</si>
  <si>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</si>
  <si>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</si>
  <si>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</si>
  <si>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</si>
  <si>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</si>
  <si>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</si>
  <si>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</si>
  <si>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</si>
  <si>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</si>
  <si>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</si>
  <si>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</si>
  <si>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</si>
  <si>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</si>
  <si>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</si>
  <si>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</si>
  <si>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</si>
  <si>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</si>
  <si>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</si>
  <si>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</si>
  <si>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</si>
  <si>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</si>
  <si>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</si>
  <si>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</si>
  <si>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</si>
  <si>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</si>
  <si>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</si>
  <si>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</si>
  <si>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</si>
  <si>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</si>
  <si>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</si>
  <si>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</si>
  <si>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</si>
  <si>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</si>
  <si>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</si>
  <si>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</si>
  <si>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</si>
  <si>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</si>
  <si>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</si>
  <si>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</si>
  <si>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</si>
  <si>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</si>
  <si>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</si>
  <si>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</si>
  <si>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</si>
  <si>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</si>
  <si>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</si>
  <si>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</si>
  <si>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</si>
  <si>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</si>
  <si>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</si>
  <si>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</si>
  <si>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</si>
  <si>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</si>
  <si>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</si>
  <si>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</si>
  <si>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</si>
  <si>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</si>
  <si>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</si>
  <si>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</si>
  <si>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</si>
  <si>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</si>
  <si>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</si>
  <si>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</si>
  <si>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</si>
  <si>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</si>
  <si>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</si>
  <si>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</si>
  <si>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</si>
  <si>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</si>
  <si>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</si>
  <si>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</si>
  <si>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</si>
  <si>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</si>
  <si>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</si>
  <si>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</si>
  <si>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</si>
  <si>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</si>
  <si>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</si>
  <si>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</si>
  <si>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</si>
  <si>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</si>
  <si>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</si>
  <si>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</si>
  <si>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</si>
  <si>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</si>
  <si>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</si>
  <si>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</si>
  <si>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</si>
  <si>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</si>
  <si>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</si>
  <si>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</si>
  <si>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</si>
  <si>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</si>
  <si>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</si>
  <si>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</si>
  <si>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</si>
  <si>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</si>
  <si>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</si>
  <si>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</si>
  <si>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</si>
  <si>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</si>
  <si>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</si>
  <si>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</si>
  <si>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</si>
  <si>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</si>
  <si>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</si>
  <si>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</si>
  <si>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</si>
  <si>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</si>
  <si>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</si>
  <si>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</si>
  <si>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</si>
  <si>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</si>
  <si>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</si>
  <si>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</si>
  <si>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</si>
  <si>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</si>
  <si>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</si>
  <si>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</si>
  <si>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</si>
  <si>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</si>
  <si>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</si>
  <si>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</si>
  <si>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</si>
  <si>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</si>
  <si>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</si>
  <si>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</si>
  <si>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</si>
  <si>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</si>
  <si>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</si>
  <si>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</si>
  <si>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</si>
  <si>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</si>
  <si>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</si>
  <si>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</si>
  <si>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</si>
  <si>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</si>
  <si>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</si>
  <si>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</si>
  <si>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</si>
  <si>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</si>
  <si>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</si>
  <si>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</si>
  <si>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</si>
  <si>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</si>
  <si>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</si>
  <si>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</si>
  <si>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</si>
  <si>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</si>
  <si>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</si>
  <si>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</si>
  <si>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</si>
  <si>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</si>
  <si>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</si>
  <si>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</si>
  <si>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</si>
  <si>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</si>
  <si>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</si>
  <si>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</si>
  <si>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</si>
  <si>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</si>
  <si>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</si>
  <si>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</si>
  <si>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</si>
  <si>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</si>
  <si>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</si>
  <si>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</si>
  <si>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</si>
  <si>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</si>
  <si>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</si>
  <si>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</si>
  <si>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</si>
  <si>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</si>
  <si>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</si>
  <si>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</si>
  <si>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</si>
  <si>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</si>
  <si>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</si>
  <si>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</si>
  <si>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</si>
  <si>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</si>
  <si>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</si>
  <si>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</si>
  <si>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</si>
  <si>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</si>
  <si>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</si>
  <si>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</si>
  <si>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</si>
  <si>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</si>
  <si>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</si>
  <si>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</si>
  <si>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</si>
  <si>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</si>
  <si>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</si>
  <si>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</si>
  <si>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</si>
  <si>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</si>
  <si>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</si>
  <si>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</si>
  <si>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</si>
  <si>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</si>
  <si>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</si>
  <si>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</si>
  <si>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</si>
  <si>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</si>
  <si>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</si>
  <si>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</si>
  <si>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</si>
  <si>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</si>
  <si>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</si>
  <si>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</si>
  <si>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</si>
  <si>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</si>
  <si>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</si>
  <si>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</si>
  <si>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</si>
  <si>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</si>
  <si>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</si>
  <si>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</si>
  <si>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</si>
  <si>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</si>
  <si>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</si>
  <si>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</si>
  <si>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</si>
  <si>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</si>
  <si>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</si>
  <si>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</si>
  <si>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</si>
  <si>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</si>
  <si>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</si>
  <si>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</si>
  <si>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</si>
  <si>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</si>
  <si>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</si>
  <si>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</si>
  <si>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</si>
  <si>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</si>
  <si>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</si>
  <si>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</si>
  <si>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</si>
  <si>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</si>
  <si>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</si>
  <si>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</si>
  <si>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</si>
  <si>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</si>
  <si>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</si>
  <si>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</si>
  <si>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</si>
  <si>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</si>
  <si>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</si>
  <si>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</si>
  <si>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</si>
  <si>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</si>
  <si>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</si>
  <si>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</si>
  <si>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</si>
  <si>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</si>
  <si>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</si>
  <si>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</si>
  <si>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</si>
  <si>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</si>
  <si>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</si>
  <si>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</si>
  <si>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</si>
  <si>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</si>
  <si>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</si>
  <si>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</si>
  <si>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</si>
  <si>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</si>
  <si>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</si>
  <si>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</si>
  <si>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</si>
  <si>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</si>
  <si>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</si>
  <si>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</si>
  <si>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</si>
  <si>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</si>
  <si>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</si>
  <si>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</si>
  <si>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</si>
  <si>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</si>
  <si>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</si>
  <si>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</si>
  <si>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</si>
  <si>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</si>
  <si>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</si>
  <si>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</si>
  <si>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</si>
  <si>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</si>
  <si>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</si>
  <si>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</si>
  <si>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</si>
  <si>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</si>
  <si>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</si>
  <si>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</si>
  <si>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</si>
  <si>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</si>
  <si>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</si>
  <si>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</si>
  <si>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</si>
  <si>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</si>
  <si>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</si>
  <si>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</si>
  <si>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</si>
  <si>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</si>
  <si>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</si>
  <si>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</si>
  <si>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</si>
  <si>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</si>
  <si>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</si>
  <si>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</si>
  <si>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</si>
  <si>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</si>
  <si>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</si>
  <si>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</si>
  <si>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</si>
  <si>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</si>
  <si>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</si>
  <si>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</si>
  <si>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</si>
  <si>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</si>
  <si>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</si>
  <si>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</si>
  <si>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</si>
  <si>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</si>
  <si>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</si>
  <si>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</si>
  <si>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</si>
  <si>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</si>
  <si>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</si>
  <si>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</si>
  <si>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</si>
  <si>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</si>
  <si>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</si>
  <si>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</si>
  <si>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</si>
  <si>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</si>
  <si>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</si>
  <si>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</si>
  <si>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</si>
  <si>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</si>
  <si>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</si>
  <si>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</si>
  <si>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</si>
  <si>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</si>
  <si>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</si>
  <si>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</si>
  <si>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</si>
  <si>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</si>
  <si>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</si>
  <si>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</si>
  <si>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</si>
  <si>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</si>
  <si>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</si>
  <si>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</si>
  <si>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</si>
  <si>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</si>
  <si>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</si>
  <si>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</si>
  <si>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</si>
  <si>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</si>
  <si>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</si>
  <si>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</si>
  <si>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</si>
  <si>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</si>
  <si>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</si>
  <si>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</si>
  <si>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</si>
  <si>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</si>
  <si>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</si>
  <si>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</si>
  <si>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</si>
  <si>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</si>
  <si>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</si>
  <si>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</si>
  <si>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</si>
  <si>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</si>
  <si>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</si>
  <si>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</si>
  <si>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</si>
  <si>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</si>
  <si>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</si>
  <si>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</si>
  <si>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</si>
  <si>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</si>
  <si>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</si>
  <si>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</si>
  <si>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</si>
  <si>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</si>
  <si>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</si>
  <si>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</si>
  <si>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</si>
  <si>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</si>
  <si>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</si>
  <si>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</si>
  <si>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</si>
  <si>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</si>
  <si>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</si>
  <si>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</si>
  <si>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</si>
  <si>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</si>
  <si>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</si>
  <si>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</si>
  <si>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</si>
  <si>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</si>
  <si>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</si>
  <si>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</si>
  <si>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</si>
  <si>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</si>
  <si>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</si>
  <si>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</si>
  <si>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</si>
  <si>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</si>
  <si>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</si>
  <si>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</si>
  <si>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</si>
  <si>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</si>
  <si>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</si>
  <si>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</si>
  <si>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</si>
  <si>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</si>
  <si>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</si>
  <si>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</si>
  <si>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</si>
  <si>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</si>
  <si>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</si>
  <si>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</si>
  <si>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</si>
  <si>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</si>
  <si>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</si>
  <si>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</si>
  <si>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</si>
  <si>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</si>
  <si>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</si>
  <si>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</si>
  <si>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</si>
  <si>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</si>
  <si>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</si>
  <si>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</si>
  <si>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</si>
  <si>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</si>
  <si>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</si>
  <si>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</si>
  <si>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</si>
  <si>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</si>
  <si>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</si>
  <si>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</si>
  <si>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</si>
  <si>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</si>
  <si>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</si>
  <si>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</si>
  <si>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</si>
  <si>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</si>
  <si>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</si>
  <si>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</si>
  <si>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</si>
  <si>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</si>
  <si>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</si>
  <si>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</si>
  <si>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</si>
  <si>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</si>
  <si>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</si>
  <si>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</si>
  <si>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</si>
  <si>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</si>
  <si>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</si>
  <si>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</si>
  <si>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</si>
  <si>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</si>
  <si>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</si>
  <si>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</si>
  <si>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</si>
  <si>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</si>
  <si>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</si>
  <si>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</si>
  <si>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</si>
  <si>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</si>
  <si>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</si>
  <si>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</si>
  <si>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</si>
  <si>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</si>
  <si>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</si>
  <si>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</si>
  <si>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</si>
  <si>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</si>
  <si>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</si>
  <si>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</si>
  <si>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</si>
  <si>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</si>
  <si>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</si>
  <si>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</si>
  <si>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</si>
  <si>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</si>
  <si>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</si>
  <si>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</si>
  <si>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</si>
  <si>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</si>
  <si>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</si>
  <si>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</si>
  <si>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</si>
  <si>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</si>
  <si>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</si>
  <si>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</si>
  <si>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</si>
  <si>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</si>
  <si>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</si>
  <si>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</si>
  <si>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</si>
  <si>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</si>
  <si>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</si>
  <si>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</si>
  <si>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</si>
  <si>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</si>
  <si>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</si>
  <si>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</si>
  <si>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</si>
  <si>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</si>
  <si>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</si>
  <si>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</si>
  <si>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</si>
  <si>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</si>
  <si>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</si>
  <si>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</si>
  <si>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</si>
  <si>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</si>
  <si>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</si>
  <si>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</si>
  <si>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</si>
  <si>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Total PAR (moles m2 day)</t>
  </si>
  <si>
    <t>var00300</t>
  </si>
  <si>
    <t>var00301</t>
  </si>
  <si>
    <t>var00302</t>
  </si>
  <si>
    <t>var00303</t>
  </si>
  <si>
    <t>var00304</t>
  </si>
  <si>
    <t>var00305</t>
  </si>
  <si>
    <t>var00306</t>
  </si>
  <si>
    <t>var00307</t>
  </si>
  <si>
    <t>var00308</t>
  </si>
  <si>
    <t>WL - 398µW</t>
  </si>
  <si>
    <t>WL - 448µW</t>
  </si>
  <si>
    <t>WL - 470µW</t>
  </si>
  <si>
    <t>WL - 524µW</t>
  </si>
  <si>
    <t>WL - 554µW</t>
  </si>
  <si>
    <t>WL - 590µW</t>
  </si>
  <si>
    <t>WL - 628µW</t>
  </si>
  <si>
    <t>WL - 656µW</t>
  </si>
  <si>
    <t>WL - 699µW</t>
  </si>
  <si>
    <t>WL - 398µmol</t>
  </si>
  <si>
    <t>WL - 448µmol</t>
  </si>
  <si>
    <t>WL - 470µmol</t>
  </si>
  <si>
    <t>WL - 524µmol</t>
  </si>
  <si>
    <t>WL - 554µmol</t>
  </si>
  <si>
    <t>WL - 590µmol</t>
  </si>
  <si>
    <t>WL - 628µmol</t>
  </si>
  <si>
    <t>WL - 656µmol</t>
  </si>
  <si>
    <t>WL - 699µmol</t>
  </si>
  <si>
    <t>var00309</t>
  </si>
  <si>
    <t>var00310</t>
  </si>
  <si>
    <t>var00311</t>
  </si>
  <si>
    <t>var00312</t>
  </si>
  <si>
    <t>var00313</t>
  </si>
  <si>
    <t>var00314</t>
  </si>
  <si>
    <t>var00315</t>
  </si>
  <si>
    <t>var00316</t>
  </si>
  <si>
    <t>var00317</t>
  </si>
  <si>
    <t>Total Par day</t>
  </si>
  <si>
    <t>var00318</t>
  </si>
  <si>
    <t>Note</t>
  </si>
  <si>
    <t>while this column (calculated by author) is called total PAR/day, it seems to be total PAR per 15min (i.e. the logging frequency) not the 24hr day</t>
  </si>
  <si>
    <t>Light (converted to uE/m2/s)</t>
  </si>
  <si>
    <t>µmol/m2/day</t>
  </si>
  <si>
    <t>assuming this 'PAR STD' = PAR standard?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</si>
</sst>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8"/>
  <sheetViews>
    <sheetView zoomScale="90" zoomScaleNormal="90" workbookViewId="0">
      <pane ySplit="1" topLeftCell="A286" activePane="bottomLeft" state="frozen"/>
      <selection pane="bottomLeft" activeCell="A297" sqref="A297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6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7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7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7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7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7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7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7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7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7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28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28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28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28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28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28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28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28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28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28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28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28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28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28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28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28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6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6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20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29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20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2">
      <c r="A286" s="30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2">
      <c r="A287" s="30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2">
      <c r="A288" s="30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2">
      <c r="A289" s="30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2">
      <c r="A290" s="30" t="s">
        <v>1659</v>
      </c>
      <c r="B290" s="1" t="s">
        <v>1718</v>
      </c>
      <c r="C290" s="1" t="s">
        <v>503</v>
      </c>
      <c r="E290" s="1" t="s">
        <v>503</v>
      </c>
      <c r="F290" s="1" t="s">
        <v>1667</v>
      </c>
    </row>
    <row r="291" spans="1:6" x14ac:dyDescent="0.2">
      <c r="A291" s="30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2">
      <c r="A292" s="30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2">
      <c r="A293" s="30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2">
      <c r="A294" s="30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5" x14ac:dyDescent="0.25">
      <c r="A295" s="30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5" x14ac:dyDescent="0.25">
      <c r="A296" s="30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5" x14ac:dyDescent="0.25">
      <c r="A297" s="30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5" x14ac:dyDescent="0.25">
      <c r="A298" s="30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2">
      <c r="A299" s="30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  <row r="300" spans="1:6" ht="15" x14ac:dyDescent="0.25">
      <c r="A300" s="30" t="s">
        <v>1743</v>
      </c>
      <c r="B300" t="s">
        <v>1752</v>
      </c>
      <c r="C300" s="1" t="s">
        <v>900</v>
      </c>
      <c r="E300" s="1" t="s">
        <v>900</v>
      </c>
    </row>
    <row r="301" spans="1:6" ht="15" x14ac:dyDescent="0.25">
      <c r="A301" s="30" t="s">
        <v>1744</v>
      </c>
      <c r="B301" t="s">
        <v>1753</v>
      </c>
      <c r="C301" s="1" t="s">
        <v>900</v>
      </c>
      <c r="E301" s="1" t="s">
        <v>900</v>
      </c>
    </row>
    <row r="302" spans="1:6" ht="15" x14ac:dyDescent="0.25">
      <c r="A302" s="30" t="s">
        <v>1745</v>
      </c>
      <c r="B302" t="s">
        <v>1754</v>
      </c>
      <c r="C302" s="1" t="s">
        <v>900</v>
      </c>
      <c r="E302" s="1" t="s">
        <v>900</v>
      </c>
    </row>
    <row r="303" spans="1:6" ht="15" x14ac:dyDescent="0.25">
      <c r="A303" s="30" t="s">
        <v>1746</v>
      </c>
      <c r="B303" t="s">
        <v>1755</v>
      </c>
      <c r="C303" s="1" t="s">
        <v>900</v>
      </c>
      <c r="E303" s="1" t="s">
        <v>900</v>
      </c>
    </row>
    <row r="304" spans="1:6" ht="15" x14ac:dyDescent="0.25">
      <c r="A304" s="30" t="s">
        <v>1747</v>
      </c>
      <c r="B304" t="s">
        <v>1756</v>
      </c>
      <c r="C304" s="1" t="s">
        <v>900</v>
      </c>
      <c r="E304" s="1" t="s">
        <v>900</v>
      </c>
    </row>
    <row r="305" spans="1:5" ht="15" x14ac:dyDescent="0.25">
      <c r="A305" s="30" t="s">
        <v>1748</v>
      </c>
      <c r="B305" t="s">
        <v>1757</v>
      </c>
      <c r="C305" s="1" t="s">
        <v>900</v>
      </c>
      <c r="E305" s="1" t="s">
        <v>900</v>
      </c>
    </row>
    <row r="306" spans="1:5" ht="15" x14ac:dyDescent="0.25">
      <c r="A306" s="30" t="s">
        <v>1749</v>
      </c>
      <c r="B306" t="s">
        <v>1758</v>
      </c>
      <c r="C306" s="1" t="s">
        <v>900</v>
      </c>
      <c r="E306" s="1" t="s">
        <v>900</v>
      </c>
    </row>
    <row r="307" spans="1:5" ht="15" x14ac:dyDescent="0.25">
      <c r="A307" s="30" t="s">
        <v>1750</v>
      </c>
      <c r="B307" t="s">
        <v>1759</v>
      </c>
      <c r="C307" s="1" t="s">
        <v>900</v>
      </c>
      <c r="E307" s="1" t="s">
        <v>900</v>
      </c>
    </row>
    <row r="308" spans="1:5" ht="15" x14ac:dyDescent="0.25">
      <c r="A308" s="30" t="s">
        <v>1751</v>
      </c>
      <c r="B308" t="s">
        <v>1760</v>
      </c>
      <c r="C308" s="1" t="s">
        <v>900</v>
      </c>
      <c r="E308" s="1" t="s">
        <v>900</v>
      </c>
    </row>
    <row r="309" spans="1:5" ht="15" x14ac:dyDescent="0.25">
      <c r="A309" s="30" t="s">
        <v>1770</v>
      </c>
      <c r="B309" t="s">
        <v>1761</v>
      </c>
      <c r="C309" t="s">
        <v>897</v>
      </c>
      <c r="E309" t="s">
        <v>897</v>
      </c>
    </row>
    <row r="310" spans="1:5" ht="15" x14ac:dyDescent="0.25">
      <c r="A310" s="30" t="s">
        <v>1771</v>
      </c>
      <c r="B310" t="s">
        <v>1762</v>
      </c>
      <c r="C310" t="s">
        <v>897</v>
      </c>
      <c r="E310" t="s">
        <v>897</v>
      </c>
    </row>
    <row r="311" spans="1:5" ht="15" x14ac:dyDescent="0.25">
      <c r="A311" s="30" t="s">
        <v>1772</v>
      </c>
      <c r="B311" t="s">
        <v>1763</v>
      </c>
      <c r="C311" t="s">
        <v>897</v>
      </c>
      <c r="E311" t="s">
        <v>897</v>
      </c>
    </row>
    <row r="312" spans="1:5" ht="15" x14ac:dyDescent="0.25">
      <c r="A312" s="30" t="s">
        <v>1773</v>
      </c>
      <c r="B312" t="s">
        <v>1764</v>
      </c>
      <c r="C312" t="s">
        <v>897</v>
      </c>
      <c r="E312" t="s">
        <v>897</v>
      </c>
    </row>
    <row r="313" spans="1:5" ht="15" x14ac:dyDescent="0.25">
      <c r="A313" s="30" t="s">
        <v>1774</v>
      </c>
      <c r="B313" t="s">
        <v>1765</v>
      </c>
      <c r="C313" t="s">
        <v>897</v>
      </c>
      <c r="E313" t="s">
        <v>897</v>
      </c>
    </row>
    <row r="314" spans="1:5" ht="15" x14ac:dyDescent="0.25">
      <c r="A314" s="30" t="s">
        <v>1775</v>
      </c>
      <c r="B314" t="s">
        <v>1766</v>
      </c>
      <c r="C314" t="s">
        <v>897</v>
      </c>
      <c r="E314" t="s">
        <v>897</v>
      </c>
    </row>
    <row r="315" spans="1:5" ht="15" x14ac:dyDescent="0.25">
      <c r="A315" s="30" t="s">
        <v>1776</v>
      </c>
      <c r="B315" t="s">
        <v>1767</v>
      </c>
      <c r="C315" t="s">
        <v>897</v>
      </c>
      <c r="E315" t="s">
        <v>897</v>
      </c>
    </row>
    <row r="316" spans="1:5" ht="15" x14ac:dyDescent="0.25">
      <c r="A316" s="30" t="s">
        <v>1777</v>
      </c>
      <c r="B316" t="s">
        <v>1768</v>
      </c>
      <c r="C316" t="s">
        <v>897</v>
      </c>
      <c r="E316" t="s">
        <v>897</v>
      </c>
    </row>
    <row r="317" spans="1:5" ht="15" x14ac:dyDescent="0.25">
      <c r="A317" s="30" t="s">
        <v>1778</v>
      </c>
      <c r="B317" t="s">
        <v>1769</v>
      </c>
      <c r="C317" t="s">
        <v>897</v>
      </c>
      <c r="E317" t="s">
        <v>897</v>
      </c>
    </row>
    <row r="318" spans="1:5" x14ac:dyDescent="0.2">
      <c r="A318" s="30" t="s">
        <v>1780</v>
      </c>
      <c r="B318" s="1" t="s">
        <v>1779</v>
      </c>
      <c r="C318" s="1" t="s">
        <v>1784</v>
      </c>
      <c r="E318" s="1" t="s">
        <v>1784</v>
      </c>
    </row>
  </sheetData>
  <autoFilter ref="A1:J318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35" sqref="B35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KEY'!$A$2:$B931,2,TRUE)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KEY'!$A$2:$B933,2,TRUE)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KEY'!$A$2:$B935,2,TRUE)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KEY'!$A$2:$B937,2,TRUE)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KEY'!$A$2:$B939,2,TRUE)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KEY'!$A$2:$B941,2,TRUE)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KEY'!$A$2:$B943,2,TRUE)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KEY'!$A$2:$B945,2,TRUE)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KEY'!$A$2:$B947,2,TRUE)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KEY'!$A$2:$B949,2,TRUE)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KEY'!$A$2:$B951,2,TRUE)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KEY'!$A$2:$B953,2,TRUE)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KEY'!$A$2:$B955,2,TRUE)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KEY'!$A$2:$B957,2,TRUE)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KEY'!$A$2:$B959,2,TRUE)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KEY'!$A$2:$B961,2,TRUE)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KEY'!$A$2:$B963,2,TRUE)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KEY'!$A$2:$B965,2,TRUE)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KEY'!$A$2:$B967,2,TRUE)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KEY'!$A$2:$B969,2,TRUE)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KEY'!$A$2:$B971,2,TRUE)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KEY'!$A$2:$B973,2,TRUE)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KEY'!$A$2:$B975,2,TRUE)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KEY'!$A$2:$B976,2,TRUE)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KEY'!$A$2:$B978,2,TRUE)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KEY'!$A$2:$B980,2,TRUE)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KEY'!$A$2:$B982,2,TRUE)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KEY'!$A$2:$B984,2,TRUE)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KEY'!$A$2:$B959,2,TRUE)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KEY'!$A$2:$B960,2,TRUE)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KEY'!$A$2:$B961,2,TRUE)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KEY'!$A$2:$B962,2,TRUE)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KEY'!$A$2:$B963,2,TRUE)</f>
        <v>Wind Direction</v>
      </c>
    </row>
    <row r="35" spans="1:4" ht="15" x14ac:dyDescent="0.25">
      <c r="A35" t="s">
        <v>377</v>
      </c>
      <c r="B35" s="1">
        <f>1/3.6</f>
        <v>0.27777777777777779</v>
      </c>
      <c r="C35" s="1" t="s">
        <v>380</v>
      </c>
      <c r="D35" s="1" t="str">
        <f>VLOOKUP(C35,'MASTER KEY'!$A$2:$B965,2,TRUE)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>
      <selection activeCell="G25" activeCellId="1" sqref="B17:B24 G25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KEY'!$A$2:$B931,2,TRUE)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KEY'!$A$2:$B932,2,TRUE)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KEY'!$A$2:$B933,2,TRUE)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KEY'!$A$2:$B934,2,TRUE)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KEY'!$A$2:$B935,2,TRUE)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KEY'!$A$2:$B936,2,TRUE)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KEY'!$A$2:$B937,2,TRUE)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KEY'!$A$2:$B937,2,TRUE)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KEY'!$A$2:$B938,2,TRUE)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KEY'!$A$2:$B939,2,TRUE)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KEY'!$A$2:$B940,2,TRUE)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KEY'!$A$2:$B941,2,TRUE)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KEY'!$A$2:$B942,2,TRUE)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KEY'!$A$2:$B943,2,TRUE)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KEY'!$A$2:$B944,2,TRUE)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KEY'!$A$2:$B945,2,TRUE)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KEY'!$A$2:$B946,2,TRUE)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KEY'!$A$2:$B947,2,TRUE)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KEY'!$A$2:$B948,2,TRUE)</f>
        <v>Mean wave direction</v>
      </c>
    </row>
    <row r="21" spans="1:4" x14ac:dyDescent="0.25">
      <c r="A21" s="11" t="s">
        <v>1326</v>
      </c>
      <c r="B21">
        <v>1</v>
      </c>
      <c r="C21" s="20" t="s">
        <v>1336</v>
      </c>
      <c r="D21" s="1" t="str">
        <f>VLOOKUP(C21,'MASTER KEY'!$A$2:$B949,2,TRUE)</f>
        <v>Maximum waveheight</v>
      </c>
    </row>
    <row r="22" spans="1:4" x14ac:dyDescent="0.25">
      <c r="A22" s="11" t="s">
        <v>1410</v>
      </c>
      <c r="B22">
        <v>1</v>
      </c>
      <c r="C22" s="20" t="s">
        <v>1342</v>
      </c>
      <c r="D22" s="1" t="str">
        <f>VLOOKUP(C22,'MASTER KEY'!$A$2:$B950,2,TRUE)</f>
        <v>Maximum wave period</v>
      </c>
    </row>
    <row r="23" spans="1:4" x14ac:dyDescent="0.25">
      <c r="A23" s="11" t="s">
        <v>1419</v>
      </c>
      <c r="B23">
        <v>1</v>
      </c>
      <c r="C23" s="1" t="s">
        <v>1343</v>
      </c>
      <c r="D23" s="1" t="str">
        <f>VLOOKUP(C23,'MASTER KEY'!$A$2:$B951,2,TRUE)</f>
        <v>Peak wave direction</v>
      </c>
    </row>
    <row r="24" spans="1:4" x14ac:dyDescent="0.25">
      <c r="A24" s="11" t="s">
        <v>1420</v>
      </c>
      <c r="B24">
        <v>1</v>
      </c>
      <c r="C24" s="20" t="s">
        <v>1342</v>
      </c>
      <c r="D24" s="1" t="str">
        <f>VLOOKUP(C24,'MASTER KEY'!$A$2:$B952,2,TRUE)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THEME5MET!D2</f>
        <v>Wind Speed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KEY'!$A$2:$B953,2,TRUE)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KEY'!$A$2:$B954,2,TRUE)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KEY'!$A$2:$B955,2,TRUE)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KEY'!$A$2:$B956,2,TRUE)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KEY'!$A$2:$B957,2,TRUE)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KEY'!$A$2:$B958,2,TRUE)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KEY'!$A$2:$B959,2,TRUE)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KEY'!$A$2:$B960,2,TRUE)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KEY'!$A$2:$B961,2,TRUE)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KEY'!$A$2:$B962,2,TRUE)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KEY'!$A$2:$B963,2,TRUE)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KEY'!$A$2:$B964,2,TRUE)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KEY'!$A$2:$B965,2,TRUE)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KEY'!$A$2:$B966,2,TRUE)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KEY'!$A$2:$B967,2,TRUE)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KEY'!$A$2:$B968,2,TRUE)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KEY'!$A$2:$B969,2,TRUE)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KEY'!$A$2:$B970,2,TRUE)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KEY'!$A$2:$B971,2,TRUE)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KEY'!$A$2:$B972,2,TRUE)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KEY'!$A$2:$B973,2,TRUE)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KEY'!$A$2:$B974,2,TRUE)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KEY'!$A$2:$B975,2,TRUE)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KEY'!$A$2:$B976,2,TRUE)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KEY'!$A$2:$B977,2,TRUE)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KEY'!$A$2:$B978,2,TRUE)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KEY'!$A$2:$B979,2,TRUE)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KEY'!$A$2:$B980,2,TRUE)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KEY'!$A$2:$B981,2,TRUE)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KEY'!$A$2:$B982,2,TRUE)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KEY'!$A$2:$B983,2,TRUE)</f>
        <v>WCUR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sqref="A1:D2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KEY'!$A$2:$B928,2,TRUE)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KEY'!$A$2:$B929,2,TRUE)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KEY'!$A$2:$B930,2,TRUE)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KEY'!$A$2:$B931,2,TRUE)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KEY'!$A$2:$B932,2,TRUE)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KEY'!$A$2:$B933,2,TRUE)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KEY'!$A$2:$B934,2,TRUE)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KEY'!$A$2:$B935,2,TRUE)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KEY'!$A$2:$B936,2,TRUE)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KEY'!$A$2:$B937,2,TRUE)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KEY'!$A$2:$B938,2,TRUE)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KEY'!$A$2:$B939,2,TRUE)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KEY'!$A$2:$B940,2,TRUE)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KEY'!$A$2:$B942,2,TRUE)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KEY'!$A$2:$B943,2,TRUE)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KEY'!$A$2:$B944,2,TRUE)</f>
        <v>PRESSURE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0BB9-8F45-4117-8EDC-41406E638950}">
  <dimension ref="A1:E25"/>
  <sheetViews>
    <sheetView workbookViewId="0">
      <selection activeCell="H13" sqref="H13"/>
    </sheetView>
  </sheetViews>
  <sheetFormatPr defaultRowHeight="15" x14ac:dyDescent="0.25"/>
  <cols>
    <col min="1" max="1" width="35.7109375" bestFit="1" customWidth="1"/>
    <col min="4" max="4" width="23.710937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1781</v>
      </c>
    </row>
    <row r="2" spans="1:5" x14ac:dyDescent="0.25">
      <c r="A2" s="31" t="s">
        <v>1719</v>
      </c>
      <c r="B2">
        <v>1</v>
      </c>
      <c r="C2" s="1" t="s">
        <v>212</v>
      </c>
      <c r="D2" t="str">
        <f>VLOOKUP(C2,'MASTER KEY'!$A$2:$B929,2,TRUE)</f>
        <v>Depth</v>
      </c>
    </row>
    <row r="3" spans="1:5" x14ac:dyDescent="0.25">
      <c r="A3" s="31" t="s">
        <v>1720</v>
      </c>
      <c r="B3">
        <v>1</v>
      </c>
      <c r="C3" s="1" t="s">
        <v>211</v>
      </c>
      <c r="D3" t="str">
        <f>VLOOKUP(C3,'MASTER KEY'!$A$2:$B930,2,TRUE)</f>
        <v>Temperature</v>
      </c>
    </row>
    <row r="4" spans="1:5" x14ac:dyDescent="0.25">
      <c r="A4" s="31" t="s">
        <v>1721</v>
      </c>
      <c r="B4">
        <v>1</v>
      </c>
      <c r="C4" s="20" t="s">
        <v>901</v>
      </c>
      <c r="D4" t="str">
        <f>VLOOKUP(C4,'MASTER KEY'!$A$2:$B931,2,TRUE)</f>
        <v>Tilt</v>
      </c>
    </row>
    <row r="5" spans="1:5" x14ac:dyDescent="0.25">
      <c r="A5" s="32" t="s">
        <v>1722</v>
      </c>
      <c r="B5">
        <v>1</v>
      </c>
      <c r="C5" s="1" t="s">
        <v>898</v>
      </c>
      <c r="D5" t="str">
        <f>VLOOKUP(C5,'MASTER KEY'!$A$2:$B932,2,TRUE)</f>
        <v>PAR</v>
      </c>
    </row>
    <row r="6" spans="1:5" x14ac:dyDescent="0.25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5" x14ac:dyDescent="0.25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5" x14ac:dyDescent="0.25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5" x14ac:dyDescent="0.25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5" x14ac:dyDescent="0.25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5" x14ac:dyDescent="0.25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5" x14ac:dyDescent="0.25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5" x14ac:dyDescent="0.25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5" x14ac:dyDescent="0.25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5" x14ac:dyDescent="0.25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5" x14ac:dyDescent="0.25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5" x14ac:dyDescent="0.25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5" x14ac:dyDescent="0.25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5" x14ac:dyDescent="0.25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5" x14ac:dyDescent="0.25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5" x14ac:dyDescent="0.25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5" x14ac:dyDescent="0.25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5" x14ac:dyDescent="0.25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5" x14ac:dyDescent="0.25">
      <c r="A24" s="31" t="s">
        <v>1741</v>
      </c>
      <c r="B24">
        <v>1</v>
      </c>
      <c r="C24" s="30" t="s">
        <v>1683</v>
      </c>
      <c r="D24" t="str">
        <f>VLOOKUP(C24,'MASTER KEY'!$A$2:$B951,2,TRUE)</f>
        <v>Total Par</v>
      </c>
      <c r="E24" t="s">
        <v>1782</v>
      </c>
    </row>
    <row r="25" spans="1:5" x14ac:dyDescent="0.25">
      <c r="A25" s="31" t="s">
        <v>1742</v>
      </c>
      <c r="B25">
        <f>1/1000000</f>
        <v>9.9999999999999995E-7</v>
      </c>
      <c r="C25" s="30" t="s">
        <v>1683</v>
      </c>
      <c r="D25" t="str">
        <f>VLOOKUP(C25,'MASTER KEY'!$A$2:$B952,2,TRUE)</f>
        <v>Total Par</v>
      </c>
      <c r="E25" t="s">
        <v>1782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KEY'!$A$2:$B928,2,TRUE)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KEY'!$A$2:$B929,2,TRUE)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KEY'!$A$2:$B933,2,TRUE)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KEY'!$A$2:$B934,2,TRUE)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KEY'!$A$2:$B936,2,TRUE)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KEY'!$A$2:$B937,2,TRUE)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KEY'!$A$2:$B938,2,TRUE)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KEY'!$A$2:$B939,2,TRUE)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KEY'!$A$2:$B940,2,TRUE)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KEY'!$A$2:$B941,2,TRUE)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KEY'!$A$2:$B942,2,TRUE)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KEY'!$A$2:$B943,2,TRUE)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KEY'!$A$2:$B944,2,TRUE)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KEY'!$A$2:$B945,2,TRUE)</f>
        <v>Mean wave direction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tabSelected="1" workbookViewId="0">
      <selection activeCell="H23" sqref="H23"/>
    </sheetView>
  </sheetViews>
  <sheetFormatPr defaultColWidth="8.85546875" defaultRowHeight="15" x14ac:dyDescent="0.25"/>
  <cols>
    <col min="1" max="1" width="26.85546875" bestFit="1" customWidth="1"/>
    <col min="4" max="4" width="21.425781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5" x14ac:dyDescent="0.25">
      <c r="A2" t="s">
        <v>1383</v>
      </c>
      <c r="B2">
        <v>1</v>
      </c>
      <c r="C2" s="1" t="s">
        <v>1317</v>
      </c>
      <c r="D2" t="str">
        <f>VLOOKUP(C2,'MASTER KEY'!$A$2:$B928,2,TRUE)</f>
        <v>Significant waveheight</v>
      </c>
    </row>
    <row r="3" spans="1:5" x14ac:dyDescent="0.25">
      <c r="A3" t="s">
        <v>1384</v>
      </c>
      <c r="B3">
        <v>1</v>
      </c>
      <c r="C3" s="1" t="s">
        <v>1339</v>
      </c>
      <c r="D3" t="str">
        <f>VLOOKUP(C3,'MASTER KEY'!$A$2:$B929,2,TRUE)</f>
        <v>Peak wave period</v>
      </c>
    </row>
    <row r="4" spans="1:5" x14ac:dyDescent="0.25">
      <c r="A4" t="s">
        <v>1385</v>
      </c>
      <c r="B4">
        <v>1</v>
      </c>
      <c r="C4" s="1" t="s">
        <v>1338</v>
      </c>
      <c r="D4" t="str">
        <f>VLOOKUP(C4,'MASTER KEY'!$A$2:$B930,2,TRUE)</f>
        <v>Mean wave period</v>
      </c>
    </row>
    <row r="5" spans="1:5" x14ac:dyDescent="0.25">
      <c r="A5" s="11" t="s">
        <v>1386</v>
      </c>
      <c r="D5" t="e">
        <f>VLOOKUP(C5,'MASTER KEY'!$A$2:$B931,2,TRUE)</f>
        <v>#N/A</v>
      </c>
    </row>
    <row r="6" spans="1:5" x14ac:dyDescent="0.25">
      <c r="A6" s="11" t="s">
        <v>1387</v>
      </c>
      <c r="D6" t="e">
        <f>VLOOKUP(C6,'MASTER KEY'!$A$2:$B932,2,TRUE)</f>
        <v>#N/A</v>
      </c>
    </row>
    <row r="7" spans="1:5" x14ac:dyDescent="0.25">
      <c r="A7" s="11" t="s">
        <v>1388</v>
      </c>
      <c r="D7" t="e">
        <f>VLOOKUP(C7,'MASTER KEY'!$A$2:$B933,2,TRUE)</f>
        <v>#N/A</v>
      </c>
    </row>
    <row r="8" spans="1:5" x14ac:dyDescent="0.25">
      <c r="A8" s="11" t="s">
        <v>1389</v>
      </c>
      <c r="D8" t="e">
        <f>VLOOKUP(C8,'MASTER KEY'!$A$2:$B934,2,TRUE)</f>
        <v>#N/A</v>
      </c>
    </row>
    <row r="9" spans="1:5" x14ac:dyDescent="0.25">
      <c r="A9" s="11" t="s">
        <v>1390</v>
      </c>
      <c r="D9" t="e">
        <f>VLOOKUP(C9,'MASTER KEY'!$A$2:$B935,2,TRUE)</f>
        <v>#N/A</v>
      </c>
    </row>
    <row r="10" spans="1:5" x14ac:dyDescent="0.25">
      <c r="A10" t="s">
        <v>1391</v>
      </c>
      <c r="B10">
        <v>1</v>
      </c>
      <c r="C10" s="1" t="s">
        <v>211</v>
      </c>
      <c r="D10" t="str">
        <f>VLOOKUP(C10,'MASTER KEY'!$A$2:$B936,2,TRUE)</f>
        <v>Temperature</v>
      </c>
    </row>
    <row r="11" spans="1:5" x14ac:dyDescent="0.25">
      <c r="A11" t="s">
        <v>1392</v>
      </c>
      <c r="B11">
        <v>1</v>
      </c>
      <c r="C11" s="1" t="s">
        <v>211</v>
      </c>
      <c r="D11" t="str">
        <f>VLOOKUP(C11,'MASTER KEY'!$A$2:$B938,2,TRUE)</f>
        <v>Temperature</v>
      </c>
    </row>
    <row r="12" spans="1:5" x14ac:dyDescent="0.25">
      <c r="A12" t="s">
        <v>1393</v>
      </c>
      <c r="B12">
        <v>1</v>
      </c>
      <c r="C12" s="1" t="s">
        <v>380</v>
      </c>
      <c r="D12" t="str">
        <f>VLOOKUP(C12,'MASTER KEY'!$A$2:$B940,2,TRUE)</f>
        <v>Wind Speed</v>
      </c>
    </row>
    <row r="13" spans="1:5" x14ac:dyDescent="0.25">
      <c r="A13" t="s">
        <v>1394</v>
      </c>
      <c r="B13">
        <v>1</v>
      </c>
      <c r="C13" s="1" t="s">
        <v>379</v>
      </c>
      <c r="D13" t="str">
        <f>VLOOKUP(C13,'MASTER KEY'!$A$2:$B941,2,TRUE)</f>
        <v>Wind Direction</v>
      </c>
    </row>
    <row r="14" spans="1:5" x14ac:dyDescent="0.25">
      <c r="A14" s="11" t="s">
        <v>1395</v>
      </c>
      <c r="D14" t="e">
        <f>VLOOKUP(C14,'MASTER KEY'!$A$2:$B942,2,TRUE)</f>
        <v>#N/A</v>
      </c>
    </row>
    <row r="15" spans="1:5" x14ac:dyDescent="0.25">
      <c r="A15" t="s">
        <v>1396</v>
      </c>
      <c r="C15" s="1" t="s">
        <v>1402</v>
      </c>
      <c r="D15" t="str">
        <f>VLOOKUP(C15,'MASTER KEY'!$A$2:$B943,2,TRUE)</f>
        <v>Current direction</v>
      </c>
    </row>
    <row r="16" spans="1:5" x14ac:dyDescent="0.25">
      <c r="A16" t="s">
        <v>1783</v>
      </c>
      <c r="B16">
        <v>1</v>
      </c>
      <c r="C16" s="16" t="s">
        <v>1682</v>
      </c>
      <c r="D16" t="str">
        <f>VLOOKUP(C16,'MASTER KEY'!$A$2:$B944,2,TRUE)</f>
        <v>PAR STD</v>
      </c>
      <c r="E16" t="s">
        <v>1785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KEY'!$A$2:$B928,2,TRUE)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KEY'!$A$2:$B929,2,TRUE)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KEY'!$A$2:$B930,2,TRUE)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KEY'!$A$2:$B931,2,TRUE)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KEY'!$A$2:$B932,2,TRUE)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KEY'!$A$2:$B933,2,TRUE)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KEY'!$A$2:$B934,2,TRUE)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KEY'!$A$2:$B936,2,TRUE)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KEY'!$A$2:$B929,2,TRUE)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KEY'!$A$2:$B933,2,TRUE)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KEY'!$A$2:$B934,2,TRUE)</f>
        <v>Current velocity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KEY'!$A$2:$B929,2,TRUE)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KEY'!$A$2:$B930,2,TRUE)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KEY'!$A$2:$B931,2,TRUE)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KEY'!$A$2:$B932,2,TRUE)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KEY'!$A$2:$B933,2,TRUE)</f>
        <v>Current velocity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4"/>
  <sheetViews>
    <sheetView workbookViewId="0">
      <pane ySplit="1" topLeftCell="A247" activePane="bottomLeft" state="frozen"/>
      <selection pane="bottomLeft" activeCell="D285" sqref="D285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25">
      <c r="A271" s="30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25">
      <c r="A272" s="30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25">
      <c r="A273" s="30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25">
      <c r="A274" s="30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25">
      <c r="A275" s="30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25">
      <c r="A276" s="30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25">
      <c r="A277" s="30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25">
      <c r="A278" s="30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25">
      <c r="A279" s="30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25">
      <c r="A280" s="30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25">
      <c r="A281" s="30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25">
      <c r="A282" s="30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25">
      <c r="A283" s="30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25">
      <c r="A284" s="30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1A16-8B5D-4B5D-ADA5-57BB15B52747}">
  <dimension ref="A1:D20"/>
  <sheetViews>
    <sheetView workbookViewId="0">
      <selection activeCell="D23" sqref="D23"/>
    </sheetView>
  </sheetViews>
  <sheetFormatPr defaultRowHeight="15" x14ac:dyDescent="0.25"/>
  <cols>
    <col min="1" max="1" width="14.42578125" bestFit="1" customWidth="1"/>
    <col min="4" max="4" width="24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1692</v>
      </c>
      <c r="B2">
        <v>1</v>
      </c>
      <c r="C2" s="1" t="s">
        <v>380</v>
      </c>
      <c r="D2" t="str">
        <f>VLOOKUP(C2,'MASTER KEY'!$A$2:$B931,2,TRUE)</f>
        <v>Wind Speed</v>
      </c>
    </row>
    <row r="3" spans="1:4" x14ac:dyDescent="0.25">
      <c r="A3" t="s">
        <v>1693</v>
      </c>
      <c r="B3">
        <v>1</v>
      </c>
      <c r="C3" s="1" t="s">
        <v>379</v>
      </c>
      <c r="D3" t="str">
        <f>VLOOKUP(C3,'MASTER KEY'!$A$2:$B932,2,TRUE)</f>
        <v>Wind Direction</v>
      </c>
    </row>
    <row r="4" spans="1:4" x14ac:dyDescent="0.25">
      <c r="A4" t="s">
        <v>1694</v>
      </c>
      <c r="B4">
        <v>1</v>
      </c>
      <c r="C4" s="30" t="s">
        <v>1656</v>
      </c>
      <c r="D4" t="str">
        <f>VLOOKUP(C4,'MASTER KEY'!$A$2:$B934,2,TRUE)</f>
        <v>Wind Direction STD</v>
      </c>
    </row>
    <row r="5" spans="1:4" x14ac:dyDescent="0.25">
      <c r="A5" t="s">
        <v>1695</v>
      </c>
      <c r="B5">
        <v>1</v>
      </c>
      <c r="C5" s="1" t="s">
        <v>464</v>
      </c>
      <c r="D5" t="str">
        <f>VLOOKUP(C5,'MASTER KEY'!$A$2:$B935,2,TRUE)</f>
        <v>Max Wind Speed</v>
      </c>
    </row>
    <row r="6" spans="1:4" x14ac:dyDescent="0.25">
      <c r="A6" t="s">
        <v>1696</v>
      </c>
      <c r="B6">
        <v>1</v>
      </c>
      <c r="C6" s="30" t="s">
        <v>1655</v>
      </c>
      <c r="D6" t="str">
        <f>VLOOKUP(C6,'MASTER KEY'!$A$2:$B933,2,TRUE)</f>
        <v>Min Wind Speed</v>
      </c>
    </row>
    <row r="7" spans="1:4" x14ac:dyDescent="0.25">
      <c r="A7" t="s">
        <v>1697</v>
      </c>
      <c r="B7">
        <v>1</v>
      </c>
      <c r="C7" s="1" t="s">
        <v>484</v>
      </c>
      <c r="D7" t="str">
        <f>VLOOKUP(C7,'MASTER KEY'!$A$2:$B934,2,TRUE)</f>
        <v>Station level pressure</v>
      </c>
    </row>
    <row r="8" spans="1:4" x14ac:dyDescent="0.25">
      <c r="A8" t="s">
        <v>1698</v>
      </c>
      <c r="B8">
        <v>1</v>
      </c>
      <c r="C8" s="30" t="s">
        <v>1657</v>
      </c>
      <c r="D8" t="str">
        <f>VLOOKUP(C8,'MASTER KEY'!$A$2:$B935,2,TRUE)</f>
        <v>max station level pressure</v>
      </c>
    </row>
    <row r="9" spans="1:4" x14ac:dyDescent="0.25">
      <c r="A9" t="s">
        <v>1699</v>
      </c>
      <c r="B9">
        <v>1</v>
      </c>
      <c r="C9" s="30" t="s">
        <v>1658</v>
      </c>
      <c r="D9" t="str">
        <f>VLOOKUP(C9,'MASTER KEY'!$A$2:$B936,2,TRUE)</f>
        <v>min station level pressure</v>
      </c>
    </row>
    <row r="10" spans="1:4" x14ac:dyDescent="0.25">
      <c r="A10" t="s">
        <v>1700</v>
      </c>
      <c r="B10">
        <v>1</v>
      </c>
      <c r="C10" s="30" t="s">
        <v>1659</v>
      </c>
      <c r="D10" t="str">
        <f>VLOOKUP(C10,'MASTER KEY'!$A$2:$B937,2,TRUE)</f>
        <v>station level pressure std</v>
      </c>
    </row>
    <row r="11" spans="1:4" x14ac:dyDescent="0.25">
      <c r="A11" t="s">
        <v>1701</v>
      </c>
      <c r="B11">
        <v>1</v>
      </c>
      <c r="C11" s="30" t="s">
        <v>1660</v>
      </c>
      <c r="D11" t="str">
        <f>VLOOKUP(C11,'MASTER KEY'!$A$2:$B938,2,TRUE)</f>
        <v>mean solar radiation</v>
      </c>
    </row>
    <row r="12" spans="1:4" x14ac:dyDescent="0.25">
      <c r="A12" t="s">
        <v>1702</v>
      </c>
      <c r="B12">
        <v>1</v>
      </c>
      <c r="C12" s="30" t="s">
        <v>1662</v>
      </c>
      <c r="D12" t="str">
        <f>VLOOKUP(C12,'MASTER KEY'!$A$2:$B940,2,TRUE)</f>
        <v>max solar radiation</v>
      </c>
    </row>
    <row r="13" spans="1:4" x14ac:dyDescent="0.25">
      <c r="A13" t="s">
        <v>1703</v>
      </c>
      <c r="B13">
        <v>1</v>
      </c>
      <c r="C13" s="30" t="s">
        <v>1661</v>
      </c>
      <c r="D13" t="str">
        <f>VLOOKUP(C13,'MASTER KEY'!$A$2:$B939,2,TRUE)</f>
        <v>min solar radiation</v>
      </c>
    </row>
    <row r="14" spans="1:4" x14ac:dyDescent="0.25">
      <c r="A14" t="s">
        <v>1704</v>
      </c>
      <c r="B14">
        <v>1</v>
      </c>
      <c r="C14" s="30" t="s">
        <v>1663</v>
      </c>
      <c r="D14" t="str">
        <f>VLOOKUP(C14,'MASTER KEY'!$A$2:$B941,2,TRUE)</f>
        <v>solar radiation std</v>
      </c>
    </row>
    <row r="15" spans="1:4" x14ac:dyDescent="0.25">
      <c r="A15" t="s">
        <v>1705</v>
      </c>
      <c r="B15">
        <v>1</v>
      </c>
      <c r="C15" s="1" t="s">
        <v>898</v>
      </c>
      <c r="D15" t="str">
        <f>VLOOKUP(C15,'MASTER KEY'!$A$2:$B942,2,TRUE)</f>
        <v>PAR</v>
      </c>
    </row>
    <row r="16" spans="1:4" x14ac:dyDescent="0.25">
      <c r="A16" t="s">
        <v>1706</v>
      </c>
      <c r="B16">
        <v>1</v>
      </c>
      <c r="C16" s="30" t="s">
        <v>1676</v>
      </c>
      <c r="D16" t="str">
        <f>VLOOKUP(C16,'MASTER KEY'!$A$2:$B942,2,TRUE)</f>
        <v>max PAR</v>
      </c>
    </row>
    <row r="17" spans="1:4" x14ac:dyDescent="0.25">
      <c r="A17" t="s">
        <v>1707</v>
      </c>
      <c r="B17">
        <v>1</v>
      </c>
      <c r="C17" s="30" t="s">
        <v>1677</v>
      </c>
      <c r="D17" t="str">
        <f>VLOOKUP(C17,'MASTER KEY'!$A$2:$B943,2,TRUE)</f>
        <v>min PAR</v>
      </c>
    </row>
    <row r="18" spans="1:4" x14ac:dyDescent="0.25">
      <c r="A18" t="s">
        <v>1708</v>
      </c>
      <c r="B18">
        <v>1</v>
      </c>
      <c r="C18" s="30" t="s">
        <v>1682</v>
      </c>
      <c r="D18" t="str">
        <f>VLOOKUP(C18,'MASTER KEY'!$A$2:$B944,2,TRUE)</f>
        <v>PAR STD</v>
      </c>
    </row>
    <row r="19" spans="1:4" x14ac:dyDescent="0.25">
      <c r="A19" t="s">
        <v>1709</v>
      </c>
      <c r="B19">
        <v>1</v>
      </c>
      <c r="C19" s="30" t="s">
        <v>1689</v>
      </c>
      <c r="D19" t="str">
        <f>VLOOKUP(C19,'MASTER KEY'!$A$2:$B946,2,TRUE)</f>
        <v>Total Solar</v>
      </c>
    </row>
    <row r="20" spans="1:4" x14ac:dyDescent="0.25">
      <c r="A20" t="s">
        <v>1710</v>
      </c>
      <c r="B20">
        <v>1</v>
      </c>
      <c r="C20" s="30" t="s">
        <v>1683</v>
      </c>
      <c r="D20" t="str">
        <f>VLOOKUP(C20,'MASTER KEY'!$A$2:$B945,2,TRUE)</f>
        <v>Total Par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KEY'!$A$2:$B931,2,TRUE)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KEY'!$A$2:$B932,2,TRUE)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KEY'!$A$2:$B933,2,TRUE)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KEY'!$A$2:$B933,2,TRUE)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KEY'!$A$2:$B934,2,TRUE)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KEY'!$A$2:$B935,2,TRUE)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KEY'!$A$2:$B936,2,TRUE)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KEY'!$A$2:$B937,2,TRUE)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KEY'!$A$2:$B938,2,TRUE)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KEY'!$A$2:$B939,2,TRUE)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KEY'!$A$2:$B940,2,TRUE)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KEY'!$A$2:$B941,2,TRUE)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KEY'!$A$2:$B942,2,TRUE)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KEY'!$A$2:$B943,2,TRUE)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KEY'!$A$2:$B944,2,TRUE)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KEY'!$A$2:$B945,2,TRUE)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KEY'!$A$2:$B946,2,TRUE)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KEY'!$A$2:$B947,2,TRUE)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KEY'!$A$2:$B948,2,TRUE)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KEY'!$A$2:$B949,2,TRUE)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KEY'!$A$2:$B950,2,TRUE)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KEY'!$A$2:$B951,2,TRUE)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KEY'!$A$2:$B952,2,TRUE)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KEY'!$A$2:$B953,2,TRUE)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KEY'!$A$2:$B954,2,TRUE)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KEY'!$A$2:$B956,2,TRUE)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KEY'!$A$2:$B957,2,TRUE)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KEY'!$A$2:$B958,2,TRUE)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KEY'!$A$2:$B959,2,TRUE)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KEY'!$A$2:$B960,2,TRUE)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KEY'!$A$2:$B961,2,TRUE)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KEY'!$A$2:$B962,2,TRUE)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KEY'!$A$2:$B963,2,TRUE)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KEY'!$A$2:$B964,2,TRUE)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KEY'!$A$2:$B965,2,TRUE)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KEY'!$A$2:$B966,2,TRUE)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KEY'!$A$2:$B967,2,TRUE)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KEY'!$A$2:$B968,2,TRUE)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KEY'!$A$2:$B970,2,TRUE)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KEY'!$A$2:$B971,2,TRUE)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KEY'!$A$2:$B972,2,TRUE)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KEY'!$A$2:$B973,2,TRUE)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KEY'!$A$2:$B974,2,TRUE)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KEY'!$A$2:$B975,2,TRUE)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KEY'!$A$2:$B976,2,TRUE)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KEY'!$A$2:$B977,2,TRUE)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KEY'!$A$2:$B978,2,TRUE)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KEY'!$A$2:$B979,2,TRUE)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KEY'!$A$2:$B980,2,TRUE)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KEY'!$A$2:$B981,2,TRUE)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KEY'!$A$2:$B982,2,TRUE)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KEY'!$A$2:$B983,2,TRUE)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KEY'!$A$2:$B984,2,TRUE)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KEY'!$A$2:$B985,2,TRUE)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KEY'!$A$2:$B986,2,TRUE)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KEY'!$A$2:$B987,2,TRUE)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KEY'!$A$2:$B988,2,TRUE)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KEY'!$A$2:$B989,2,TRUE)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KEY'!$A$2:$B990,2,TRUE)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KEY'!$A$2:$B991,2,TRUE)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KEY'!$A$2:$B992,2,TRUE)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KEY'!$A$2:$B993,2,TRUE)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KEY'!$A$2:$B994,2,TRUE)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KEY'!$A$2:$B995,2,TRUE)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KEY'!$A$2:$B996,2,TRUE)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KEY'!$A$2:$B997,2,TRUE)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KEY'!$A$2:$B998,2,TRUE)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KEY'!$A$2:$B999,2,TRUE)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KEY'!$A$2:$B1000,2,TRUE)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KEY'!$A$2:$B1001,2,TRUE)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KEY'!$A$2:$B1002,2,TRUE)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KEY'!$A$2:$B1003,2,TRUE)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KEY'!$A$2:$B1004,2,TRUE)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KEY'!$A$2:$B1005,2,TRUE)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KEY'!$A$2:$B1006,2,TRUE)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KEY'!$A$2:$B1007,2,TRUE)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KEY'!$A$2:$B1008,2,TRUE)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KEY'!$A$2:$B1009,2,TRUE)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KEY'!$A$2:$B1010,2,TRUE)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KEY'!$A$2:$B1011,2,TRUE)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KEY'!$A$2:$B1012,2,TRUE)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KEY'!$A$2:$B1013,2,TRUE)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KEY'!$A$2:$B1014,2,TRUE)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KEY'!$A$2:$B1015,2,TRUE)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KEY'!$A$2:$B1016,2,TRUE)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KEY'!$A$2:$B1017,2,TRUE)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KEY'!$A$2:$B1018,2,TRUE)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KEY'!$A$2:$B1019,2,TRUE)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KEY'!$A$2:$B1020,2,TRUE)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KEY'!$A$2:$B1021,2,TRUE)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KEY'!$A$2:$B1022,2,TRUE)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KEY'!$A$2:$B1023,2,TRUE)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KEY'!$A$2:$B1024,2,TRUE)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KEY'!$A$2:$B1025,2,TRUE)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KEY'!$A$2:$B1026,2,TRUE)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KEY'!$A$2:$B1027,2,TRUE)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KEY'!$A$2:$B1028,2,TRUE)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KEY'!$A$2:$B1029,2,TRUE)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KEY'!$A$2:$B1030,2,TRUE)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KEY'!$A$2:$B1031,2,TRUE)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KEY'!$A$2:$B1032,2,TRUE)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KEY'!$A$2:$B1033,2,TRUE)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KEY'!$A$2:$B1034,2,TRUE)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KEY'!$A$2:$B1035,2,TRUE)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topLeftCell="A23"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KEY'!$A$2:$B931,2,TRUE)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KEY'!$A$2:$B932,2,TRUE)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KEY'!$A$2:$B933,2,TRUE)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KEY'!$A$2:$B934,2,TRUE)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KEY'!$A$2:$B935,2,TRUE)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KEY'!$A$2:$B936,2,TRUE)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KEY'!$A$2:$B937,2,TRUE)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KEY'!$A$2:$B938,2,TRUE)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KEY'!$A$2:$B939,2,TRUE)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KEY'!$A$2:$B940,2,TRUE)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KEY'!$A$2:$B942,2,TRUE)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KEY'!$A$2:$B944,2,TRUE)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KEY'!$A$2:$B945,2,TRUE)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KEY'!$A$2:$B946,2,TRUE)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KEY'!$A$2:$B947,2,TRUE)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KEY'!$A$2:$B948,2,TRUE)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KEY'!$A$2:$B949,2,TRUE)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KEY'!$A$2:$B950,2,TRUE)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KEY'!$A$2:$B951,2,TRUE)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KEY'!$A$2:$B952,2,TRUE)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KEY'!$A$2:$B953,2,TRUE)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KEY'!$A$2:$B954,2,TRUE)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KEY'!$A$2:$B955,2,TRUE)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KEY'!$A$2:$B956,2,TRUE)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KEY'!$A$2:$B957,2,TRUE)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KEY'!$A$2:$B958,2,TRUE)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KEY'!$A$2:$B959,2,TRUE)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KEY'!$A$2:$B960,2,TRUE)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KEY'!$A$2:$B961,2,TRUE)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KEY'!$A$2:$B962,2,TRUE)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KEY'!$A$2:$B963,2,TRUE)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KEY'!$A$2:$B964,2,TRUE)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KEY'!$A$2:$B965,2,TRUE)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KEY'!$A$2:$B966,2,TRUE)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KEY'!$A$2:$B967,2,TRUE)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KEY'!$A$2:$B968,2,TRUE)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KEY'!$A$2:$B969,2,TRUE)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KEY'!$A$2:$B970,2,TRUE)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KEY'!$A$2:$B971,2,TRUE)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KEY'!$A$2:$B972,2,TRUE)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KEY'!$A$2:$B973,2,TRUE)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KEY'!$A$2:$B974,2,TRUE)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KEY'!$A$2:$B975,2,TRUE)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KEY'!$A$2:$B976,2,TRUE)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KEY'!$A$2:$B977,2,TRUE)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KEY'!$A$2:$B978,2,TRUE)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KEY'!$A$2:$B979,2,TRUE)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KEY'!$A$2:$B980,2,TRUE)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KEY'!$A$2:$B981,2,TRUE)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KEY'!$A$2:$B982,2,TRUE)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KEY'!$A$2:$B983,2,TRUE)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KEY'!$A$2:$B984,2,TRUE)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KEY'!$A$2:$B985,2,TRUE)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KEY'!$A$2:$B986,2,TRUE)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KEY'!$A$2:$B987,2,TRUE)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KEY'!$A$2:$B988,2,TRUE)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KEY'!$A$2:$B989,2,TRUE)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KEY'!$A$2:$B990,2,TRUE)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KEY'!$A$2:$B991,2,TRUE)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KEY'!$A$2:$B992,2,TRUE)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KEY'!$A$2:$B993,2,TRUE)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KEY'!$A$2:$B994,2,TRUE)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KEY'!$A$2:$B995,2,TRUE)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KEY'!$A$2:$B996,2,TRUE)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KEY'!$A$2:$B997,2,TRUE)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KEY'!$A$2:$B998,2,TRUE)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KEY'!$A$2:$B999,2,TRUE)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KEY'!$A$2:$B1000,2,TRUE)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KEY'!$A$2:$B1001,2,TRUE)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KEY'!$A$2:$B1002,2,TRUE)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KEY'!$A$2:$B931,2,TRUE)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KEY'!$A$2:$B932,2,TRUE)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KEY'!$A$2:$B933,2,TRUE)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KEY'!$A$2:$B934,2,TRUE)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KEY'!$A$2:$B935,2,TRUE)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KEY'!$A$2:$B936,2,TRUE)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KEY'!$A$2:$B937,2,TRUE)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KEY'!$A$2:$B938,2,TRUE)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KEY'!$A$2:$B939,2,TRUE)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KEY'!$A$2:$B940,2,TRUE)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KEY'!$A$2:$B942,2,TRUE)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KEY'!$A$2:$B944,2,TRUE)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KEY'!$A$2:$B945,2,TRUE)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KEY'!$A$2:$B946,2,TRUE)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KEY'!$A$2:$B947,2,TRUE)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KEY'!$A$2:$B948,2,TRUE)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KEY'!$A$2:$B949,2,TRUE)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KEY'!$A$2:$B950,2,TRUE)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KEY'!$A$2:$B951,2,TRUE)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KEY'!$A$2:$B952,2,TRUE)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KEY'!$A$2:$B931,2,TRUE)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KEY'!$A$2:$B932,2,TRUE)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KEY'!$A$2:$B933,2,TRUE)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KEY'!$A$2:$B934,2,TRUE)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KEY'!$A$2:$B935,2,TRUE)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KEY'!$A$2:$B936,2,TRUE)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KEY'!$A$2:$B937,2,TRUE)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KEY'!$A$2:$B938,2,TRUE)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KEY'!$A$2:$B939,2,TRUE)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KEY'!$A$2:$B940,2,TRUE)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KEY'!$A$2:$B941,2,TRUE)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KEY'!$A$2:$B942,2,TRUE)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KEY'!$A$2:$B943,2,TRUE)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KEY'!$A$2:$B944,2,TRUE)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KEY'!$A$2:$B945,2,TRUE)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KEY'!$A$2:$B946,2,TRUE)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KEY'!$A$2:$B947,2,TRUE)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KEY'!$A$2:$B948,2,TRUE)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KEY'!$A$2:$B949,2,TRUE)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KEY'!$A$2:$B950,2,TRUE)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KEY'!$A$2:$B951,2,TRUE)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KEY'!$A$2:$B952,2,TRUE)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KEY'!$A$2:$B953,2,TRUE)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KEY'!$A$2:$B954,2,TRUE)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KEY'!$A$2:$B955,2,TRUE)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KEY'!$A$2:$B956,2,TRUE)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KEY'!$A$2:$B957,2,TRUE)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KEY'!$A$2:$B958,2,TRUE)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KEY'!$A$2:$B959,2,TRUE)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KEY'!$A$2:$B960,2,TRUE)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KEY'!$A$2:$B961,2,TRUE)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KEY'!$A$2:$B962,2,TRUE)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KEY'!$A$2:$B963,2,TRUE)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KEY'!$A$2:$B964,2,TRUE)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KEY'!$A$2:$B965,2,TRUE)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KEY'!$A$2:$B966,2,TRUE)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KEY'!$A$2:$B967,2,TRUE)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KEY'!$A$2:$B968,2,TRUE)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KEY'!$A$2:$B969,2,TRUE)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KEY'!$A$2:$B970,2,TRUE)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MASTER KEY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WWMSP2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Sherry Zhai</cp:lastModifiedBy>
  <dcterms:created xsi:type="dcterms:W3CDTF">2022-06-30T00:03:08Z</dcterms:created>
  <dcterms:modified xsi:type="dcterms:W3CDTF">2023-10-10T02:31:36Z</dcterms:modified>
</cp:coreProperties>
</file>