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0ABDEAAC-AC01-4660-AD3F-D818C37698F0}" xr6:coauthVersionLast="47" xr6:coauthVersionMax="47" xr10:uidLastSave="{00000000-0000-0000-0000-000000000000}"/>
  <bookViews>
    <workbookView xWindow="-108" yWindow="-108" windowWidth="46296" windowHeight="25536" tabRatio="841" activeTab="14" xr2:uid="{00000000-000D-0000-FFFF-FFFF00000000}"/>
  </bookViews>
  <sheets>
    <sheet name="MASTER KEY" sheetId="1" r:id="rId1"/>
    <sheet name="THEME2LIGHT" sheetId="21" r:id="rId2"/>
    <sheet name="SentientHubs" sheetId="18" r:id="rId3"/>
    <sheet name="Model_TFV" sheetId="5" r:id="rId4"/>
    <sheet name="THEME5MET" sheetId="19" r:id="rId5"/>
    <sheet name="MAFRL" sheetId="8" r:id="rId6"/>
    <sheet name="IMOSBGC" sheetId="9" r:id="rId7"/>
    <sheet name="IMOSPROFILE" sheetId="10" r:id="rId8"/>
    <sheet name="DWER" sheetId="2" r:id="rId9"/>
    <sheet name="DWERMOORING" sheetId="11" r:id="rId10"/>
    <sheet name="BOM" sheetId="3" r:id="rId11"/>
    <sheet name="DOT" sheetId="4" r:id="rId12"/>
    <sheet name="THEME5" sheetId="7" r:id="rId13"/>
    <sheet name="WWM" sheetId="22" r:id="rId14"/>
    <sheet name="THEME3CTD" sheetId="23" r:id="rId15"/>
    <sheet name="WWMSP5" sheetId="16" r:id="rId16"/>
    <sheet name="WWMSP2" sheetId="20" r:id="rId17"/>
    <sheet name="JPPLAWAC" sheetId="12" r:id="rId18"/>
    <sheet name="UWA" sheetId="15" r:id="rId19"/>
    <sheet name="BMTBNA" sheetId="17" r:id="rId20"/>
    <sheet name="FPA_BMT" sheetId="14" r:id="rId21"/>
    <sheet name="WC_BMT" sheetId="13" r:id="rId22"/>
    <sheet name="Information" sheetId="6" r:id="rId23"/>
  </sheets>
  <definedNames>
    <definedName name="_xlnm._FilterDatabase" localSheetId="0" hidden="1">'MASTER KEY'!$A$1:$J$318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3" i="22"/>
  <c r="D4" i="22"/>
  <c r="D2" i="22"/>
  <c r="D2" i="7"/>
  <c r="D25" i="21"/>
  <c r="D3" i="21"/>
  <c r="D4" i="21"/>
  <c r="D2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5" i="21"/>
  <c r="D2" i="19"/>
  <c r="D16" i="15"/>
  <c r="B25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B35" i="3"/>
  <c r="D15" i="19"/>
  <c r="D7" i="19"/>
  <c r="D5" i="19"/>
  <c r="D3" i="19"/>
  <c r="D6" i="19"/>
  <c r="D4" i="19"/>
  <c r="D8" i="19"/>
  <c r="D9" i="19"/>
  <c r="D10" i="19"/>
  <c r="D11" i="19"/>
  <c r="D13" i="19"/>
  <c r="D12" i="19"/>
  <c r="D14" i="19"/>
  <c r="D16" i="19"/>
  <c r="D17" i="19"/>
  <c r="D18" i="19"/>
  <c r="D20" i="19"/>
  <c r="D19" i="19"/>
  <c r="E135" i="5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D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130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  <comment ref="C287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28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8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7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72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<sst xmlns="http://schemas.openxmlformats.org/spreadsheetml/2006/main" count="4249" uniqueCount="1809">
  <si>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</si>
  <si>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</si>
  <si>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</si>
  <si>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</si>
  <si>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</si>
  <si>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</si>
  <si>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</si>
  <si>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</si>
  <si>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</si>
  <si>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</si>
  <si>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</si>
  <si>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</si>
  <si>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</si>
  <si>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</si>
  <si>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</si>
  <si>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</si>
  <si>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</si>
  <si>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</si>
  <si>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</si>
  <si>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</si>
  <si>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</si>
  <si>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</si>
  <si>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</si>
  <si>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</si>
  <si>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</si>
  <si>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</si>
  <si>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</si>
  <si>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</si>
  <si>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</si>
  <si>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</si>
  <si>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</si>
  <si>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</si>
  <si>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</si>
  <si>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</si>
  <si>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</si>
  <si>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</si>
  <si>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</si>
  <si>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</si>
  <si>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</si>
  <si>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</si>
  <si>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</si>
  <si>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</si>
  <si>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</si>
  <si>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</si>
  <si>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</si>
  <si>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</si>
  <si>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</si>
  <si>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</si>
  <si>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</si>
  <si>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</si>
  <si>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</si>
  <si>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</si>
  <si>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</si>
  <si>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</si>
  <si>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</si>
  <si>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</si>
  <si>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</si>
  <si>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</si>
  <si>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</si>
  <si>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</si>
  <si>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</si>
  <si>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</si>
  <si>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</si>
  <si>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</si>
  <si>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</si>
  <si>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</si>
  <si>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</si>
  <si>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</si>
  <si>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</si>
  <si>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</si>
  <si>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</si>
  <si>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</si>
  <si>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</si>
  <si>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</si>
  <si>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</si>
  <si>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</si>
  <si>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</si>
  <si>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</si>
  <si>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</si>
  <si>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</si>
  <si>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</si>
  <si>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</si>
  <si>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</si>
  <si>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</si>
  <si>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</si>
  <si>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</si>
  <si>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</si>
  <si>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</si>
  <si>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</si>
  <si>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</si>
  <si>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</si>
  <si>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</si>
  <si>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</si>
  <si>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</si>
  <si>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</si>
  <si>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</si>
  <si>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</si>
  <si>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</si>
  <si>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</si>
  <si>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</si>
  <si>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</si>
  <si>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</si>
  <si>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</si>
  <si>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</si>
  <si>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</si>
  <si>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</si>
  <si>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</si>
  <si>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</si>
  <si>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</si>
  <si>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</si>
  <si>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</si>
  <si>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</si>
  <si>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</si>
  <si>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</si>
  <si>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</si>
  <si>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</si>
  <si>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</si>
  <si>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</si>
  <si>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</si>
  <si>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</si>
  <si>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</si>
  <si>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</si>
  <si>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</si>
  <si>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</si>
  <si>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</si>
  <si>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</si>
  <si>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</si>
  <si>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</si>
  <si>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</si>
  <si>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</si>
  <si>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</si>
  <si>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</si>
  <si>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</si>
  <si>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</si>
  <si>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</si>
  <si>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</si>
  <si>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</si>
  <si>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</si>
  <si>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</si>
  <si>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</si>
  <si>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</si>
  <si>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</si>
  <si>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</si>
  <si>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</si>
  <si>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</si>
  <si>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</si>
  <si>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</si>
  <si>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</si>
  <si>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</si>
  <si>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</si>
  <si>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</si>
  <si>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</si>
  <si>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</si>
  <si>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</si>
  <si>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</si>
  <si>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</si>
  <si>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</si>
  <si>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</si>
  <si>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</si>
  <si>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</si>
  <si>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</si>
  <si>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</si>
  <si>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</si>
  <si>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</si>
  <si>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</si>
  <si>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</si>
  <si>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</si>
  <si>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</si>
  <si>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</si>
  <si>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</si>
  <si>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</si>
  <si>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</si>
  <si>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</si>
  <si>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</si>
  <si>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</si>
  <si>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</si>
  <si>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</si>
  <si>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</si>
  <si>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</si>
  <si>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</si>
  <si>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</si>
  <si>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</si>
  <si>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</si>
  <si>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</si>
  <si>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</si>
  <si>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</si>
  <si>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</si>
  <si>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</si>
  <si>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</si>
  <si>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</si>
  <si>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</si>
  <si>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</si>
  <si>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</si>
  <si>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</si>
  <si>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</si>
  <si>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</si>
  <si>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</si>
  <si>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</si>
  <si>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</si>
  <si>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</si>
  <si>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</si>
  <si>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</si>
  <si>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</si>
  <si>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</si>
  <si>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</si>
  <si>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</si>
  <si>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</si>
  <si>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</si>
  <si>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</si>
  <si>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</si>
  <si>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</si>
  <si>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</si>
  <si>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</si>
  <si>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</si>
  <si>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</si>
  <si>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</si>
  <si>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</si>
  <si>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</si>
  <si>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</si>
  <si>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</si>
  <si>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</si>
  <si>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</si>
  <si>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</si>
  <si>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</si>
  <si>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</si>
  <si>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</si>
  <si>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</si>
  <si>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</si>
  <si>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</si>
  <si>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</si>
  <si>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</si>
  <si>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</si>
  <si>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</si>
  <si>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</si>
  <si>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</si>
  <si>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</si>
  <si>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</si>
  <si>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</si>
  <si>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</si>
  <si>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</si>
  <si>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</si>
  <si>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</si>
  <si>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</si>
  <si>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</si>
  <si>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</si>
  <si>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</si>
  <si>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</si>
  <si>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</si>
  <si>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</si>
  <si>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</si>
  <si>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</si>
  <si>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</si>
  <si>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</si>
  <si>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</si>
  <si>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</si>
  <si>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</si>
  <si>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</si>
  <si>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</si>
  <si>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</si>
  <si>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</si>
  <si>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</si>
  <si>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</si>
  <si>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</si>
  <si>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</si>
  <si>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</si>
  <si>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</si>
  <si>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</si>
  <si>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</si>
  <si>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</si>
  <si>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</si>
  <si>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</si>
  <si>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</si>
  <si>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</si>
  <si>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</si>
  <si>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</si>
  <si>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</si>
  <si>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</si>
  <si>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</si>
  <si>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</si>
  <si>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</si>
  <si>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</si>
  <si>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</si>
  <si>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</si>
  <si>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</si>
  <si>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</si>
  <si>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</si>
  <si>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</si>
  <si>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</si>
  <si>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</si>
  <si>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</si>
  <si>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</si>
  <si>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</si>
  <si>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</si>
  <si>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</si>
  <si>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</si>
  <si>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</si>
  <si>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</si>
  <si>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</si>
  <si>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</si>
  <si>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</si>
  <si>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</si>
  <si>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</si>
  <si>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</si>
  <si>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</si>
  <si>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</si>
  <si>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</si>
  <si>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</si>
  <si>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</si>
  <si>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</si>
  <si>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</si>
  <si>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</si>
  <si>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</si>
  <si>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</si>
  <si>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</si>
  <si>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</si>
  <si>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</si>
  <si>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</si>
  <si>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</si>
  <si>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</si>
  <si>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</si>
  <si>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</si>
  <si>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</si>
  <si>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</si>
  <si>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</si>
  <si>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</si>
  <si>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</si>
  <si>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</si>
  <si>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</si>
  <si>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</si>
  <si>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</si>
  <si>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</si>
  <si>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</si>
  <si>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</si>
  <si>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</si>
  <si>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</si>
  <si>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</si>
  <si>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</si>
  <si>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</si>
  <si>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</si>
  <si>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</si>
  <si>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</si>
  <si>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</si>
  <si>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</si>
  <si>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</si>
  <si>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</si>
  <si>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</si>
  <si>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</si>
  <si>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</si>
  <si>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</si>
  <si>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</si>
  <si>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</si>
  <si>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</si>
  <si>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</si>
  <si>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</si>
  <si>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</si>
  <si>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</si>
  <si>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</si>
  <si>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</si>
  <si>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</si>
  <si>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</si>
  <si>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</si>
  <si>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</si>
  <si>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</si>
  <si>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</si>
  <si>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</si>
  <si>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</si>
  <si>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</si>
  <si>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</si>
  <si>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</si>
  <si>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</si>
  <si>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</si>
  <si>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</si>
  <si>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</si>
  <si>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</si>
  <si>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</si>
  <si>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</si>
  <si>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</si>
  <si>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</si>
  <si>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</si>
  <si>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</si>
  <si>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</si>
  <si>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</si>
  <si>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</si>
  <si>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</si>
  <si>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</si>
  <si>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</si>
  <si>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</si>
  <si>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</si>
  <si>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</si>
  <si>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</si>
  <si>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</si>
  <si>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</si>
  <si>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</si>
  <si>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</si>
  <si>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</si>
  <si>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</si>
  <si>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</si>
  <si>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</si>
  <si>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</si>
  <si>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</si>
  <si>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</si>
  <si>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</si>
  <si>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</si>
  <si>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</si>
  <si>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</si>
  <si>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</si>
  <si>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</si>
  <si>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</si>
  <si>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</si>
  <si>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</si>
  <si>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</si>
  <si>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</si>
  <si>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</si>
  <si>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</si>
  <si>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</si>
  <si>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</si>
  <si>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</si>
  <si>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</si>
  <si>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</si>
  <si>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</si>
  <si>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</si>
  <si>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</si>
  <si>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</si>
  <si>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</si>
  <si>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</si>
  <si>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</si>
  <si>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</si>
  <si>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</si>
  <si>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</si>
  <si>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</si>
  <si>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</si>
  <si>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</si>
  <si>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</si>
  <si>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</si>
  <si>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</si>
  <si>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</si>
  <si>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</si>
  <si>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</si>
  <si>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</si>
  <si>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</si>
  <si>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</si>
  <si>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</si>
  <si>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</si>
  <si>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</si>
  <si>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</si>
  <si>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</si>
  <si>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</si>
  <si>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</si>
  <si>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</si>
  <si>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</si>
  <si>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</si>
  <si>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</si>
  <si>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</si>
  <si>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</si>
  <si>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</si>
  <si>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</si>
  <si>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</si>
  <si>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</si>
  <si>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</si>
  <si>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</si>
  <si>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</si>
  <si>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</si>
  <si>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</si>
  <si>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</si>
  <si>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</si>
  <si>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</si>
  <si>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</si>
  <si>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</si>
  <si>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</si>
  <si>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</si>
  <si>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</si>
  <si>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</si>
  <si>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</si>
  <si>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</si>
  <si>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</si>
  <si>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</si>
  <si>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</si>
  <si>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</si>
  <si>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</si>
  <si>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</si>
  <si>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</si>
  <si>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</si>
  <si>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</si>
  <si>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</si>
  <si>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</si>
  <si>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</si>
  <si>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</si>
  <si>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</si>
  <si>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</si>
  <si>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</si>
  <si>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</si>
  <si>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</si>
  <si>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</si>
  <si>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</si>
  <si>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</si>
  <si>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</si>
  <si>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</si>
  <si>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</si>
  <si>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</si>
  <si>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</si>
  <si>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</si>
  <si>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</si>
  <si>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</si>
  <si>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</si>
  <si>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</si>
  <si>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</si>
  <si>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</si>
  <si>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</si>
  <si>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</si>
  <si>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</si>
  <si>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</si>
  <si>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</si>
  <si>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</si>
  <si>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</si>
  <si>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</si>
  <si>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</si>
  <si>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</si>
  <si>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</si>
  <si>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</si>
  <si>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</si>
  <si>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</si>
  <si>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</si>
  <si>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</si>
  <si>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</si>
  <si>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</si>
  <si>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</si>
  <si>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</si>
  <si>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</si>
  <si>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</si>
  <si>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</si>
  <si>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</si>
  <si>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</si>
  <si>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</si>
  <si>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</si>
  <si>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</si>
  <si>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</si>
  <si>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</si>
  <si>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</si>
  <si>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</si>
  <si>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</si>
  <si>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</si>
  <si>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</si>
  <si>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</si>
  <si>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</si>
  <si>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</si>
  <si>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</si>
  <si>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</si>
  <si>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</si>
  <si>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</si>
  <si>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</si>
  <si>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</si>
  <si>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</si>
  <si>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</si>
  <si>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</si>
  <si>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</si>
  <si>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</si>
  <si>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</si>
  <si>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</si>
  <si>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</si>
  <si>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</si>
  <si>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</si>
  <si>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</si>
  <si>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</si>
  <si>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</si>
  <si>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</si>
  <si>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</si>
  <si>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</si>
  <si>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</si>
  <si>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</si>
  <si>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</si>
  <si>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</si>
  <si>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</si>
  <si>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</si>
  <si>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</si>
  <si>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</si>
  <si>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</si>
  <si>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</si>
  <si>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</si>
  <si>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</si>
  <si>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</si>
  <si>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</si>
  <si>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</si>
  <si>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</si>
  <si>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</si>
  <si>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</si>
  <si>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</si>
  <si>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</si>
  <si>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</si>
  <si>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</si>
  <si>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</si>
  <si>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</si>
  <si>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</si>
  <si>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</si>
  <si>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</si>
  <si>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</si>
  <si>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</si>
  <si>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</si>
  <si>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</si>
  <si>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</si>
  <si>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</si>
  <si>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</si>
  <si>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</si>
  <si>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</si>
  <si>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</si>
  <si>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</si>
  <si>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</si>
  <si>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</si>
  <si>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</si>
  <si>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</si>
  <si>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</si>
  <si>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</si>
  <si>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</si>
  <si>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</si>
  <si>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</si>
  <si>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</si>
  <si>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</si>
  <si>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</si>
  <si>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</si>
  <si>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</si>
  <si>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</si>
  <si>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</si>
  <si>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</si>
  <si>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</si>
  <si>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</si>
  <si>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</si>
  <si>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</si>
  <si>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</si>
  <si>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</si>
  <si>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</si>
  <si>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</si>
  <si>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</si>
  <si>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</si>
  <si>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</si>
  <si>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</si>
  <si>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</si>
  <si>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</si>
  <si>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</si>
  <si>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</si>
  <si>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</si>
  <si>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</si>
  <si>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</si>
  <si>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</si>
  <si>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</si>
  <si>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</si>
  <si>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</si>
  <si>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</si>
  <si>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</si>
  <si>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</si>
  <si>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</si>
  <si>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</si>
  <si>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</si>
  <si>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</si>
  <si>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</si>
  <si>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</si>
  <si>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</si>
  <si>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</si>
  <si>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</si>
  <si>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</si>
  <si>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</si>
  <si>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</si>
  <si>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</si>
  <si>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</si>
  <si>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</si>
  <si>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</si>
  <si>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</si>
  <si>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</si>
  <si>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</si>
  <si>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</si>
  <si>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</si>
  <si>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</si>
  <si>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</si>
  <si>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</si>
  <si>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</si>
  <si>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</si>
  <si>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</si>
  <si>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</si>
  <si>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</si>
  <si>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</si>
  <si>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</si>
  <si>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</si>
  <si>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</si>
  <si>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</si>
  <si>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</si>
  <si>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</si>
  <si>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</si>
  <si>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</si>
  <si>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</si>
  <si>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</si>
  <si>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</si>
  <si>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</si>
  <si>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</si>
  <si>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</si>
  <si>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</si>
  <si>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</si>
  <si>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</si>
  <si>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</si>
  <si>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</si>
  <si>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</si>
  <si>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</si>
  <si>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</si>
  <si>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</si>
  <si>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</si>
  <si>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</si>
  <si>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</si>
  <si>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</si>
  <si>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</si>
  <si>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</si>
  <si>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</si>
  <si>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</si>
  <si>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</si>
  <si>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</si>
  <si>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</si>
  <si>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</si>
  <si>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</si>
  <si>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</si>
  <si>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</si>
  <si>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</si>
  <si>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</si>
  <si>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</si>
  <si>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</si>
  <si>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</si>
  <si>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</si>
  <si>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</si>
  <si>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</si>
  <si>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</si>
  <si>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</si>
  <si>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</si>
  <si>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</si>
  <si>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</si>
  <si>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</si>
  <si>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</si>
  <si>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</si>
  <si>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</si>
  <si>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</si>
  <si>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</si>
  <si>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</si>
  <si>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</si>
  <si>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</si>
  <si>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</si>
  <si>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</si>
  <si>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</si>
  <si>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</si>
  <si>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</si>
  <si>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</si>
  <si>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</si>
  <si>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</si>
  <si>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</si>
  <si>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</si>
  <si>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</si>
  <si>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</si>
  <si>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</si>
  <si>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</si>
  <si>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</si>
  <si>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</si>
  <si>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</si>
  <si>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</si>
  <si>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</si>
  <si>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</si>
  <si>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</si>
  <si>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</si>
  <si>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</si>
  <si>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</si>
  <si>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</si>
  <si>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</si>
  <si>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</si>
  <si>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</si>
  <si>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</si>
  <si>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</si>
  <si>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</si>
  <si>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</si>
  <si>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</si>
  <si>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</si>
  <si>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</si>
  <si>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</si>
  <si>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</si>
  <si>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</si>
  <si>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</si>
  <si>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</si>
  <si>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</si>
  <si>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</si>
  <si>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</si>
  <si>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</si>
  <si>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</si>
  <si>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</si>
  <si>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</si>
  <si>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</si>
  <si>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</si>
  <si>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</si>
  <si>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</si>
  <si>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</si>
  <si>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</si>
  <si>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</si>
  <si>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</si>
  <si>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</si>
  <si>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</si>
  <si>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</si>
  <si>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</si>
  <si>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</si>
  <si>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</si>
  <si>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</si>
  <si>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</si>
  <si>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</si>
  <si>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</si>
  <si>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</si>
  <si>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</si>
  <si>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</si>
  <si>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</si>
  <si>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</si>
  <si>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</si>
  <si>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</si>
  <si>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</si>
  <si>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</si>
  <si>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</si>
  <si>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</si>
  <si>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</si>
  <si>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</si>
  <si>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</si>
  <si>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</si>
  <si>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</si>
  <si>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</si>
  <si>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</si>
  <si>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</si>
  <si>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</si>
  <si>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</si>
  <si>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</si>
  <si>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</si>
  <si>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</si>
  <si>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</si>
  <si>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</si>
  <si>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</si>
  <si>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</si>
  <si>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</si>
  <si>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</si>
  <si>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</si>
  <si>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</si>
  <si>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</si>
  <si>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</si>
  <si>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</si>
  <si>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</si>
  <si>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</si>
  <si>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</si>
  <si>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</si>
  <si>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</si>
  <si>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</si>
  <si>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</si>
  <si>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</si>
  <si>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</si>
  <si>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</si>
  <si>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</si>
  <si>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</si>
  <si>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</si>
  <si>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</si>
  <si>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</si>
  <si>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</si>
  <si>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</si>
  <si>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</si>
  <si>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</si>
  <si>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</si>
  <si>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</si>
  <si>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</si>
  <si>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</si>
  <si>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</si>
  <si>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</si>
  <si>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</si>
  <si>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</si>
  <si>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</si>
  <si>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</si>
  <si>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</si>
  <si>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</si>
  <si>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</si>
  <si>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</si>
  <si>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</si>
  <si>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</si>
  <si>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</si>
  <si>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</si>
  <si>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</si>
  <si>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</si>
  <si>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</si>
  <si>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</si>
  <si>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</si>
  <si>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</si>
  <si>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</si>
  <si>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</si>
  <si>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</si>
  <si>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</si>
  <si>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</si>
  <si>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</si>
  <si>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</si>
  <si>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</si>
  <si>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</si>
  <si>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</si>
  <si>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</si>
  <si>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</si>
  <si>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</si>
  <si>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</si>
  <si>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</si>
  <si>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</si>
  <si>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</si>
  <si>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</si>
  <si>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</si>
  <si>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</si>
  <si>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</si>
  <si>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</si>
  <si>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</si>
  <si>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</si>
  <si>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</si>
  <si>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</si>
  <si>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</si>
  <si>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</si>
  <si>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</si>
  <si>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</si>
  <si>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</si>
  <si>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</si>
  <si>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</si>
  <si>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</si>
  <si>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</si>
  <si>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</si>
  <si>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</si>
  <si>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</si>
  <si>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</si>
  <si>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</si>
  <si>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</si>
  <si>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</si>
  <si>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</si>
  <si>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</si>
  <si>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</si>
  <si>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</si>
  <si>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</si>
  <si>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</si>
  <si>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</si>
  <si>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</si>
  <si>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</si>
  <si>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</si>
  <si>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</si>
  <si>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</si>
  <si>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</si>
  <si>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</si>
  <si>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</si>
  <si>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</si>
  <si>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</si>
  <si>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</si>
  <si>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</si>
  <si>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</si>
  <si>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</si>
  <si>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</si>
  <si>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</si>
  <si>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</si>
  <si>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</si>
  <si>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</si>
  <si>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</si>
  <si>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</si>
  <si>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</si>
  <si>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</si>
  <si>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</si>
  <si>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</si>
  <si>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</si>
  <si>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</si>
  <si>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</si>
  <si>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</si>
  <si>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</si>
  <si>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</si>
  <si>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</si>
  <si>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</si>
  <si>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</si>
  <si>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</si>
  <si>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</si>
  <si>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</si>
  <si>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</si>
  <si>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</si>
  <si>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</si>
  <si>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</si>
  <si>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</si>
  <si>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</si>
  <si>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</si>
  <si>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</si>
  <si>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</si>
  <si>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</si>
  <si>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</si>
  <si>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</si>
  <si>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</si>
  <si>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</si>
  <si>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</si>
  <si>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</si>
  <si>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</si>
  <si>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</si>
  <si>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</si>
  <si>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</si>
  <si>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</si>
  <si>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</si>
  <si>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</si>
  <si>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</si>
  <si>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</si>
  <si>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</si>
  <si>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</si>
  <si>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</si>
  <si>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</si>
  <si>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</si>
  <si>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</si>
  <si>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</si>
  <si>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</si>
  <si>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</si>
  <si>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</si>
  <si>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</si>
  <si>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</si>
  <si>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</si>
  <si>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</si>
  <si>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</si>
  <si>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</si>
  <si>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</si>
  <si>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</si>
  <si>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</si>
  <si>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</si>
  <si>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</si>
  <si>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</si>
  <si>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</si>
  <si>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</si>
  <si>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</si>
  <si>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</si>
  <si>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</si>
  <si>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</si>
  <si>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</si>
  <si>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</si>
  <si>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</si>
  <si>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</si>
  <si>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</si>
  <si>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</si>
  <si>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</si>
  <si>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</si>
  <si>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</si>
  <si>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</si>
  <si>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</si>
  <si>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</si>
  <si>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</si>
  <si>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</si>
  <si>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</si>
  <si>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</si>
  <si>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</si>
  <si>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</si>
  <si>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</si>
  <si>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</si>
  <si>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</si>
  <si>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</si>
  <si>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</si>
  <si>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</si>
  <si>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</si>
  <si>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</si>
  <si>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</si>
  <si>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</si>
  <si>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</si>
  <si>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</si>
  <si>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</si>
  <si>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</si>
  <si>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</si>
  <si>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</si>
  <si>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</si>
  <si>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</si>
  <si>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</si>
  <si>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</si>
  <si>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</si>
  <si>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</si>
  <si>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</si>
  <si>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</si>
  <si>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</si>
  <si>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</si>
  <si>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</si>
  <si>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</si>
  <si>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</si>
  <si>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</si>
  <si>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</si>
  <si>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</si>
  <si>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</si>
  <si>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</si>
  <si>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</si>
  <si>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</si>
  <si>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</si>
  <si>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</si>
  <si>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</si>
  <si>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</si>
  <si>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</si>
  <si>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</si>
  <si>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</si>
  <si>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</si>
  <si>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</si>
  <si>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</si>
  <si>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</si>
  <si>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</si>
  <si>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</si>
  <si>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</si>
  <si>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</si>
  <si>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</si>
  <si>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</si>
  <si>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</si>
  <si>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</si>
  <si>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</si>
  <si>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</si>
  <si>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</si>
  <si>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</si>
  <si>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</si>
  <si>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</si>
  <si>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</si>
  <si>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</si>
  <si>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</si>
  <si>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</si>
  <si>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</si>
  <si>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</si>
  <si>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</si>
  <si>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</si>
  <si>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</si>
  <si>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</si>
  <si>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</si>
  <si>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</si>
  <si>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</si>
  <si>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</si>
  <si>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</si>
  <si>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</si>
  <si>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</si>
  <si>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</si>
  <si>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</si>
  <si>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</si>
  <si>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</si>
  <si>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</si>
  <si>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</si>
  <si>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</si>
  <si>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</si>
  <si>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</si>
  <si>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</si>
  <si>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</si>
  <si>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</si>
  <si>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</si>
  <si>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</si>
  <si>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</si>
  <si>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</si>
  <si>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</si>
  <si>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</si>
  <si>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</si>
  <si>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</si>
  <si>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</si>
  <si>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</si>
  <si>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</si>
  <si>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</si>
  <si>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</si>
  <si>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</si>
  <si>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</si>
  <si>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</si>
  <si>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</si>
  <si>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</si>
  <si>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</si>
  <si>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</si>
  <si>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</si>
  <si>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</si>
  <si>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</si>
  <si>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</si>
  <si>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</si>
  <si>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</si>
  <si>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</si>
  <si>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</si>
  <si>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</si>
  <si>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</si>
  <si>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</si>
  <si>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</si>
  <si>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</si>
  <si>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</si>
  <si>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</si>
  <si>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</si>
  <si>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</si>
  <si>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</si>
  <si>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</si>
  <si>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</si>
  <si>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</si>
  <si>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</si>
  <si>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</si>
  <si>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</si>
  <si>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</si>
  <si>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</si>
  <si>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</si>
  <si>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</si>
  <si>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</si>
  <si>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</si>
  <si>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</si>
  <si>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</si>
  <si>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</si>
  <si>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</si>
  <si>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</si>
  <si>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</si>
  <si>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</si>
  <si>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</si>
  <si>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</si>
  <si>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</si>
  <si>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</si>
  <si>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</si>
  <si>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</si>
  <si>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</si>
  <si>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</si>
  <si>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</si>
  <si>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</si>
  <si>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</si>
  <si>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</si>
  <si>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</si>
  <si>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</si>
  <si>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</si>
  <si>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</si>
  <si>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</si>
  <si>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</si>
  <si>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</si>
  <si>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</si>
  <si>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</si>
  <si>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</si>
  <si>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</si>
  <si>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</si>
  <si>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</si>
  <si>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</si>
  <si>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</si>
  <si>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</si>
  <si>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</si>
  <si>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</si>
  <si>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</si>
  <si>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</si>
  <si>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</si>
  <si>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</si>
  <si>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</si>
  <si>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</si>
  <si>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</si>
  <si>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</si>
  <si>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</si>
  <si>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</si>
  <si>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</si>
  <si>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</si>
  <si>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</si>
  <si>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</si>
  <si>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</si>
  <si>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</si>
  <si>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</si>
  <si>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</si>
  <si>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</si>
  <si>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</si>
  <si>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</si>
  <si>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</si>
  <si>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</si>
  <si>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</si>
  <si>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</si>
  <si>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</si>
  <si>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</si>
  <si>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</si>
  <si>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</si>
  <si>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</si>
  <si>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</si>
  <si>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</si>
  <si>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</si>
  <si>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</si>
  <si>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</si>
  <si>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</si>
  <si>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</si>
  <si>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</si>
  <si>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</si>
  <si>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</si>
  <si>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</si>
  <si>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</si>
  <si>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</si>
  <si>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</si>
  <si>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</si>
  <si>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</si>
  <si>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</si>
  <si>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</si>
  <si>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</si>
  <si>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</si>
  <si>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</si>
  <si>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</si>
  <si>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</si>
  <si>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</si>
  <si>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</si>
  <si>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</si>
  <si>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</si>
  <si>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</si>
  <si>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</si>
  <si>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</si>
  <si>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</si>
  <si>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</si>
  <si>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</si>
  <si>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</si>
  <si>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</si>
  <si>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</si>
  <si>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</si>
  <si>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</si>
  <si>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</si>
  <si>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</si>
  <si>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</si>
  <si>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</si>
  <si>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</si>
  <si>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</si>
  <si>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</si>
  <si>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</si>
  <si>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</si>
  <si>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</si>
  <si>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</si>
  <si>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</si>
  <si>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</si>
  <si>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</si>
  <si>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</si>
  <si>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</si>
  <si>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</si>
  <si>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</si>
  <si>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</si>
  <si>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</si>
  <si>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</si>
  <si>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</si>
  <si>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</si>
  <si>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</si>
  <si>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</si>
  <si>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</si>
  <si>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</si>
  <si>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</si>
  <si>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</si>
  <si>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</si>
  <si>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</si>
  <si>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</si>
  <si>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</si>
  <si>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</si>
  <si>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</si>
  <si>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</si>
  <si>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</si>
  <si>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</si>
  <si>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</si>
  <si>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</si>
  <si>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</si>
  <si>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</si>
  <si>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</si>
  <si>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</si>
  <si>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</si>
  <si>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</si>
  <si>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</si>
  <si>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</si>
  <si>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</si>
  <si>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</si>
  <si>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</si>
  <si>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</si>
  <si>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</si>
  <si>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</si>
  <si>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</si>
  <si>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</si>
  <si>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</si>
  <si>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</si>
  <si>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</si>
  <si>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</si>
  <si>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</si>
  <si>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</si>
  <si>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</si>
  <si>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</si>
  <si>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</si>
  <si>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</si>
  <si>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</si>
  <si>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</si>
  <si>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</si>
  <si>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</si>
  <si>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</si>
  <si>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</si>
  <si>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</si>
  <si>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</si>
  <si>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</si>
  <si>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</si>
  <si>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</si>
  <si>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</si>
  <si>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</si>
  <si>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</si>
  <si>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</si>
  <si>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</si>
  <si>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</si>
  <si>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</si>
  <si>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</si>
  <si>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</si>
  <si>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</si>
  <si>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</si>
  <si>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</si>
  <si>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</si>
  <si>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</si>
  <si>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</si>
  <si>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</si>
  <si>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</si>
  <si>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</si>
  <si>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</si>
  <si>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</si>
  <si>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</si>
  <si>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</si>
  <si>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</si>
  <si>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</si>
  <si>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</si>
  <si>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</si>
  <si>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</si>
  <si>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</si>
  <si>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</si>
  <si>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</si>
  <si>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</si>
  <si>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</si>
  <si>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</si>
  <si>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</si>
  <si>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</si>
  <si>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</si>
  <si>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</si>
  <si>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</si>
  <si>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</si>
  <si>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</si>
  <si>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</si>
  <si>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</si>
  <si>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</si>
  <si>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</si>
  <si>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</si>
  <si>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</si>
  <si>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</si>
  <si>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</si>
  <si>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</si>
  <si>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</si>
  <si>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</si>
  <si>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</si>
  <si>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</si>
  <si>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</si>
  <si>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</si>
  <si>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</si>
  <si>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</si>
  <si>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</si>
  <si>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</si>
  <si>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</si>
  <si>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</si>
  <si>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</si>
  <si>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</si>
  <si>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</si>
  <si>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</si>
  <si>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</si>
  <si>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</si>
  <si>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</si>
  <si>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</si>
  <si>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</si>
  <si>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</si>
  <si>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</si>
  <si>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</si>
  <si>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</si>
  <si>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</si>
  <si>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</si>
  <si>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</si>
  <si>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</si>
  <si>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</si>
  <si>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</si>
  <si>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</si>
  <si>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</si>
  <si>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</si>
  <si>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</si>
  <si>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</si>
  <si>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</si>
  <si>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</si>
  <si>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</si>
  <si>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</si>
  <si>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</si>
  <si>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</si>
  <si>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</si>
  <si>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</si>
  <si>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</si>
  <si>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</si>
  <si>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</si>
  <si>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</si>
  <si>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</si>
  <si>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</si>
  <si>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</si>
  <si>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</si>
  <si>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</si>
  <si>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</si>
  <si>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</si>
  <si>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</si>
  <si>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</si>
  <si>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</si>
  <si>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</si>
  <si>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</si>
  <si>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</si>
  <si>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</si>
  <si>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</si>
  <si>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</si>
  <si>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</si>
  <si>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</si>
  <si>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</si>
  <si>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</si>
  <si>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</si>
  <si>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</si>
  <si>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</si>
  <si>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</si>
  <si>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</si>
  <si>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</si>
  <si>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</si>
  <si>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</si>
  <si>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</si>
  <si>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</si>
  <si>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</si>
  <si>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</si>
  <si>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</si>
  <si>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</si>
  <si>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</si>
  <si>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</si>
  <si>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</si>
  <si>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</si>
  <si>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</si>
  <si>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</si>
  <si>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</si>
  <si>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</si>
  <si>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</si>
  <si>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</si>
  <si>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</si>
  <si>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</si>
  <si>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</si>
  <si>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</si>
  <si>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</si>
  <si>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</si>
  <si>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</si>
  <si>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</si>
  <si>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</si>
  <si>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</si>
  <si>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</si>
  <si>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</si>
  <si>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</si>
  <si>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</si>
  <si>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</si>
  <si>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</si>
  <si>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</si>
  <si>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</si>
  <si>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</si>
  <si>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</si>
  <si>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</si>
  <si>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</si>
  <si>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</si>
  <si>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</si>
  <si>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</si>
  <si>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</si>
  <si>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</si>
  <si>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</si>
  <si>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</si>
  <si>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</si>
  <si>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</si>
  <si>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</si>
  <si>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</si>
  <si>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</si>
  <si>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</si>
  <si>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</si>
  <si>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</si>
  <si>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</si>
  <si>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</si>
  <si>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</si>
  <si>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</si>
  <si>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</si>
  <si>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</si>
  <si>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</si>
  <si>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</si>
  <si>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</si>
  <si>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</si>
  <si>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</si>
  <si>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</si>
  <si>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</si>
  <si>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</si>
  <si>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</si>
  <si>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</si>
  <si>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</si>
  <si>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</si>
  <si>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</si>
  <si>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</si>
  <si>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</si>
  <si>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</si>
  <si>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</si>
  <si>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</si>
  <si>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</si>
  <si>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</si>
  <si>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</si>
  <si>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</si>
  <si>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</si>
  <si>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</si>
  <si>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</si>
  <si>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</si>
  <si>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</si>
  <si>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</si>
  <si>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</si>
  <si>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</si>
  <si>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</si>
  <si>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</si>
  <si>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</si>
  <si>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</si>
  <si>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</si>
  <si>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</si>
  <si>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</si>
  <si>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</si>
  <si>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</si>
  <si>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</si>
  <si>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</si>
  <si>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</si>
  <si>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</si>
  <si>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</si>
  <si>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</si>
  <si>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</si>
  <si>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</si>
  <si>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</si>
  <si>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</si>
  <si>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</si>
  <si>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</si>
  <si>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</si>
  <si>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</si>
  <si>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</si>
  <si>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</si>
  <si>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</si>
  <si>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</si>
  <si>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</si>
  <si>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</si>
  <si>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</si>
  <si>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</si>
  <si>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</si>
  <si>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</si>
  <si>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</si>
  <si>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</si>
  <si>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</si>
  <si>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</si>
  <si>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</si>
  <si>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</si>
  <si>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</si>
  <si>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</si>
  <si>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</si>
  <si>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</si>
  <si>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</si>
  <si>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</si>
  <si>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</si>
  <si>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</si>
  <si>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</si>
  <si>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</si>
  <si>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</si>
  <si>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</si>
  <si>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</si>
  <si>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</si>
  <si>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</si>
  <si>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</si>
  <si>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</si>
  <si>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</si>
  <si>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</si>
  <si>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</si>
  <si>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</si>
  <si>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</si>
  <si>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</si>
  <si>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</si>
  <si>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</si>
  <si>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</si>
  <si>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</si>
  <si>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</si>
  <si>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</si>
  <si>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</si>
  <si>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</si>
  <si>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</si>
  <si>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</si>
  <si>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</si>
  <si>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</si>
  <si>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</si>
  <si>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</si>
  <si>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</si>
  <si>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</si>
  <si>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</si>
  <si>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</si>
  <si>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</si>
  <si>
    <t>var00286</t>
  </si>
  <si>
    <t>var00287</t>
  </si>
  <si>
    <t>var00288</t>
  </si>
  <si>
    <t>var00289</t>
  </si>
  <si>
    <t>var00290</t>
  </si>
  <si>
    <t>var00291</t>
  </si>
  <si>
    <t>var00292</t>
  </si>
  <si>
    <t>var00293</t>
  </si>
  <si>
    <t>var00294</t>
  </si>
  <si>
    <t>Min Wind Speed</t>
  </si>
  <si>
    <t>min_wind_speed</t>
  </si>
  <si>
    <t>sea level pressure std</t>
  </si>
  <si>
    <t>sea_level_pressure_std</t>
  </si>
  <si>
    <t>mean solar radiation</t>
  </si>
  <si>
    <t>mean_solar_raditation</t>
  </si>
  <si>
    <t>min solar radiation</t>
  </si>
  <si>
    <t>min_solar_raditation</t>
  </si>
  <si>
    <t>max_solar_raditation</t>
  </si>
  <si>
    <t>max solar radiation</t>
  </si>
  <si>
    <t>solar radiation std</t>
  </si>
  <si>
    <t>solar_raditation_std</t>
  </si>
  <si>
    <t>var00295</t>
  </si>
  <si>
    <t>var00296</t>
  </si>
  <si>
    <t>max PAR</t>
  </si>
  <si>
    <t>max_PAR</t>
  </si>
  <si>
    <t>min PAR</t>
  </si>
  <si>
    <t>min_PAR</t>
  </si>
  <si>
    <t>var00297</t>
  </si>
  <si>
    <t>var00298</t>
  </si>
  <si>
    <t>PAR STD</t>
  </si>
  <si>
    <t>PAR_STD</t>
  </si>
  <si>
    <t>Total Par</t>
  </si>
  <si>
    <t>MJ</t>
  </si>
  <si>
    <t>TPAR</t>
  </si>
  <si>
    <t>var00299</t>
  </si>
  <si>
    <t>Total Solar</t>
  </si>
  <si>
    <t>µmol/m2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</si>
  <si>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</si>
  <si>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</si>
  <si>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</si>
  <si>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</si>
  <si>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</si>
  <si>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</si>
  <si>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</si>
  <si>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</si>
  <si>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</si>
  <si>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</si>
  <si>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</si>
  <si>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</si>
  <si>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</si>
  <si>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</si>
  <si>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</si>
  <si>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</si>
  <si>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</si>
  <si>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</si>
  <si>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PAR_Tot_Tot</t>
  </si>
  <si>
    <t>Wind Direction STD</t>
  </si>
  <si>
    <t>max station level pressure</t>
  </si>
  <si>
    <t>min station level pressure</t>
  </si>
  <si>
    <t>TSOLAR</t>
  </si>
  <si>
    <t>max_station_level_pressure</t>
  </si>
  <si>
    <t>min_station_level_pressure</t>
  </si>
  <si>
    <t>wind_direction_std</t>
  </si>
  <si>
    <t>station level pressure std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</si>
  <si>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</si>
  <si>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</si>
  <si>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</si>
  <si>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</si>
  <si>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</si>
  <si>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</si>
  <si>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</si>
  <si>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</si>
  <si>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</si>
  <si>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</si>
  <si>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</si>
  <si>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</si>
  <si>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</si>
  <si>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</si>
  <si>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</si>
  <si>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</si>
  <si>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</si>
  <si>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</si>
  <si>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</si>
  <si>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</si>
  <si>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</si>
  <si>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</si>
  <si>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</si>
  <si>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Total PAR (moles m2 day)</t>
  </si>
  <si>
    <t>var00300</t>
  </si>
  <si>
    <t>var00301</t>
  </si>
  <si>
    <t>var00302</t>
  </si>
  <si>
    <t>var00303</t>
  </si>
  <si>
    <t>var00304</t>
  </si>
  <si>
    <t>var00305</t>
  </si>
  <si>
    <t>var00306</t>
  </si>
  <si>
    <t>var00307</t>
  </si>
  <si>
    <t>var00308</t>
  </si>
  <si>
    <t>WL - 398µW</t>
  </si>
  <si>
    <t>WL - 448µW</t>
  </si>
  <si>
    <t>WL - 470µW</t>
  </si>
  <si>
    <t>WL - 524µW</t>
  </si>
  <si>
    <t>WL - 554µW</t>
  </si>
  <si>
    <t>WL - 590µW</t>
  </si>
  <si>
    <t>WL - 628µW</t>
  </si>
  <si>
    <t>WL - 656µW</t>
  </si>
  <si>
    <t>WL - 699µW</t>
  </si>
  <si>
    <t>WL - 398µmol</t>
  </si>
  <si>
    <t>WL - 448µmol</t>
  </si>
  <si>
    <t>WL - 470µmol</t>
  </si>
  <si>
    <t>WL - 524µmol</t>
  </si>
  <si>
    <t>WL - 554µmol</t>
  </si>
  <si>
    <t>WL - 590µmol</t>
  </si>
  <si>
    <t>WL - 628µmol</t>
  </si>
  <si>
    <t>WL - 656µmol</t>
  </si>
  <si>
    <t>WL - 699µmol</t>
  </si>
  <si>
    <t>var00309</t>
  </si>
  <si>
    <t>var00310</t>
  </si>
  <si>
    <t>var00311</t>
  </si>
  <si>
    <t>var00312</t>
  </si>
  <si>
    <t>var00313</t>
  </si>
  <si>
    <t>var00314</t>
  </si>
  <si>
    <t>var00315</t>
  </si>
  <si>
    <t>var00316</t>
  </si>
  <si>
    <t>var00317</t>
  </si>
  <si>
    <t>Total Par day</t>
  </si>
  <si>
    <t>var00318</t>
  </si>
  <si>
    <t>Note</t>
  </si>
  <si>
    <t>while this column (calculated by author) is called total PAR/day, it seems to be total PAR per 15min (i.e. the logging frequency) not the 24hr day</t>
  </si>
  <si>
    <t>Light (converted to uE/m2/s)</t>
  </si>
  <si>
    <t>µmol/m2/day</t>
  </si>
  <si>
    <t>assuming this 'PAR STD' = PAR standard?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</si>
  <si>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</si>
  <si>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var00319</t>
  </si>
  <si>
    <t>Total M Par day</t>
  </si>
  <si>
    <t>mol/m2/day</t>
  </si>
  <si>
    <t>Ignore</t>
  </si>
  <si>
    <t>HS</t>
  </si>
  <si>
    <t>DM</t>
  </si>
  <si>
    <t>TPP</t>
  </si>
  <si>
    <t>Chl a insitu (V) | (Volts)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</si>
  <si>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</si>
  <si>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</si>
  <si>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</si>
  <si>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</si>
  <si>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</si>
  <si>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</si>
  <si>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</si>
  <si>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</si>
  <si>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</si>
  <si>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</si>
  <si>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</si>
  <si>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Fluorescence (Volts)</t>
  </si>
  <si>
    <t>V</t>
  </si>
  <si>
    <t>var00320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</si>
</sst>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"/>
  <sheetViews>
    <sheetView zoomScale="90" zoomScaleNormal="90" workbookViewId="0">
      <pane ySplit="1" topLeftCell="A52" activePane="bottomLeft" state="frozen"/>
      <selection pane="bottomLeft" activeCell="A138" sqref="A138"/>
    </sheetView>
  </sheetViews>
  <sheetFormatPr defaultColWidth="9.109375" defaultRowHeight="13.8" x14ac:dyDescent="0.3"/>
  <cols>
    <col min="1" max="1" width="9.88671875" style="1" bestFit="1" customWidth="1"/>
    <col min="2" max="2" width="35.44140625" style="1" bestFit="1" customWidth="1"/>
    <col min="3" max="3" width="13.109375" style="1" bestFit="1" customWidth="1"/>
    <col min="4" max="4" width="15.88671875" style="1" bestFit="1" customWidth="1"/>
    <col min="5" max="5" width="13.109375" style="1" bestFit="1" customWidth="1"/>
    <col min="6" max="6" width="37.44140625" style="1" bestFit="1" customWidth="1"/>
    <col min="7" max="7" width="37.44140625" style="1" customWidth="1"/>
    <col min="8" max="8" width="27.44140625" style="1" bestFit="1" customWidth="1"/>
    <col min="9" max="9" width="7.44140625" style="1" bestFit="1" customWidth="1"/>
    <col min="10" max="10" width="12.33203125" style="1" bestFit="1" customWidth="1"/>
    <col min="11" max="16384" width="9.109375" style="1"/>
  </cols>
  <sheetData>
    <row r="1" spans="1:10" x14ac:dyDescent="0.3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3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3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3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3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3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4.4" x14ac:dyDescent="0.3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4.4" x14ac:dyDescent="0.3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3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3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3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3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3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4.4" x14ac:dyDescent="0.3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4.4" x14ac:dyDescent="0.3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3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3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3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3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3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3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3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3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3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3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3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3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3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3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3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3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3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3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3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3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3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3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3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4.4" x14ac:dyDescent="0.3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3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3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3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3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3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3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3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3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3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3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3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3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3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3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3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3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3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3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3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3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3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3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3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3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3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3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3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3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3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3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3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3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3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3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3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3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3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3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3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3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3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3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3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3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3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3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3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3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3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3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3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3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3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3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3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3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3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3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3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3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3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3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3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3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3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3">
      <c r="A105" s="1" t="s">
        <v>308</v>
      </c>
      <c r="B105" s="1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3">
      <c r="A106" s="1" t="s">
        <v>309</v>
      </c>
      <c r="B106" s="1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3">
      <c r="A107" s="1" t="s">
        <v>310</v>
      </c>
      <c r="B107" s="3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3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3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3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3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3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3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3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3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3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3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3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3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3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3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3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3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3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3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3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3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3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3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4.4" x14ac:dyDescent="0.3">
      <c r="A130" s="1" t="s">
        <v>379</v>
      </c>
      <c r="B130" s="3" t="s">
        <v>376</v>
      </c>
      <c r="C130" s="24" t="s">
        <v>507</v>
      </c>
      <c r="D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4.4" x14ac:dyDescent="0.3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3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3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3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3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3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3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3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3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3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4.4" x14ac:dyDescent="0.3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3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3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3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3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3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3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3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3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3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3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3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3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4.4" x14ac:dyDescent="0.3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4.4" x14ac:dyDescent="0.3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4.4" x14ac:dyDescent="0.3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4.4" x14ac:dyDescent="0.3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4.4" x14ac:dyDescent="0.3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3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3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3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3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3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3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3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3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3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3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3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3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3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3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3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3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3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3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3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4.4" x14ac:dyDescent="0.3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3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3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3">
      <c r="A181" s="20" t="s">
        <v>494</v>
      </c>
      <c r="B181" s="26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4.4" x14ac:dyDescent="0.3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4.4" x14ac:dyDescent="0.3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4.4" x14ac:dyDescent="0.3">
      <c r="A184" s="1" t="s">
        <v>902</v>
      </c>
      <c r="B184" s="27" t="s">
        <v>911</v>
      </c>
      <c r="C184" s="1" t="s">
        <v>900</v>
      </c>
      <c r="E184" s="1" t="s">
        <v>900</v>
      </c>
      <c r="H184" s="1" t="s">
        <v>838</v>
      </c>
    </row>
    <row r="185" spans="1:9" ht="14.4" x14ac:dyDescent="0.3">
      <c r="A185" s="1" t="s">
        <v>903</v>
      </c>
      <c r="B185" s="27" t="s">
        <v>912</v>
      </c>
      <c r="C185" s="1" t="s">
        <v>900</v>
      </c>
      <c r="E185" s="1" t="s">
        <v>900</v>
      </c>
      <c r="H185" s="1" t="s">
        <v>838</v>
      </c>
    </row>
    <row r="186" spans="1:9" ht="14.4" x14ac:dyDescent="0.3">
      <c r="A186" s="1" t="s">
        <v>904</v>
      </c>
      <c r="B186" s="27" t="s">
        <v>913</v>
      </c>
      <c r="C186" s="1" t="s">
        <v>900</v>
      </c>
      <c r="E186" s="1" t="s">
        <v>900</v>
      </c>
      <c r="H186" s="1" t="s">
        <v>838</v>
      </c>
    </row>
    <row r="187" spans="1:9" ht="14.4" x14ac:dyDescent="0.3">
      <c r="A187" s="1" t="s">
        <v>905</v>
      </c>
      <c r="B187" s="27" t="s">
        <v>914</v>
      </c>
      <c r="C187" s="1" t="s">
        <v>900</v>
      </c>
      <c r="E187" s="1" t="s">
        <v>900</v>
      </c>
      <c r="H187" s="1" t="s">
        <v>838</v>
      </c>
    </row>
    <row r="188" spans="1:9" ht="14.4" x14ac:dyDescent="0.3">
      <c r="A188" s="1" t="s">
        <v>906</v>
      </c>
      <c r="B188" s="27" t="s">
        <v>915</v>
      </c>
      <c r="C188" s="1" t="s">
        <v>900</v>
      </c>
      <c r="E188" s="1" t="s">
        <v>900</v>
      </c>
      <c r="H188" s="1" t="s">
        <v>838</v>
      </c>
    </row>
    <row r="189" spans="1:9" ht="14.4" x14ac:dyDescent="0.3">
      <c r="A189" s="1" t="s">
        <v>907</v>
      </c>
      <c r="B189" s="27" t="s">
        <v>916</v>
      </c>
      <c r="C189" s="1" t="s">
        <v>900</v>
      </c>
      <c r="E189" s="1" t="s">
        <v>900</v>
      </c>
      <c r="H189" s="1" t="s">
        <v>838</v>
      </c>
    </row>
    <row r="190" spans="1:9" ht="14.4" x14ac:dyDescent="0.3">
      <c r="A190" s="1" t="s">
        <v>908</v>
      </c>
      <c r="B190" s="27" t="s">
        <v>917</v>
      </c>
      <c r="C190" s="1" t="s">
        <v>900</v>
      </c>
      <c r="E190" s="1" t="s">
        <v>900</v>
      </c>
      <c r="H190" s="1" t="s">
        <v>838</v>
      </c>
    </row>
    <row r="191" spans="1:9" ht="14.4" x14ac:dyDescent="0.3">
      <c r="A191" s="1" t="s">
        <v>909</v>
      </c>
      <c r="B191" s="27" t="s">
        <v>918</v>
      </c>
      <c r="C191" s="1" t="s">
        <v>900</v>
      </c>
      <c r="E191" s="1" t="s">
        <v>900</v>
      </c>
      <c r="H191" s="1" t="s">
        <v>838</v>
      </c>
    </row>
    <row r="192" spans="1:9" ht="14.4" x14ac:dyDescent="0.3">
      <c r="A192" s="1" t="s">
        <v>910</v>
      </c>
      <c r="B192" s="27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4.4" x14ac:dyDescent="0.3">
      <c r="A193" s="20" t="s">
        <v>923</v>
      </c>
      <c r="B193" s="28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4.4" x14ac:dyDescent="0.3">
      <c r="A194" s="20" t="s">
        <v>924</v>
      </c>
      <c r="B194" s="28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4.4" x14ac:dyDescent="0.3">
      <c r="A195" s="20" t="s">
        <v>925</v>
      </c>
      <c r="B195" s="28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4.4" x14ac:dyDescent="0.3">
      <c r="A196" s="20" t="s">
        <v>926</v>
      </c>
      <c r="B196" s="28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4.4" x14ac:dyDescent="0.3">
      <c r="A197" s="20" t="s">
        <v>927</v>
      </c>
      <c r="B197" s="28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4.4" x14ac:dyDescent="0.3">
      <c r="A198" s="20" t="s">
        <v>928</v>
      </c>
      <c r="B198" s="28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4.4" x14ac:dyDescent="0.3">
      <c r="A199" s="20" t="s">
        <v>929</v>
      </c>
      <c r="B199" s="28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4.4" x14ac:dyDescent="0.3">
      <c r="A200" s="20" t="s">
        <v>932</v>
      </c>
      <c r="B200" s="28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4.4" x14ac:dyDescent="0.3">
      <c r="A201" s="20" t="s">
        <v>934</v>
      </c>
      <c r="B201" s="28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4.4" x14ac:dyDescent="0.3">
      <c r="A202" s="20" t="s">
        <v>935</v>
      </c>
      <c r="B202" s="28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4.4" x14ac:dyDescent="0.3">
      <c r="A203" s="20" t="s">
        <v>936</v>
      </c>
      <c r="B203" s="28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4.4" x14ac:dyDescent="0.3">
      <c r="A204" s="20" t="s">
        <v>937</v>
      </c>
      <c r="B204" s="28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4.4" x14ac:dyDescent="0.3">
      <c r="A205" s="20" t="s">
        <v>938</v>
      </c>
      <c r="B205" s="28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3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4.4" x14ac:dyDescent="0.3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4.4" x14ac:dyDescent="0.3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4.4" x14ac:dyDescent="0.3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4.4" x14ac:dyDescent="0.3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4.4" x14ac:dyDescent="0.3">
      <c r="A211" s="20" t="s">
        <v>948</v>
      </c>
      <c r="B211" s="28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4.4" x14ac:dyDescent="0.3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4.4" x14ac:dyDescent="0.3">
      <c r="A213" s="20" t="s">
        <v>950</v>
      </c>
      <c r="B213" s="28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4.4" x14ac:dyDescent="0.3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4.4" x14ac:dyDescent="0.3">
      <c r="A215" s="20" t="s">
        <v>952</v>
      </c>
      <c r="B215" s="28" t="s">
        <v>896</v>
      </c>
      <c r="C215" s="22" t="s">
        <v>705</v>
      </c>
      <c r="E215" s="22" t="s">
        <v>705</v>
      </c>
      <c r="H215" s="20" t="s">
        <v>838</v>
      </c>
    </row>
    <row r="216" spans="1:8" ht="14.4" x14ac:dyDescent="0.3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3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4.4" x14ac:dyDescent="0.3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3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4.4" x14ac:dyDescent="0.3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4.4" x14ac:dyDescent="0.3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4.4" x14ac:dyDescent="0.3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4.4" x14ac:dyDescent="0.3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4.4" x14ac:dyDescent="0.3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4.4" x14ac:dyDescent="0.3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4.4" x14ac:dyDescent="0.3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4.4" x14ac:dyDescent="0.3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4.4" x14ac:dyDescent="0.3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4.4" x14ac:dyDescent="0.3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4.4" x14ac:dyDescent="0.3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4.4" x14ac:dyDescent="0.3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4.4" x14ac:dyDescent="0.3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4.4" x14ac:dyDescent="0.3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4.4" x14ac:dyDescent="0.3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4.4" x14ac:dyDescent="0.3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4.4" x14ac:dyDescent="0.3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4.4" x14ac:dyDescent="0.3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4.4" x14ac:dyDescent="0.3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4.4" x14ac:dyDescent="0.3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4.4" x14ac:dyDescent="0.3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4.4" x14ac:dyDescent="0.3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4.4" x14ac:dyDescent="0.3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4.4" x14ac:dyDescent="0.3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4.4" x14ac:dyDescent="0.3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4.4" x14ac:dyDescent="0.3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4.4" x14ac:dyDescent="0.3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4.4" x14ac:dyDescent="0.3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4.4" x14ac:dyDescent="0.3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4.4" x14ac:dyDescent="0.3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4.4" x14ac:dyDescent="0.3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4.4" x14ac:dyDescent="0.3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4.4" x14ac:dyDescent="0.3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4.4" x14ac:dyDescent="0.3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4.4" x14ac:dyDescent="0.3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4.4" x14ac:dyDescent="0.3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4.4" x14ac:dyDescent="0.3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4.4" x14ac:dyDescent="0.3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4.4" x14ac:dyDescent="0.3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4.4" x14ac:dyDescent="0.3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4.4" x14ac:dyDescent="0.3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4.4" x14ac:dyDescent="0.3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4.4" x14ac:dyDescent="0.3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4.4" x14ac:dyDescent="0.3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4.4" x14ac:dyDescent="0.3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4.4" x14ac:dyDescent="0.3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4.4" x14ac:dyDescent="0.3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3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3">
      <c r="A268" s="20" t="s">
        <v>1314</v>
      </c>
      <c r="B268" s="26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3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3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3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3">
      <c r="A272" s="20" t="s">
        <v>1318</v>
      </c>
      <c r="B272" s="26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3">
      <c r="A273" s="20" t="s">
        <v>1335</v>
      </c>
      <c r="B273" s="20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3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3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3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3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3">
      <c r="A278" s="20" t="s">
        <v>1340</v>
      </c>
      <c r="B278" s="29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3">
      <c r="A279" s="20" t="s">
        <v>1341</v>
      </c>
      <c r="B279" s="20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3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3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3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3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3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3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  <row r="286" spans="1:6" x14ac:dyDescent="0.3">
      <c r="A286" s="30" t="s">
        <v>1655</v>
      </c>
      <c r="B286" s="3" t="s">
        <v>1664</v>
      </c>
      <c r="C286" s="3" t="s">
        <v>378</v>
      </c>
      <c r="E286" s="3" t="s">
        <v>378</v>
      </c>
      <c r="F286" s="1" t="s">
        <v>1665</v>
      </c>
    </row>
    <row r="287" spans="1:6" x14ac:dyDescent="0.3">
      <c r="A287" s="30" t="s">
        <v>1656</v>
      </c>
      <c r="B287" s="1" t="s">
        <v>1711</v>
      </c>
      <c r="C287" s="24" t="s">
        <v>507</v>
      </c>
      <c r="D287" s="24" t="s">
        <v>507</v>
      </c>
      <c r="E287" s="24" t="s">
        <v>507</v>
      </c>
      <c r="F287" s="1" t="s">
        <v>1717</v>
      </c>
    </row>
    <row r="288" spans="1:6" x14ac:dyDescent="0.3">
      <c r="A288" s="30" t="s">
        <v>1657</v>
      </c>
      <c r="B288" s="1" t="s">
        <v>1712</v>
      </c>
      <c r="C288" s="1" t="s">
        <v>503</v>
      </c>
      <c r="E288" s="1" t="s">
        <v>503</v>
      </c>
      <c r="F288" s="1" t="s">
        <v>1715</v>
      </c>
    </row>
    <row r="289" spans="1:6" x14ac:dyDescent="0.3">
      <c r="A289" s="30" t="s">
        <v>1658</v>
      </c>
      <c r="B289" s="1" t="s">
        <v>1713</v>
      </c>
      <c r="C289" s="1" t="s">
        <v>503</v>
      </c>
      <c r="E289" s="1" t="s">
        <v>503</v>
      </c>
      <c r="F289" s="1" t="s">
        <v>1716</v>
      </c>
    </row>
    <row r="290" spans="1:6" x14ac:dyDescent="0.3">
      <c r="A290" s="30" t="s">
        <v>1659</v>
      </c>
      <c r="B290" s="1" t="s">
        <v>1718</v>
      </c>
      <c r="C290" s="1" t="s">
        <v>503</v>
      </c>
      <c r="E290" s="1" t="s">
        <v>503</v>
      </c>
      <c r="F290" s="1" t="s">
        <v>1667</v>
      </c>
    </row>
    <row r="291" spans="1:6" x14ac:dyDescent="0.3">
      <c r="A291" s="30" t="s">
        <v>1660</v>
      </c>
      <c r="B291" s="1" t="s">
        <v>1668</v>
      </c>
      <c r="C291" s="1" t="s">
        <v>75</v>
      </c>
      <c r="D291" s="1" t="s">
        <v>75</v>
      </c>
      <c r="E291" s="1" t="s">
        <v>75</v>
      </c>
      <c r="F291" s="1" t="s">
        <v>1669</v>
      </c>
    </row>
    <row r="292" spans="1:6" x14ac:dyDescent="0.3">
      <c r="A292" s="30" t="s">
        <v>1661</v>
      </c>
      <c r="B292" s="1" t="s">
        <v>1670</v>
      </c>
      <c r="C292" s="1" t="s">
        <v>75</v>
      </c>
      <c r="D292" s="1" t="s">
        <v>75</v>
      </c>
      <c r="E292" s="1" t="s">
        <v>75</v>
      </c>
      <c r="F292" s="1" t="s">
        <v>1671</v>
      </c>
    </row>
    <row r="293" spans="1:6" x14ac:dyDescent="0.3">
      <c r="A293" s="30" t="s">
        <v>1662</v>
      </c>
      <c r="B293" s="1" t="s">
        <v>1673</v>
      </c>
      <c r="C293" s="1" t="s">
        <v>75</v>
      </c>
      <c r="D293" s="1" t="s">
        <v>75</v>
      </c>
      <c r="E293" s="1" t="s">
        <v>75</v>
      </c>
      <c r="F293" s="1" t="s">
        <v>1672</v>
      </c>
    </row>
    <row r="294" spans="1:6" x14ac:dyDescent="0.3">
      <c r="A294" s="30" t="s">
        <v>1663</v>
      </c>
      <c r="B294" s="1" t="s">
        <v>1674</v>
      </c>
      <c r="C294" s="1" t="s">
        <v>75</v>
      </c>
      <c r="D294" s="1" t="s">
        <v>75</v>
      </c>
      <c r="E294" s="1" t="s">
        <v>75</v>
      </c>
      <c r="F294" s="1" t="s">
        <v>1675</v>
      </c>
    </row>
    <row r="295" spans="1:6" ht="14.4" x14ac:dyDescent="0.3">
      <c r="A295" s="30" t="s">
        <v>1676</v>
      </c>
      <c r="B295" s="1" t="s">
        <v>1678</v>
      </c>
      <c r="C295" t="s">
        <v>897</v>
      </c>
      <c r="D295" t="s">
        <v>897</v>
      </c>
      <c r="E295" t="s">
        <v>897</v>
      </c>
      <c r="F295" s="1" t="s">
        <v>1679</v>
      </c>
    </row>
    <row r="296" spans="1:6" ht="14.4" x14ac:dyDescent="0.3">
      <c r="A296" s="30" t="s">
        <v>1677</v>
      </c>
      <c r="B296" s="1" t="s">
        <v>1680</v>
      </c>
      <c r="C296" t="s">
        <v>897</v>
      </c>
      <c r="D296" t="s">
        <v>897</v>
      </c>
      <c r="E296" t="s">
        <v>897</v>
      </c>
      <c r="F296" s="1" t="s">
        <v>1681</v>
      </c>
    </row>
    <row r="297" spans="1:6" ht="14.4" x14ac:dyDescent="0.3">
      <c r="A297" s="30" t="s">
        <v>1682</v>
      </c>
      <c r="B297" s="1" t="s">
        <v>1684</v>
      </c>
      <c r="C297" t="s">
        <v>897</v>
      </c>
      <c r="D297" t="s">
        <v>897</v>
      </c>
      <c r="E297" t="s">
        <v>897</v>
      </c>
      <c r="F297" s="1" t="s">
        <v>1685</v>
      </c>
    </row>
    <row r="298" spans="1:6" ht="14.4" x14ac:dyDescent="0.3">
      <c r="A298" s="30" t="s">
        <v>1683</v>
      </c>
      <c r="B298" s="1" t="s">
        <v>1686</v>
      </c>
      <c r="C298" t="s">
        <v>1691</v>
      </c>
      <c r="D298" t="s">
        <v>1691</v>
      </c>
      <c r="E298" t="s">
        <v>1691</v>
      </c>
      <c r="F298" s="1" t="s">
        <v>1688</v>
      </c>
    </row>
    <row r="299" spans="1:6" x14ac:dyDescent="0.3">
      <c r="A299" s="30" t="s">
        <v>1689</v>
      </c>
      <c r="B299" s="1" t="s">
        <v>1690</v>
      </c>
      <c r="C299" s="1" t="s">
        <v>1687</v>
      </c>
      <c r="D299" s="1" t="s">
        <v>1687</v>
      </c>
      <c r="E299" s="1" t="s">
        <v>1687</v>
      </c>
      <c r="F299" s="1" t="s">
        <v>1714</v>
      </c>
    </row>
    <row r="300" spans="1:6" ht="14.4" x14ac:dyDescent="0.3">
      <c r="A300" s="30" t="s">
        <v>1743</v>
      </c>
      <c r="B300" t="s">
        <v>1752</v>
      </c>
      <c r="C300" s="1" t="s">
        <v>900</v>
      </c>
      <c r="E300" s="1" t="s">
        <v>900</v>
      </c>
    </row>
    <row r="301" spans="1:6" ht="14.4" x14ac:dyDescent="0.3">
      <c r="A301" s="30" t="s">
        <v>1744</v>
      </c>
      <c r="B301" t="s">
        <v>1753</v>
      </c>
      <c r="C301" s="1" t="s">
        <v>900</v>
      </c>
      <c r="E301" s="1" t="s">
        <v>900</v>
      </c>
    </row>
    <row r="302" spans="1:6" ht="14.4" x14ac:dyDescent="0.3">
      <c r="A302" s="30" t="s">
        <v>1745</v>
      </c>
      <c r="B302" t="s">
        <v>1754</v>
      </c>
      <c r="C302" s="1" t="s">
        <v>900</v>
      </c>
      <c r="E302" s="1" t="s">
        <v>900</v>
      </c>
    </row>
    <row r="303" spans="1:6" ht="14.4" x14ac:dyDescent="0.3">
      <c r="A303" s="30" t="s">
        <v>1746</v>
      </c>
      <c r="B303" t="s">
        <v>1755</v>
      </c>
      <c r="C303" s="1" t="s">
        <v>900</v>
      </c>
      <c r="E303" s="1" t="s">
        <v>900</v>
      </c>
    </row>
    <row r="304" spans="1:6" ht="14.4" x14ac:dyDescent="0.3">
      <c r="A304" s="30" t="s">
        <v>1747</v>
      </c>
      <c r="B304" t="s">
        <v>1756</v>
      </c>
      <c r="C304" s="1" t="s">
        <v>900</v>
      </c>
      <c r="E304" s="1" t="s">
        <v>900</v>
      </c>
    </row>
    <row r="305" spans="1:5" ht="14.4" x14ac:dyDescent="0.3">
      <c r="A305" s="30" t="s">
        <v>1748</v>
      </c>
      <c r="B305" t="s">
        <v>1757</v>
      </c>
      <c r="C305" s="1" t="s">
        <v>900</v>
      </c>
      <c r="E305" s="1" t="s">
        <v>900</v>
      </c>
    </row>
    <row r="306" spans="1:5" ht="14.4" x14ac:dyDescent="0.3">
      <c r="A306" s="30" t="s">
        <v>1749</v>
      </c>
      <c r="B306" t="s">
        <v>1758</v>
      </c>
      <c r="C306" s="1" t="s">
        <v>900</v>
      </c>
      <c r="E306" s="1" t="s">
        <v>900</v>
      </c>
    </row>
    <row r="307" spans="1:5" ht="14.4" x14ac:dyDescent="0.3">
      <c r="A307" s="30" t="s">
        <v>1750</v>
      </c>
      <c r="B307" t="s">
        <v>1759</v>
      </c>
      <c r="C307" s="1" t="s">
        <v>900</v>
      </c>
      <c r="E307" s="1" t="s">
        <v>900</v>
      </c>
    </row>
    <row r="308" spans="1:5" ht="14.4" x14ac:dyDescent="0.3">
      <c r="A308" s="30" t="s">
        <v>1751</v>
      </c>
      <c r="B308" t="s">
        <v>1760</v>
      </c>
      <c r="C308" s="1" t="s">
        <v>900</v>
      </c>
      <c r="E308" s="1" t="s">
        <v>900</v>
      </c>
    </row>
    <row r="309" spans="1:5" ht="14.4" x14ac:dyDescent="0.3">
      <c r="A309" s="30" t="s">
        <v>1770</v>
      </c>
      <c r="B309" t="s">
        <v>1761</v>
      </c>
      <c r="C309" t="s">
        <v>897</v>
      </c>
      <c r="E309" t="s">
        <v>897</v>
      </c>
    </row>
    <row r="310" spans="1:5" ht="14.4" x14ac:dyDescent="0.3">
      <c r="A310" s="30" t="s">
        <v>1771</v>
      </c>
      <c r="B310" t="s">
        <v>1762</v>
      </c>
      <c r="C310" t="s">
        <v>897</v>
      </c>
      <c r="E310" t="s">
        <v>897</v>
      </c>
    </row>
    <row r="311" spans="1:5" ht="14.4" x14ac:dyDescent="0.3">
      <c r="A311" s="30" t="s">
        <v>1772</v>
      </c>
      <c r="B311" t="s">
        <v>1763</v>
      </c>
      <c r="C311" t="s">
        <v>897</v>
      </c>
      <c r="E311" t="s">
        <v>897</v>
      </c>
    </row>
    <row r="312" spans="1:5" ht="14.4" x14ac:dyDescent="0.3">
      <c r="A312" s="30" t="s">
        <v>1773</v>
      </c>
      <c r="B312" t="s">
        <v>1764</v>
      </c>
      <c r="C312" t="s">
        <v>897</v>
      </c>
      <c r="E312" t="s">
        <v>897</v>
      </c>
    </row>
    <row r="313" spans="1:5" ht="14.4" x14ac:dyDescent="0.3">
      <c r="A313" s="30" t="s">
        <v>1774</v>
      </c>
      <c r="B313" t="s">
        <v>1765</v>
      </c>
      <c r="C313" t="s">
        <v>897</v>
      </c>
      <c r="E313" t="s">
        <v>897</v>
      </c>
    </row>
    <row r="314" spans="1:5" ht="14.4" x14ac:dyDescent="0.3">
      <c r="A314" s="30" t="s">
        <v>1775</v>
      </c>
      <c r="B314" t="s">
        <v>1766</v>
      </c>
      <c r="C314" t="s">
        <v>897</v>
      </c>
      <c r="E314" t="s">
        <v>897</v>
      </c>
    </row>
    <row r="315" spans="1:5" ht="14.4" x14ac:dyDescent="0.3">
      <c r="A315" s="30" t="s">
        <v>1776</v>
      </c>
      <c r="B315" t="s">
        <v>1767</v>
      </c>
      <c r="C315" t="s">
        <v>897</v>
      </c>
      <c r="E315" t="s">
        <v>897</v>
      </c>
    </row>
    <row r="316" spans="1:5" ht="14.4" x14ac:dyDescent="0.3">
      <c r="A316" s="30" t="s">
        <v>1777</v>
      </c>
      <c r="B316" t="s">
        <v>1768</v>
      </c>
      <c r="C316" t="s">
        <v>897</v>
      </c>
      <c r="E316" t="s">
        <v>897</v>
      </c>
    </row>
    <row r="317" spans="1:5" ht="14.4" x14ac:dyDescent="0.3">
      <c r="A317" s="30" t="s">
        <v>1778</v>
      </c>
      <c r="B317" t="s">
        <v>1769</v>
      </c>
      <c r="C317" t="s">
        <v>897</v>
      </c>
      <c r="E317" t="s">
        <v>897</v>
      </c>
    </row>
    <row r="318" spans="1:5" x14ac:dyDescent="0.3">
      <c r="A318" s="30" t="s">
        <v>1780</v>
      </c>
      <c r="B318" s="1" t="s">
        <v>1779</v>
      </c>
      <c r="C318" s="1" t="s">
        <v>1784</v>
      </c>
      <c r="E318" s="1" t="s">
        <v>1784</v>
      </c>
    </row>
    <row r="319" spans="1:5" x14ac:dyDescent="0.3">
      <c r="A319" s="30" t="s">
        <v>1787</v>
      </c>
      <c r="B319" s="1" t="s">
        <v>1788</v>
      </c>
      <c r="C319" s="1" t="s">
        <v>1789</v>
      </c>
      <c r="E319" s="1" t="s">
        <v>1784</v>
      </c>
    </row>
    <row r="320" spans="1:5" ht="14.4" x14ac:dyDescent="0.3">
      <c r="A320" s="30" t="s">
        <v>1808</v>
      </c>
      <c r="B320" t="s">
        <v>1806</v>
      </c>
      <c r="C320" s="1" t="s">
        <v>1807</v>
      </c>
      <c r="E320" s="1" t="s">
        <v>1807</v>
      </c>
    </row>
  </sheetData>
  <autoFilter ref="A1:J318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3"/>
  <sheetViews>
    <sheetView workbookViewId="0">
      <selection activeCell="D3" sqref="D3"/>
    </sheetView>
  </sheetViews>
  <sheetFormatPr defaultColWidth="8.88671875" defaultRowHeight="14.4" x14ac:dyDescent="0.3"/>
  <cols>
    <col min="1" max="1" width="21.6640625" bestFit="1" customWidth="1"/>
    <col min="4" max="4" width="13.664062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845</v>
      </c>
      <c r="B2">
        <v>1</v>
      </c>
      <c r="C2" s="1" t="s">
        <v>460</v>
      </c>
      <c r="D2" s="1" t="str">
        <f>VLOOKUP(C2,'MASTER KEY'!$A$2:$B931,2,TRUE)</f>
        <v>Air Temperature</v>
      </c>
    </row>
    <row r="3" spans="1:4" x14ac:dyDescent="0.3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3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3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3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3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3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3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3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3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3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3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3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3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3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3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3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3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3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3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3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3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5"/>
  <sheetViews>
    <sheetView workbookViewId="0">
      <selection activeCell="B35" sqref="B35"/>
    </sheetView>
  </sheetViews>
  <sheetFormatPr defaultColWidth="9.109375" defaultRowHeight="13.8" x14ac:dyDescent="0.3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8671875" style="1" bestFit="1" customWidth="1"/>
    <col min="5" max="16384" width="9.109375" style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1" t="s">
        <v>431</v>
      </c>
      <c r="B2" s="1">
        <f>1/1000</f>
        <v>1E-3</v>
      </c>
      <c r="C2" s="1" t="s">
        <v>459</v>
      </c>
      <c r="D2" s="1" t="str">
        <f>VLOOKUP(C2,'MASTER KEY'!$A$2:$B931,2,TRUE)</f>
        <v>Precipitation</v>
      </c>
    </row>
    <row r="3" spans="1:4" x14ac:dyDescent="0.3">
      <c r="A3" s="1" t="s">
        <v>432</v>
      </c>
      <c r="B3" s="1">
        <v>1</v>
      </c>
      <c r="C3" s="1" t="s">
        <v>460</v>
      </c>
      <c r="D3" s="1" t="str">
        <f>VLOOKUP(C3,'MASTER KEY'!$A$2:$B933,2,TRUE)</f>
        <v>Air Temperature</v>
      </c>
    </row>
    <row r="4" spans="1:4" x14ac:dyDescent="0.3">
      <c r="A4" s="1" t="s">
        <v>433</v>
      </c>
      <c r="B4" s="1">
        <v>1</v>
      </c>
      <c r="C4" s="1" t="s">
        <v>461</v>
      </c>
      <c r="D4" s="1" t="str">
        <f>VLOOKUP(C4,'MASTER KEY'!$A$2:$B935,2,TRUE)</f>
        <v>Wet Bulb Air Temperature</v>
      </c>
    </row>
    <row r="5" spans="1:4" x14ac:dyDescent="0.3">
      <c r="A5" s="1" t="s">
        <v>434</v>
      </c>
      <c r="B5" s="1">
        <v>1</v>
      </c>
      <c r="C5" s="1" t="s">
        <v>462</v>
      </c>
      <c r="D5" s="1" t="str">
        <f>VLOOKUP(C5,'MASTER KEY'!$A$2:$B937,2,TRUE)</f>
        <v>Dew Point Temperature</v>
      </c>
    </row>
    <row r="6" spans="1:4" x14ac:dyDescent="0.3">
      <c r="A6" s="1" t="s">
        <v>435</v>
      </c>
      <c r="B6" s="1">
        <v>1</v>
      </c>
      <c r="C6" s="1" t="s">
        <v>463</v>
      </c>
      <c r="D6" s="1" t="str">
        <f>VLOOKUP(C6,'MASTER KEY'!$A$2:$B939,2,TRUE)</f>
        <v>Relative Humidity</v>
      </c>
    </row>
    <row r="7" spans="1:4" x14ac:dyDescent="0.3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KEY'!$A$2:$B941,2,TRUE)</f>
        <v>Wind Speed</v>
      </c>
    </row>
    <row r="8" spans="1:4" x14ac:dyDescent="0.3">
      <c r="A8" s="1" t="s">
        <v>437</v>
      </c>
      <c r="B8" s="1">
        <v>1</v>
      </c>
      <c r="C8" s="1" t="s">
        <v>379</v>
      </c>
      <c r="D8" s="1" t="str">
        <f>VLOOKUP(C8,'MASTER KEY'!$A$2:$B943,2,TRUE)</f>
        <v>Wind Direction</v>
      </c>
    </row>
    <row r="9" spans="1:4" x14ac:dyDescent="0.3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KEY'!$A$2:$B945,2,TRUE)</f>
        <v>Max Wind Speed</v>
      </c>
    </row>
    <row r="10" spans="1:4" x14ac:dyDescent="0.3">
      <c r="A10" s="1" t="s">
        <v>439</v>
      </c>
      <c r="B10" s="1">
        <v>1</v>
      </c>
      <c r="C10" s="1" t="s">
        <v>465</v>
      </c>
      <c r="D10" s="1" t="str">
        <f>VLOOKUP(C10,'MASTER KEY'!$A$2:$B947,2,TRUE)</f>
        <v>Cloud amount of first group in eighths</v>
      </c>
    </row>
    <row r="11" spans="1:4" x14ac:dyDescent="0.3">
      <c r="A11" s="1" t="s">
        <v>440</v>
      </c>
      <c r="B11" s="1">
        <v>1</v>
      </c>
      <c r="C11" s="1" t="s">
        <v>466</v>
      </c>
      <c r="D11" s="1" t="str">
        <f>VLOOKUP(C11,'MASTER KEY'!$A$2:$B949,2,TRUE)</f>
        <v>Cloud height of first group</v>
      </c>
    </row>
    <row r="12" spans="1:4" x14ac:dyDescent="0.3">
      <c r="A12" s="1" t="s">
        <v>519</v>
      </c>
      <c r="B12" s="1">
        <v>1</v>
      </c>
      <c r="C12" s="1" t="s">
        <v>467</v>
      </c>
      <c r="D12" s="1" t="str">
        <f>VLOOKUP(C12,'MASTER KEY'!$A$2:$B951,2,TRUE)</f>
        <v>Cloud amount of second group in eighths</v>
      </c>
    </row>
    <row r="13" spans="1:4" x14ac:dyDescent="0.3">
      <c r="A13" s="1" t="s">
        <v>441</v>
      </c>
      <c r="B13" s="1">
        <v>1</v>
      </c>
      <c r="C13" s="1" t="s">
        <v>468</v>
      </c>
      <c r="D13" s="1" t="str">
        <f>VLOOKUP(C13,'MASTER KEY'!$A$2:$B953,2,TRUE)</f>
        <v>Cloud height of second group</v>
      </c>
    </row>
    <row r="14" spans="1:4" x14ac:dyDescent="0.3">
      <c r="A14" s="1" t="s">
        <v>442</v>
      </c>
      <c r="B14" s="1">
        <v>1</v>
      </c>
      <c r="C14" s="1" t="s">
        <v>469</v>
      </c>
      <c r="D14" s="1" t="str">
        <f>VLOOKUP(C14,'MASTER KEY'!$A$2:$B955,2,TRUE)</f>
        <v>Cloud amount of third group in eighths</v>
      </c>
    </row>
    <row r="15" spans="1:4" x14ac:dyDescent="0.3">
      <c r="A15" s="1" t="s">
        <v>443</v>
      </c>
      <c r="B15" s="1">
        <v>1</v>
      </c>
      <c r="C15" s="1" t="s">
        <v>470</v>
      </c>
      <c r="D15" s="1" t="str">
        <f>VLOOKUP(C15,'MASTER KEY'!$A$2:$B957,2,TRUE)</f>
        <v>Cloud height of third group</v>
      </c>
    </row>
    <row r="16" spans="1:4" x14ac:dyDescent="0.3">
      <c r="A16" s="1" t="s">
        <v>444</v>
      </c>
      <c r="B16" s="1">
        <v>1</v>
      </c>
      <c r="C16" s="1" t="s">
        <v>471</v>
      </c>
      <c r="D16" s="1" t="str">
        <f>VLOOKUP(C16,'MASTER KEY'!$A$2:$B959,2,TRUE)</f>
        <v>Cloud amount of fourth group in eighths</v>
      </c>
    </row>
    <row r="17" spans="1:4" x14ac:dyDescent="0.3">
      <c r="A17" s="1" t="s">
        <v>445</v>
      </c>
      <c r="B17" s="1">
        <v>1</v>
      </c>
      <c r="C17" s="1" t="s">
        <v>472</v>
      </c>
      <c r="D17" s="1" t="str">
        <f>VLOOKUP(C17,'MASTER KEY'!$A$2:$B961,2,TRUE)</f>
        <v>Cloud height of fourth group</v>
      </c>
    </row>
    <row r="18" spans="1:4" x14ac:dyDescent="0.3">
      <c r="A18" s="1" t="s">
        <v>446</v>
      </c>
      <c r="B18" s="1">
        <v>1</v>
      </c>
      <c r="C18" s="1" t="s">
        <v>473</v>
      </c>
      <c r="D18" s="1" t="str">
        <f>VLOOKUP(C18,'MASTER KEY'!$A$2:$B963,2,TRUE)</f>
        <v>Ceilometer cloud amount of first group</v>
      </c>
    </row>
    <row r="19" spans="1:4" x14ac:dyDescent="0.3">
      <c r="A19" s="1" t="s">
        <v>447</v>
      </c>
      <c r="B19" s="1">
        <v>1</v>
      </c>
      <c r="C19" s="1" t="s">
        <v>474</v>
      </c>
      <c r="D19" s="1" t="str">
        <f>VLOOKUP(C19,'MASTER KEY'!$A$2:$B965,2,TRUE)</f>
        <v>Ceilometer cloud height of first group</v>
      </c>
    </row>
    <row r="20" spans="1:4" x14ac:dyDescent="0.3">
      <c r="A20" s="1" t="s">
        <v>448</v>
      </c>
      <c r="B20" s="1">
        <v>1</v>
      </c>
      <c r="C20" s="1" t="s">
        <v>475</v>
      </c>
      <c r="D20" s="1" t="str">
        <f>VLOOKUP(C20,'MASTER KEY'!$A$2:$B967,2,TRUE)</f>
        <v>Ceilometer cloud amount of second group</v>
      </c>
    </row>
    <row r="21" spans="1:4" x14ac:dyDescent="0.3">
      <c r="A21" s="1" t="s">
        <v>449</v>
      </c>
      <c r="B21" s="1">
        <v>1</v>
      </c>
      <c r="C21" s="1" t="s">
        <v>476</v>
      </c>
      <c r="D21" s="1" t="str">
        <f>VLOOKUP(C21,'MASTER KEY'!$A$2:$B969,2,TRUE)</f>
        <v>Ceilometer cloud height of second group</v>
      </c>
    </row>
    <row r="22" spans="1:4" x14ac:dyDescent="0.3">
      <c r="A22" s="1" t="s">
        <v>450</v>
      </c>
      <c r="B22" s="1">
        <v>1</v>
      </c>
      <c r="C22" s="1" t="s">
        <v>477</v>
      </c>
      <c r="D22" s="1" t="str">
        <f>VLOOKUP(C22,'MASTER KEY'!$A$2:$B971,2,TRUE)</f>
        <v>Ceilometer cloud amount of third group</v>
      </c>
    </row>
    <row r="23" spans="1:4" x14ac:dyDescent="0.3">
      <c r="A23" s="1" t="s">
        <v>451</v>
      </c>
      <c r="B23" s="1">
        <v>1</v>
      </c>
      <c r="C23" s="1" t="s">
        <v>478</v>
      </c>
      <c r="D23" s="1" t="str">
        <f>VLOOKUP(C23,'MASTER KEY'!$A$2:$B973,2,TRUE)</f>
        <v>Ceilometer cloud height of third group</v>
      </c>
    </row>
    <row r="24" spans="1:4" x14ac:dyDescent="0.3">
      <c r="A24" s="1" t="s">
        <v>452</v>
      </c>
      <c r="B24" s="1">
        <v>1</v>
      </c>
      <c r="C24" s="1" t="s">
        <v>479</v>
      </c>
      <c r="D24" s="1" t="str">
        <f>VLOOKUP(C24,'MASTER KEY'!$A$2:$B975,2,TRUE)</f>
        <v>Ceilometer sky clear flag</v>
      </c>
    </row>
    <row r="25" spans="1:4" x14ac:dyDescent="0.3">
      <c r="A25" s="1" t="s">
        <v>453</v>
      </c>
      <c r="B25" s="1">
        <v>1</v>
      </c>
      <c r="C25" s="1" t="s">
        <v>480</v>
      </c>
      <c r="D25" s="1" t="str">
        <f>VLOOKUP(C25,'MASTER KEY'!$A$2:$B976,2,TRUE)</f>
        <v>Horizontal visibility</v>
      </c>
    </row>
    <row r="26" spans="1:4" x14ac:dyDescent="0.3">
      <c r="A26" s="1" t="s">
        <v>454</v>
      </c>
      <c r="B26" s="1">
        <v>1</v>
      </c>
      <c r="C26" s="1" t="s">
        <v>481</v>
      </c>
      <c r="D26" s="1" t="str">
        <f>VLOOKUP(C26,'MASTER KEY'!$A$2:$B978,2,TRUE)</f>
        <v>AWS visibility</v>
      </c>
    </row>
    <row r="27" spans="1:4" x14ac:dyDescent="0.3">
      <c r="A27" s="1" t="s">
        <v>455</v>
      </c>
      <c r="B27" s="1">
        <v>1</v>
      </c>
      <c r="C27" s="1" t="s">
        <v>482</v>
      </c>
      <c r="D27" s="1" t="str">
        <f>VLOOKUP(C27,'MASTER KEY'!$A$2:$B980,2,TRUE)</f>
        <v>Present weather in code</v>
      </c>
    </row>
    <row r="28" spans="1:4" x14ac:dyDescent="0.3">
      <c r="A28" s="1" t="s">
        <v>456</v>
      </c>
      <c r="B28" s="1">
        <v>1</v>
      </c>
      <c r="C28" s="1" t="s">
        <v>483</v>
      </c>
      <c r="D28" s="1" t="str">
        <f>VLOOKUP(C28,'MASTER KEY'!$A$2:$B982,2,TRUE)</f>
        <v>Mean sea level pressure</v>
      </c>
    </row>
    <row r="29" spans="1:4" x14ac:dyDescent="0.3">
      <c r="A29" s="1" t="s">
        <v>457</v>
      </c>
      <c r="B29" s="1">
        <v>1</v>
      </c>
      <c r="C29" s="1" t="s">
        <v>484</v>
      </c>
      <c r="D29" s="1" t="str">
        <f>VLOOKUP(C29,'MASTER KEY'!$A$2:$B984,2,TRUE)</f>
        <v>Station level pressure</v>
      </c>
    </row>
    <row r="30" spans="1:4" ht="14.4" x14ac:dyDescent="0.3">
      <c r="A30" t="s">
        <v>1376</v>
      </c>
      <c r="B30" s="1">
        <v>1</v>
      </c>
      <c r="C30" s="1" t="s">
        <v>494</v>
      </c>
      <c r="D30" s="1" t="str">
        <f>VLOOKUP(C30,'MASTER KEY'!$A$2:$B959,2,TRUE)</f>
        <v>Tidal Height</v>
      </c>
    </row>
    <row r="31" spans="1:4" ht="14.4" x14ac:dyDescent="0.3">
      <c r="A31" t="s">
        <v>1377</v>
      </c>
      <c r="B31" s="1">
        <v>1</v>
      </c>
      <c r="C31" s="1" t="s">
        <v>211</v>
      </c>
      <c r="D31" s="1" t="str">
        <f>VLOOKUP(C31,'MASTER KEY'!$A$2:$B960,2,TRUE)</f>
        <v>Temperature</v>
      </c>
    </row>
    <row r="32" spans="1:4" ht="14.4" x14ac:dyDescent="0.3">
      <c r="A32" t="s">
        <v>486</v>
      </c>
      <c r="B32" s="1">
        <v>1</v>
      </c>
      <c r="C32" s="1" t="s">
        <v>460</v>
      </c>
      <c r="D32" s="1" t="str">
        <f>VLOOKUP(C32,'MASTER KEY'!$A$2:$B961,2,TRUE)</f>
        <v>Air Temperature</v>
      </c>
    </row>
    <row r="33" spans="1:4" ht="14.4" x14ac:dyDescent="0.3">
      <c r="A33" t="s">
        <v>1378</v>
      </c>
      <c r="B33" s="1">
        <v>1</v>
      </c>
      <c r="C33" s="1" t="s">
        <v>484</v>
      </c>
      <c r="D33" s="1" t="str">
        <f>VLOOKUP(C33,'MASTER KEY'!$A$2:$B962,2,TRUE)</f>
        <v>Station level pressure</v>
      </c>
    </row>
    <row r="34" spans="1:4" ht="14.4" x14ac:dyDescent="0.3">
      <c r="A34" t="s">
        <v>376</v>
      </c>
      <c r="B34" s="1">
        <v>1</v>
      </c>
      <c r="C34" s="1" t="s">
        <v>379</v>
      </c>
      <c r="D34" s="1" t="str">
        <f>VLOOKUP(C34,'MASTER KEY'!$A$2:$B963,2,TRUE)</f>
        <v>Wind Direction</v>
      </c>
    </row>
    <row r="35" spans="1:4" ht="14.4" x14ac:dyDescent="0.3">
      <c r="A35" t="s">
        <v>377</v>
      </c>
      <c r="B35" s="1">
        <f>1/3.6</f>
        <v>0.27777777777777779</v>
      </c>
      <c r="C35" s="1" t="s">
        <v>380</v>
      </c>
      <c r="D35" s="1" t="str">
        <f>VLOOKUP(C35,'MASTER KEY'!$A$2:$B965,2,TRUE)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4"/>
  <sheetViews>
    <sheetView workbookViewId="0">
      <selection activeCell="G25" activeCellId="1" sqref="B17:B24 G25"/>
    </sheetView>
  </sheetViews>
  <sheetFormatPr defaultColWidth="8.88671875" defaultRowHeight="14.4" x14ac:dyDescent="0.3"/>
  <cols>
    <col min="1" max="1" width="17.88671875" bestFit="1" customWidth="1"/>
    <col min="2" max="2" width="6" bestFit="1" customWidth="1"/>
    <col min="4" max="4" width="19" bestFit="1" customWidth="1"/>
  </cols>
  <sheetData>
    <row r="1" spans="1:4" x14ac:dyDescent="0.3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14" t="s">
        <v>496</v>
      </c>
      <c r="B2" s="1">
        <f>1/1000</f>
        <v>1E-3</v>
      </c>
      <c r="C2" s="1" t="s">
        <v>494</v>
      </c>
      <c r="D2" s="1" t="str">
        <f>VLOOKUP(C2,'MASTER KEY'!$A$2:$B931,2,TRUE)</f>
        <v>Tidal Height</v>
      </c>
    </row>
    <row r="3" spans="1:4" x14ac:dyDescent="0.3">
      <c r="A3" t="s">
        <v>839</v>
      </c>
      <c r="B3">
        <v>0.01</v>
      </c>
      <c r="C3" s="1" t="s">
        <v>494</v>
      </c>
      <c r="D3" s="1" t="str">
        <f>VLOOKUP(C3,'MASTER KEY'!$A$2:$B932,2,TRUE)</f>
        <v>Tidal Height</v>
      </c>
    </row>
    <row r="4" spans="1:4" x14ac:dyDescent="0.3">
      <c r="A4" s="15" t="s">
        <v>1379</v>
      </c>
      <c r="B4">
        <v>1</v>
      </c>
      <c r="C4" s="1" t="s">
        <v>1317</v>
      </c>
      <c r="D4" s="1" t="str">
        <f>VLOOKUP(C4,'MASTER KEY'!$A$2:$B933,2,TRUE)</f>
        <v>Significant waveheight</v>
      </c>
    </row>
    <row r="5" spans="1:4" x14ac:dyDescent="0.3">
      <c r="A5" s="15" t="s">
        <v>1380</v>
      </c>
      <c r="B5">
        <v>1</v>
      </c>
      <c r="C5" s="1" t="s">
        <v>1339</v>
      </c>
      <c r="D5" s="1" t="str">
        <f>VLOOKUP(C5,'MASTER KEY'!$A$2:$B934,2,TRUE)</f>
        <v>Peak wave period</v>
      </c>
    </row>
    <row r="6" spans="1:4" x14ac:dyDescent="0.3">
      <c r="A6" s="15" t="s">
        <v>1381</v>
      </c>
      <c r="B6">
        <v>1</v>
      </c>
      <c r="C6" s="1" t="s">
        <v>1338</v>
      </c>
      <c r="D6" s="1" t="str">
        <f>VLOOKUP(C6,'MASTER KEY'!$A$2:$B935,2,TRUE)</f>
        <v>Mean wave period</v>
      </c>
    </row>
    <row r="7" spans="1:4" x14ac:dyDescent="0.3">
      <c r="A7" s="15" t="s">
        <v>1382</v>
      </c>
      <c r="B7">
        <v>1</v>
      </c>
      <c r="C7" s="1" t="s">
        <v>1343</v>
      </c>
      <c r="D7" s="1" t="str">
        <f>VLOOKUP(C7,'MASTER KEY'!$A$2:$B936,2,TRUE)</f>
        <v>Peak wave direction</v>
      </c>
    </row>
    <row r="8" spans="1:4" x14ac:dyDescent="0.3">
      <c r="A8" s="15" t="s">
        <v>1418</v>
      </c>
      <c r="B8">
        <v>1</v>
      </c>
      <c r="C8" s="1" t="s">
        <v>1338</v>
      </c>
      <c r="D8" s="1" t="str">
        <f>VLOOKUP(C8,'MASTER KEY'!$A$2:$B937,2,TRUE)</f>
        <v>Mean wave period</v>
      </c>
    </row>
    <row r="9" spans="1:4" x14ac:dyDescent="0.3">
      <c r="A9" t="s">
        <v>12</v>
      </c>
      <c r="B9">
        <v>1</v>
      </c>
      <c r="C9" s="1" t="s">
        <v>212</v>
      </c>
      <c r="D9" s="1" t="str">
        <f>VLOOKUP(C9,'MASTER KEY'!$A$2:$B937,2,TRUE)</f>
        <v>Depth</v>
      </c>
    </row>
    <row r="10" spans="1:4" x14ac:dyDescent="0.3">
      <c r="A10" t="s">
        <v>1397</v>
      </c>
      <c r="B10">
        <v>1E-3</v>
      </c>
      <c r="C10" s="1" t="s">
        <v>1373</v>
      </c>
      <c r="D10" s="1" t="str">
        <f>VLOOKUP(C10,'MASTER KEY'!$A$2:$B938,2,TRUE)</f>
        <v>Current velocity</v>
      </c>
    </row>
    <row r="11" spans="1:4" x14ac:dyDescent="0.3">
      <c r="A11" t="s">
        <v>1398</v>
      </c>
      <c r="B11">
        <v>1</v>
      </c>
      <c r="C11" s="1" t="s">
        <v>1402</v>
      </c>
      <c r="D11" s="1" t="str">
        <f>VLOOKUP(C11,'MASTER KEY'!$A$2:$B939,2,TRUE)</f>
        <v>Current direction</v>
      </c>
    </row>
    <row r="12" spans="1:4" x14ac:dyDescent="0.3">
      <c r="A12" t="s">
        <v>1399</v>
      </c>
      <c r="B12">
        <v>1E-3</v>
      </c>
      <c r="C12" s="1" t="s">
        <v>1373</v>
      </c>
      <c r="D12" s="1" t="str">
        <f>VLOOKUP(C12,'MASTER KEY'!$A$2:$B940,2,TRUE)</f>
        <v>Current velocity</v>
      </c>
    </row>
    <row r="13" spans="1:4" x14ac:dyDescent="0.3">
      <c r="A13" t="s">
        <v>1382</v>
      </c>
      <c r="B13">
        <v>1</v>
      </c>
      <c r="C13" s="1" t="s">
        <v>1402</v>
      </c>
      <c r="D13" s="1" t="str">
        <f>VLOOKUP(C13,'MASTER KEY'!$A$2:$B941,2,TRUE)</f>
        <v>Current direction</v>
      </c>
    </row>
    <row r="14" spans="1:4" x14ac:dyDescent="0.3">
      <c r="A14" t="s">
        <v>1405</v>
      </c>
      <c r="B14">
        <v>1</v>
      </c>
      <c r="C14" s="1" t="s">
        <v>934</v>
      </c>
      <c r="D14" s="1" t="str">
        <f>VLOOKUP(C14,'MASTER KEY'!$A$2:$B942,2,TRUE)</f>
        <v>HEADING</v>
      </c>
    </row>
    <row r="15" spans="1:4" x14ac:dyDescent="0.3">
      <c r="A15" t="s">
        <v>939</v>
      </c>
      <c r="B15">
        <v>1</v>
      </c>
      <c r="C15" s="1" t="s">
        <v>940</v>
      </c>
      <c r="D15" s="1" t="str">
        <f>VLOOKUP(C15,'MASTER KEY'!$A$2:$B943,2,TRUE)</f>
        <v>Pitch</v>
      </c>
    </row>
    <row r="16" spans="1:4" x14ac:dyDescent="0.3">
      <c r="A16" t="s">
        <v>1406</v>
      </c>
      <c r="B16">
        <v>1</v>
      </c>
      <c r="C16" s="1" t="s">
        <v>946</v>
      </c>
      <c r="D16" s="1" t="str">
        <f>VLOOKUP(C16,'MASTER KEY'!$A$2:$B944,2,TRUE)</f>
        <v>ROLL</v>
      </c>
    </row>
    <row r="17" spans="1:4" x14ac:dyDescent="0.3">
      <c r="A17" t="s">
        <v>10</v>
      </c>
      <c r="B17">
        <v>1</v>
      </c>
      <c r="C17" s="16" t="s">
        <v>211</v>
      </c>
      <c r="D17" s="1" t="str">
        <f>VLOOKUP(C17,'MASTER KEY'!$A$2:$B945,2,TRUE)</f>
        <v>Temperature</v>
      </c>
    </row>
    <row r="18" spans="1:4" x14ac:dyDescent="0.3">
      <c r="A18" t="s">
        <v>1407</v>
      </c>
      <c r="B18">
        <v>1</v>
      </c>
      <c r="C18" s="16" t="s">
        <v>494</v>
      </c>
      <c r="D18" s="1" t="str">
        <f>VLOOKUP(C18,'MASTER KEY'!$A$2:$B946,2,TRUE)</f>
        <v>Tidal Height</v>
      </c>
    </row>
    <row r="19" spans="1:4" x14ac:dyDescent="0.3">
      <c r="A19" t="s">
        <v>1408</v>
      </c>
      <c r="B19">
        <v>1</v>
      </c>
      <c r="C19" s="1" t="s">
        <v>1343</v>
      </c>
      <c r="D19" s="1" t="str">
        <f>VLOOKUP(C19,'MASTER KEY'!$A$2:$B947,2,TRUE)</f>
        <v>Peak wave direction</v>
      </c>
    </row>
    <row r="20" spans="1:4" x14ac:dyDescent="0.3">
      <c r="A20" t="s">
        <v>1409</v>
      </c>
      <c r="B20">
        <v>1</v>
      </c>
      <c r="C20" s="1" t="s">
        <v>1345</v>
      </c>
      <c r="D20" s="1" t="str">
        <f>VLOOKUP(C20,'MASTER KEY'!$A$2:$B948,2,TRUE)</f>
        <v>Mean wave direction</v>
      </c>
    </row>
    <row r="21" spans="1:4" x14ac:dyDescent="0.3">
      <c r="A21" s="11" t="s">
        <v>1326</v>
      </c>
      <c r="B21">
        <v>1</v>
      </c>
      <c r="C21" s="20" t="s">
        <v>1336</v>
      </c>
      <c r="D21" s="1" t="str">
        <f>VLOOKUP(C21,'MASTER KEY'!$A$2:$B949,2,TRUE)</f>
        <v>Maximum waveheight</v>
      </c>
    </row>
    <row r="22" spans="1:4" x14ac:dyDescent="0.3">
      <c r="A22" s="11" t="s">
        <v>1410</v>
      </c>
      <c r="B22">
        <v>1</v>
      </c>
      <c r="C22" s="20" t="s">
        <v>1342</v>
      </c>
      <c r="D22" s="1" t="str">
        <f>VLOOKUP(C22,'MASTER KEY'!$A$2:$B950,2,TRUE)</f>
        <v>Maximum wave period</v>
      </c>
    </row>
    <row r="23" spans="1:4" x14ac:dyDescent="0.3">
      <c r="A23" s="11" t="s">
        <v>1419</v>
      </c>
      <c r="B23">
        <v>1</v>
      </c>
      <c r="C23" s="1" t="s">
        <v>1343</v>
      </c>
      <c r="D23" s="1" t="str">
        <f>VLOOKUP(C23,'MASTER KEY'!$A$2:$B951,2,TRUE)</f>
        <v>Peak wave direction</v>
      </c>
    </row>
    <row r="24" spans="1:4" x14ac:dyDescent="0.3">
      <c r="A24" s="11" t="s">
        <v>1420</v>
      </c>
      <c r="B24">
        <v>1</v>
      </c>
      <c r="C24" s="20" t="s">
        <v>1342</v>
      </c>
      <c r="D24" s="1" t="str">
        <f>VLOOKUP(C24,'MASTER KEY'!$A$2:$B952,2,TRUE)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4"/>
  <sheetViews>
    <sheetView workbookViewId="0">
      <selection activeCell="D2" sqref="D2"/>
    </sheetView>
  </sheetViews>
  <sheetFormatPr defaultColWidth="8.88671875" defaultRowHeight="14.4" x14ac:dyDescent="0.3"/>
  <cols>
    <col min="1" max="1" width="24.88671875" bestFit="1" customWidth="1"/>
    <col min="4" max="4" width="13.1093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845</v>
      </c>
      <c r="B2">
        <v>1</v>
      </c>
      <c r="C2" s="1" t="s">
        <v>460</v>
      </c>
      <c r="D2" s="1" t="str">
        <f>VLOOKUP(C2,'MASTER KEY'!$A$2:$B931,2,TRUE)</f>
        <v>Air Temperature</v>
      </c>
    </row>
    <row r="3" spans="1:4" x14ac:dyDescent="0.3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3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3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3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3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3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3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3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3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3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3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3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3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3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3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3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3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3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3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3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3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  <row r="24" spans="1:4" x14ac:dyDescent="0.3">
      <c r="A24" s="9" t="s">
        <v>866</v>
      </c>
      <c r="B24">
        <v>1</v>
      </c>
      <c r="C24" s="1" t="s">
        <v>923</v>
      </c>
      <c r="D24" s="1" t="str">
        <f>VLOOKUP(C24,'MASTER KEY'!$A$2:$B953,2,TRUE)</f>
        <v>ACCELERATIONX</v>
      </c>
    </row>
    <row r="25" spans="1:4" x14ac:dyDescent="0.3">
      <c r="A25" s="9" t="s">
        <v>867</v>
      </c>
      <c r="B25">
        <v>1</v>
      </c>
      <c r="C25" s="1" t="s">
        <v>924</v>
      </c>
      <c r="D25" s="1" t="str">
        <f>VLOOKUP(C25,'MASTER KEY'!$A$2:$B954,2,TRUE)</f>
        <v>ACCELERATIONY</v>
      </c>
    </row>
    <row r="26" spans="1:4" x14ac:dyDescent="0.3">
      <c r="A26" s="9" t="s">
        <v>868</v>
      </c>
      <c r="B26">
        <v>1</v>
      </c>
      <c r="C26" s="1" t="s">
        <v>925</v>
      </c>
      <c r="D26" s="1" t="str">
        <f>VLOOKUP(C26,'MASTER KEY'!$A$2:$B955,2,TRUE)</f>
        <v>ACCELERATIONZ</v>
      </c>
    </row>
    <row r="27" spans="1:4" x14ac:dyDescent="0.3">
      <c r="A27" s="9" t="s">
        <v>869</v>
      </c>
      <c r="B27">
        <v>1</v>
      </c>
      <c r="C27" s="1" t="s">
        <v>926</v>
      </c>
      <c r="D27" s="1" t="str">
        <f>VLOOKUP(C27,'MASTER KEY'!$A$2:$B956,2,TRUE)</f>
        <v>AMPLITUDE1</v>
      </c>
    </row>
    <row r="28" spans="1:4" x14ac:dyDescent="0.3">
      <c r="A28" s="9" t="s">
        <v>870</v>
      </c>
      <c r="B28">
        <v>1</v>
      </c>
      <c r="C28" s="1" t="s">
        <v>927</v>
      </c>
      <c r="D28" s="1" t="str">
        <f>VLOOKUP(C28,'MASTER KEY'!$A$2:$B957,2,TRUE)</f>
        <v>AMPLITUDE2</v>
      </c>
    </row>
    <row r="29" spans="1:4" x14ac:dyDescent="0.3">
      <c r="A29" s="9" t="s">
        <v>871</v>
      </c>
      <c r="B29">
        <v>1</v>
      </c>
      <c r="C29" s="1" t="s">
        <v>928</v>
      </c>
      <c r="D29" s="1" t="str">
        <f>VLOOKUP(C29,'MASTER KEY'!$A$2:$B958,2,TRUE)</f>
        <v>AMPLITUDE3</v>
      </c>
    </row>
    <row r="30" spans="1:4" x14ac:dyDescent="0.3">
      <c r="A30" s="9" t="s">
        <v>872</v>
      </c>
      <c r="B30">
        <v>1</v>
      </c>
      <c r="C30" s="1" t="s">
        <v>929</v>
      </c>
      <c r="D30" s="1" t="str">
        <f>VLOOKUP(C30,'MASTER KEY'!$A$2:$B959,2,TRUE)</f>
        <v>CELL</v>
      </c>
    </row>
    <row r="31" spans="1:4" x14ac:dyDescent="0.3">
      <c r="A31" s="9" t="s">
        <v>873</v>
      </c>
      <c r="B31">
        <v>1</v>
      </c>
      <c r="C31" s="1" t="s">
        <v>391</v>
      </c>
      <c r="D31" s="1" t="str">
        <f>VLOOKUP(C31,'MASTER KEY'!$A$2:$B960,2,TRUE)</f>
        <v>Conductivity</v>
      </c>
    </row>
    <row r="32" spans="1:4" x14ac:dyDescent="0.3">
      <c r="A32" s="9" t="s">
        <v>874</v>
      </c>
      <c r="B32">
        <v>1</v>
      </c>
      <c r="C32" s="1" t="s">
        <v>932</v>
      </c>
      <c r="D32" s="1" t="str">
        <f>VLOOKUP(C32,'MASTER KEY'!$A$2:$B961,2,TRUE)</f>
        <v>DENSITY ANOMALY</v>
      </c>
    </row>
    <row r="33" spans="1:4" x14ac:dyDescent="0.3">
      <c r="A33" s="9" t="s">
        <v>875</v>
      </c>
      <c r="B33">
        <v>1</v>
      </c>
      <c r="C33" s="1" t="s">
        <v>212</v>
      </c>
      <c r="D33" s="1" t="str">
        <f>VLOOKUP(C33,'MASTER KEY'!$A$2:$B962,2,TRUE)</f>
        <v>Depth</v>
      </c>
    </row>
    <row r="34" spans="1:4" x14ac:dyDescent="0.3">
      <c r="A34" s="9" t="s">
        <v>876</v>
      </c>
      <c r="B34">
        <v>1</v>
      </c>
      <c r="C34" s="1" t="s">
        <v>227</v>
      </c>
      <c r="D34" s="1" t="str">
        <f>VLOOKUP(C34,'MASTER KEY'!$A$2:$B963,2,TRUE)</f>
        <v>Oxygen</v>
      </c>
    </row>
    <row r="35" spans="1:4" x14ac:dyDescent="0.3">
      <c r="A35" s="9" t="s">
        <v>877</v>
      </c>
      <c r="B35">
        <v>1</v>
      </c>
      <c r="C35" s="1" t="s">
        <v>934</v>
      </c>
      <c r="D35" s="1" t="str">
        <f>VLOOKUP(C35,'MASTER KEY'!$A$2:$B964,2,TRUE)</f>
        <v>HEADING</v>
      </c>
    </row>
    <row r="36" spans="1:4" x14ac:dyDescent="0.3">
      <c r="A36" s="9" t="s">
        <v>878</v>
      </c>
      <c r="B36">
        <v>1</v>
      </c>
      <c r="C36" s="1" t="s">
        <v>935</v>
      </c>
      <c r="D36" s="1" t="str">
        <f>VLOOKUP(C36,'MASTER KEY'!$A$2:$B965,2,TRUE)</f>
        <v>LOWER_UCUR</v>
      </c>
    </row>
    <row r="37" spans="1:4" x14ac:dyDescent="0.3">
      <c r="A37" s="9" t="s">
        <v>879</v>
      </c>
      <c r="B37">
        <v>1</v>
      </c>
      <c r="C37" s="1" t="s">
        <v>936</v>
      </c>
      <c r="D37" s="1" t="str">
        <f>VLOOKUP(C37,'MASTER KEY'!$A$2:$B966,2,TRUE)</f>
        <v>LOWER_VCUR</v>
      </c>
    </row>
    <row r="38" spans="1:4" x14ac:dyDescent="0.3">
      <c r="A38" s="9" t="s">
        <v>880</v>
      </c>
      <c r="B38">
        <v>1</v>
      </c>
      <c r="C38" s="1" t="s">
        <v>937</v>
      </c>
      <c r="D38" s="1" t="str">
        <f>VLOOKUP(C38,'MASTER KEY'!$A$2:$B967,2,TRUE)</f>
        <v>MIDDLE_UCUR</v>
      </c>
    </row>
    <row r="39" spans="1:4" x14ac:dyDescent="0.3">
      <c r="A39" s="9" t="s">
        <v>881</v>
      </c>
      <c r="B39">
        <v>1</v>
      </c>
      <c r="C39" s="1" t="s">
        <v>938</v>
      </c>
      <c r="D39" s="1" t="str">
        <f>VLOOKUP(C39,'MASTER KEY'!$A$2:$B968,2,TRUE)</f>
        <v>MIDDLE_VCUR</v>
      </c>
    </row>
    <row r="40" spans="1:4" x14ac:dyDescent="0.3">
      <c r="A40" s="9" t="s">
        <v>882</v>
      </c>
      <c r="B40">
        <v>1</v>
      </c>
      <c r="C40" s="1" t="s">
        <v>898</v>
      </c>
      <c r="D40" s="1" t="str">
        <f>VLOOKUP(C40,'MASTER KEY'!$A$2:$B969,2,TRUE)</f>
        <v>PAR</v>
      </c>
    </row>
    <row r="41" spans="1:4" x14ac:dyDescent="0.3">
      <c r="A41" s="9" t="s">
        <v>883</v>
      </c>
      <c r="B41">
        <v>1</v>
      </c>
      <c r="C41" s="1" t="s">
        <v>940</v>
      </c>
      <c r="D41" s="1" t="str">
        <f>VLOOKUP(C41,'MASTER KEY'!$A$2:$B970,2,TRUE)</f>
        <v>Pitch</v>
      </c>
    </row>
    <row r="42" spans="1:4" x14ac:dyDescent="0.3">
      <c r="A42" s="9" t="s">
        <v>884</v>
      </c>
      <c r="B42">
        <v>1</v>
      </c>
      <c r="C42" s="1" t="s">
        <v>943</v>
      </c>
      <c r="D42" s="1" t="str">
        <f>VLOOKUP(C42,'MASTER KEY'!$A$2:$B971,2,TRUE)</f>
        <v>PRESSURE</v>
      </c>
    </row>
    <row r="43" spans="1:4" x14ac:dyDescent="0.3">
      <c r="A43" s="9" t="s">
        <v>885</v>
      </c>
      <c r="B43">
        <v>1</v>
      </c>
      <c r="C43" s="1" t="s">
        <v>944</v>
      </c>
      <c r="D43" s="1" t="str">
        <f>VLOOKUP(C43,'MASTER KEY'!$A$2:$B972,2,TRUE)</f>
        <v>PRESSURE_SENSOR_DEPTH</v>
      </c>
    </row>
    <row r="44" spans="1:4" x14ac:dyDescent="0.3">
      <c r="A44" s="9" t="s">
        <v>886</v>
      </c>
      <c r="B44">
        <v>1</v>
      </c>
      <c r="C44" s="1" t="s">
        <v>946</v>
      </c>
      <c r="D44" s="1" t="str">
        <f>VLOOKUP(C44,'MASTER KEY'!$A$2:$B973,2,TRUE)</f>
        <v>ROLL</v>
      </c>
    </row>
    <row r="45" spans="1:4" x14ac:dyDescent="0.3">
      <c r="A45" s="9" t="s">
        <v>887</v>
      </c>
      <c r="B45">
        <v>1</v>
      </c>
      <c r="C45" s="1" t="s">
        <v>210</v>
      </c>
      <c r="D45" s="1" t="str">
        <f>VLOOKUP(C45,'MASTER KEY'!$A$2:$B974,2,TRUE)</f>
        <v>Salinity</v>
      </c>
    </row>
    <row r="46" spans="1:4" x14ac:dyDescent="0.3">
      <c r="A46" s="9" t="s">
        <v>888</v>
      </c>
      <c r="B46">
        <v>1</v>
      </c>
      <c r="C46" s="1" t="s">
        <v>391</v>
      </c>
      <c r="D46" s="1" t="str">
        <f>VLOOKUP(C46,'MASTER KEY'!$A$2:$B975,2,TRUE)</f>
        <v>Conductivity</v>
      </c>
    </row>
    <row r="47" spans="1:4" x14ac:dyDescent="0.3">
      <c r="A47" s="9" t="s">
        <v>889</v>
      </c>
      <c r="B47">
        <v>1</v>
      </c>
      <c r="C47" s="1" t="s">
        <v>947</v>
      </c>
      <c r="D47" s="1" t="str">
        <f>VLOOKUP(C47,'MASTER KEY'!$A$2:$B976,2,TRUE)</f>
        <v>SPEED_OF_SOUND</v>
      </c>
    </row>
    <row r="48" spans="1:4" x14ac:dyDescent="0.3">
      <c r="A48" s="9" t="s">
        <v>890</v>
      </c>
      <c r="B48">
        <v>1</v>
      </c>
      <c r="C48" s="1" t="s">
        <v>211</v>
      </c>
      <c r="D48" s="1" t="str">
        <f>VLOOKUP(C48,'MASTER KEY'!$A$2:$B977,2,TRUE)</f>
        <v>Temperature</v>
      </c>
    </row>
    <row r="49" spans="1:4" x14ac:dyDescent="0.3">
      <c r="A49" s="9" t="s">
        <v>891</v>
      </c>
      <c r="B49">
        <v>1</v>
      </c>
      <c r="C49" s="1" t="s">
        <v>901</v>
      </c>
      <c r="D49" s="1" t="str">
        <f>VLOOKUP(C49,'MASTER KEY'!$A$2:$B978,2,TRUE)</f>
        <v>Tilt</v>
      </c>
    </row>
    <row r="50" spans="1:4" x14ac:dyDescent="0.3">
      <c r="A50" s="9" t="s">
        <v>892</v>
      </c>
      <c r="B50">
        <v>1</v>
      </c>
      <c r="C50" s="1" t="s">
        <v>948</v>
      </c>
      <c r="D50" s="1" t="str">
        <f>VLOOKUP(C50,'MASTER KEY'!$A$2:$B979,2,TRUE)</f>
        <v>UCUR (eastward velocity)</v>
      </c>
    </row>
    <row r="51" spans="1:4" x14ac:dyDescent="0.3">
      <c r="A51" s="9" t="s">
        <v>893</v>
      </c>
      <c r="B51">
        <v>1</v>
      </c>
      <c r="C51" s="1" t="s">
        <v>949</v>
      </c>
      <c r="D51" s="1" t="str">
        <f>VLOOKUP(C51,'MASTER KEY'!$A$2:$B980,2,TRUE)</f>
        <v>UPPER_UCUR</v>
      </c>
    </row>
    <row r="52" spans="1:4" x14ac:dyDescent="0.3">
      <c r="A52" s="9" t="s">
        <v>894</v>
      </c>
      <c r="B52">
        <v>1</v>
      </c>
      <c r="C52" s="1" t="s">
        <v>950</v>
      </c>
      <c r="D52" s="1" t="str">
        <f>VLOOKUP(C52,'MASTER KEY'!$A$2:$B981,2,TRUE)</f>
        <v>UPPER_VCUR</v>
      </c>
    </row>
    <row r="53" spans="1:4" x14ac:dyDescent="0.3">
      <c r="A53" s="9" t="s">
        <v>895</v>
      </c>
      <c r="B53">
        <v>1</v>
      </c>
      <c r="C53" s="1" t="s">
        <v>951</v>
      </c>
      <c r="D53" s="1" t="str">
        <f>VLOOKUP(C53,'MASTER KEY'!$A$2:$B982,2,TRUE)</f>
        <v>VCUR (northward velocity)</v>
      </c>
    </row>
    <row r="54" spans="1:4" x14ac:dyDescent="0.3">
      <c r="A54" s="9" t="s">
        <v>896</v>
      </c>
      <c r="B54">
        <v>1</v>
      </c>
      <c r="C54" s="1" t="s">
        <v>952</v>
      </c>
      <c r="D54" s="1" t="str">
        <f>VLOOKUP(C54,'MASTER KEY'!$A$2:$B983,2,TRUE)</f>
        <v>WCUR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D2" sqref="D2:D4"/>
    </sheetView>
  </sheetViews>
  <sheetFormatPr defaultRowHeight="14.4" x14ac:dyDescent="0.3"/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1791</v>
      </c>
      <c r="B2">
        <v>1</v>
      </c>
      <c r="C2" s="1" t="s">
        <v>1317</v>
      </c>
      <c r="D2" t="str">
        <f>VLOOKUP(C2,'MASTER KEY'!$A$2:$B931,2,TRUE)</f>
        <v>Significant waveheight</v>
      </c>
    </row>
    <row r="3" spans="1:4" x14ac:dyDescent="0.3">
      <c r="A3" t="s">
        <v>1792</v>
      </c>
      <c r="B3">
        <v>1</v>
      </c>
      <c r="C3" s="16" t="s">
        <v>1343</v>
      </c>
      <c r="D3" t="str">
        <f>VLOOKUP(C3,'MASTER KEY'!$A$2:$B932,2,TRUE)</f>
        <v>Peak wave direction</v>
      </c>
    </row>
    <row r="4" spans="1:4" x14ac:dyDescent="0.3">
      <c r="A4" t="s">
        <v>1793</v>
      </c>
      <c r="B4">
        <v>1</v>
      </c>
      <c r="C4" s="1" t="s">
        <v>1339</v>
      </c>
      <c r="D4" t="str">
        <f>VLOOKUP(C4,'MASTER KEY'!$A$2:$B933,2,TRUE)</f>
        <v>Peak wave period</v>
      </c>
    </row>
    <row r="5" spans="1:4" x14ac:dyDescent="0.3">
      <c r="A5" s="11"/>
    </row>
    <row r="6" spans="1:4" x14ac:dyDescent="0.3">
      <c r="A6" s="11"/>
    </row>
    <row r="7" spans="1:4" x14ac:dyDescent="0.3">
      <c r="A7" s="11"/>
    </row>
    <row r="8" spans="1:4" x14ac:dyDescent="0.3">
      <c r="A8" s="11"/>
    </row>
    <row r="9" spans="1:4" x14ac:dyDescent="0.3">
      <c r="A9" s="11"/>
    </row>
    <row r="10" spans="1:4" x14ac:dyDescent="0.3">
      <c r="C10" s="1"/>
    </row>
    <row r="11" spans="1:4" x14ac:dyDescent="0.3">
      <c r="C11" s="1"/>
    </row>
    <row r="12" spans="1:4" x14ac:dyDescent="0.3">
      <c r="C12" s="1"/>
    </row>
    <row r="13" spans="1:4" x14ac:dyDescent="0.3">
      <c r="C13" s="1"/>
    </row>
    <row r="14" spans="1:4" x14ac:dyDescent="0.3">
      <c r="A14" s="11"/>
    </row>
    <row r="15" spans="1:4" x14ac:dyDescent="0.3">
      <c r="C15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217-629A-4AA1-BFB1-326590517B91}">
  <dimension ref="A1:D13"/>
  <sheetViews>
    <sheetView tabSelected="1" workbookViewId="0">
      <selection activeCell="A4" sqref="A4:XFD4"/>
    </sheetView>
  </sheetViews>
  <sheetFormatPr defaultRowHeight="14.4" x14ac:dyDescent="0.3"/>
  <cols>
    <col min="1" max="1" width="32.6640625" bestFit="1" customWidth="1"/>
    <col min="2" max="2" width="4.88671875" bestFit="1" customWidth="1"/>
    <col min="3" max="3" width="8.44140625" bestFit="1" customWidth="1"/>
    <col min="4" max="4" width="11.88671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1794</v>
      </c>
      <c r="B2">
        <v>1</v>
      </c>
      <c r="C2" s="30" t="s">
        <v>1808</v>
      </c>
      <c r="D2" t="str">
        <f>VLOOKUP(C2,'MASTER KEY'!$A$2:$B931,2,TRUE)</f>
        <v>Fluorescence (Volts)</v>
      </c>
    </row>
    <row r="3" spans="1:4" x14ac:dyDescent="0.3">
      <c r="A3" t="s">
        <v>1795</v>
      </c>
      <c r="B3">
        <v>1</v>
      </c>
      <c r="C3" s="1" t="s">
        <v>1069</v>
      </c>
      <c r="D3" t="str">
        <f>VLOOKUP(C3,'MASTER KEY'!$A$2:$B932,2,TRUE)</f>
        <v>light attenuation coefficient</v>
      </c>
    </row>
    <row r="4" spans="1:4" x14ac:dyDescent="0.3">
      <c r="A4" t="s">
        <v>1796</v>
      </c>
      <c r="B4">
        <v>1</v>
      </c>
      <c r="C4" s="1" t="s">
        <v>391</v>
      </c>
      <c r="D4" t="str">
        <f>VLOOKUP(C4,'MASTER KEY'!$A$2:$B934,2,TRUE)</f>
        <v>Conductivity</v>
      </c>
    </row>
    <row r="5" spans="1:4" x14ac:dyDescent="0.3">
      <c r="A5" t="s">
        <v>1797</v>
      </c>
      <c r="B5">
        <v>1</v>
      </c>
      <c r="C5" s="1" t="s">
        <v>1077</v>
      </c>
      <c r="D5" t="str">
        <f>VLOOKUP(C5,'MASTER KEY'!$A$2:$B935,2,TRUE)</f>
        <v>density</v>
      </c>
    </row>
    <row r="6" spans="1:4" x14ac:dyDescent="0.3">
      <c r="A6" t="s">
        <v>1798</v>
      </c>
      <c r="B6">
        <v>1</v>
      </c>
      <c r="C6" s="1" t="s">
        <v>289</v>
      </c>
      <c r="D6" t="str">
        <f>VLOOKUP(C6,'MASTER KEY'!$A$2:$B936,2,TRUE)</f>
        <v>O2 Saturation</v>
      </c>
    </row>
    <row r="7" spans="1:4" x14ac:dyDescent="0.3">
      <c r="A7" t="s">
        <v>1799</v>
      </c>
      <c r="B7">
        <v>1</v>
      </c>
      <c r="C7" s="1" t="s">
        <v>227</v>
      </c>
      <c r="D7" t="str">
        <f>VLOOKUP(C7,'MASTER KEY'!$A$2:$B937,2,TRUE)</f>
        <v>Oxygen</v>
      </c>
    </row>
    <row r="8" spans="1:4" x14ac:dyDescent="0.3">
      <c r="A8" t="s">
        <v>1800</v>
      </c>
      <c r="B8">
        <v>1</v>
      </c>
      <c r="C8" s="1" t="s">
        <v>210</v>
      </c>
      <c r="D8" t="str">
        <f>VLOOKUP(C8,'MASTER KEY'!$A$2:$B938,2,TRUE)</f>
        <v>Salinity</v>
      </c>
    </row>
    <row r="9" spans="1:4" x14ac:dyDescent="0.3">
      <c r="A9" t="s">
        <v>1801</v>
      </c>
      <c r="B9">
        <v>1</v>
      </c>
      <c r="C9" s="1" t="s">
        <v>407</v>
      </c>
      <c r="D9" t="str">
        <f>VLOOKUP(C9,'MASTER KEY'!$A$2:$B939,2,TRUE)</f>
        <v>Secchi depth</v>
      </c>
    </row>
    <row r="10" spans="1:4" x14ac:dyDescent="0.3">
      <c r="A10" t="s">
        <v>1802</v>
      </c>
      <c r="B10">
        <v>1</v>
      </c>
      <c r="C10" s="1" t="s">
        <v>216</v>
      </c>
      <c r="D10" t="str">
        <f>VLOOKUP(C10,'MASTER KEY'!$A$2:$B940,2,TRUE)</f>
        <v>Total Suspended Solids</v>
      </c>
    </row>
    <row r="11" spans="1:4" x14ac:dyDescent="0.3">
      <c r="A11" t="s">
        <v>1803</v>
      </c>
      <c r="B11">
        <v>1</v>
      </c>
      <c r="C11" s="1" t="s">
        <v>211</v>
      </c>
      <c r="D11" t="str">
        <f>VLOOKUP(C11,'MASTER KEY'!$A$2:$B941,2,TRUE)</f>
        <v>Temperature</v>
      </c>
    </row>
    <row r="12" spans="1:4" x14ac:dyDescent="0.3">
      <c r="A12" t="s">
        <v>1804</v>
      </c>
      <c r="B12">
        <v>1</v>
      </c>
      <c r="C12" s="1" t="s">
        <v>217</v>
      </c>
      <c r="D12" t="str">
        <f>VLOOKUP(C12,'MASTER KEY'!$A$2:$B942,2,TRUE)</f>
        <v>Turbidity</v>
      </c>
    </row>
    <row r="13" spans="1:4" x14ac:dyDescent="0.3">
      <c r="A13" t="s">
        <v>1805</v>
      </c>
      <c r="B13">
        <v>1</v>
      </c>
      <c r="C13" s="1" t="s">
        <v>400</v>
      </c>
      <c r="D13" t="str">
        <f>VLOOKUP(C13,'MASTER KEY'!$A$2:$B943,2,TRUE)</f>
        <v>pH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7"/>
  <sheetViews>
    <sheetView workbookViewId="0">
      <selection sqref="A1:D2"/>
    </sheetView>
  </sheetViews>
  <sheetFormatPr defaultColWidth="8.88671875" defaultRowHeight="14.4" x14ac:dyDescent="0.3"/>
  <cols>
    <col min="1" max="1" width="24.88671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892</v>
      </c>
      <c r="B2">
        <v>1</v>
      </c>
      <c r="C2" s="1" t="s">
        <v>948</v>
      </c>
      <c r="D2" t="str">
        <f>VLOOKUP(C2,'MASTER KEY'!$A$2:$B928,2,TRUE)</f>
        <v>UCUR (eastward velocity)</v>
      </c>
    </row>
    <row r="3" spans="1:4" x14ac:dyDescent="0.3">
      <c r="A3" t="s">
        <v>895</v>
      </c>
      <c r="B3">
        <v>1</v>
      </c>
      <c r="C3" s="1" t="s">
        <v>951</v>
      </c>
      <c r="D3" t="str">
        <f>VLOOKUP(C3,'MASTER KEY'!$A$2:$B929,2,TRUE)</f>
        <v>VCUR (northward velocity)</v>
      </c>
    </row>
    <row r="4" spans="1:4" x14ac:dyDescent="0.3">
      <c r="A4" t="s">
        <v>890</v>
      </c>
      <c r="B4">
        <v>1</v>
      </c>
      <c r="C4" s="1" t="s">
        <v>211</v>
      </c>
      <c r="D4" t="str">
        <f>VLOOKUP(C4,'MASTER KEY'!$A$2:$B930,2,TRUE)</f>
        <v>Temperature</v>
      </c>
    </row>
    <row r="5" spans="1:4" x14ac:dyDescent="0.3">
      <c r="A5" t="s">
        <v>887</v>
      </c>
      <c r="B5">
        <v>1</v>
      </c>
      <c r="C5" s="1" t="s">
        <v>210</v>
      </c>
      <c r="D5" t="str">
        <f>VLOOKUP(C5,'MASTER KEY'!$A$2:$B931,2,TRUE)</f>
        <v>Salinity</v>
      </c>
    </row>
    <row r="6" spans="1:4" x14ac:dyDescent="0.3">
      <c r="A6" t="s">
        <v>889</v>
      </c>
      <c r="B6">
        <v>1</v>
      </c>
      <c r="C6" s="1" t="s">
        <v>947</v>
      </c>
      <c r="D6" t="str">
        <f>VLOOKUP(C6,'MASTER KEY'!$A$2:$B932,2,TRUE)</f>
        <v>SPEED_OF_SOUND</v>
      </c>
    </row>
    <row r="7" spans="1:4" x14ac:dyDescent="0.3">
      <c r="A7" t="s">
        <v>877</v>
      </c>
      <c r="B7">
        <v>1</v>
      </c>
      <c r="C7" s="1" t="s">
        <v>934</v>
      </c>
      <c r="D7" t="str">
        <f>VLOOKUP(C7,'MASTER KEY'!$A$2:$B933,2,TRUE)</f>
        <v>HEADING</v>
      </c>
    </row>
    <row r="8" spans="1:4" x14ac:dyDescent="0.3">
      <c r="A8" t="s">
        <v>883</v>
      </c>
      <c r="B8">
        <v>1</v>
      </c>
      <c r="C8" s="1" t="s">
        <v>940</v>
      </c>
      <c r="D8" t="str">
        <f>VLOOKUP(C8,'MASTER KEY'!$A$2:$B934,2,TRUE)</f>
        <v>Pitch</v>
      </c>
    </row>
    <row r="9" spans="1:4" x14ac:dyDescent="0.3">
      <c r="A9" t="s">
        <v>886</v>
      </c>
      <c r="B9">
        <v>1</v>
      </c>
      <c r="C9" s="1" t="s">
        <v>946</v>
      </c>
      <c r="D9" t="str">
        <f>VLOOKUP(C9,'MASTER KEY'!$A$2:$B935,2,TRUE)</f>
        <v>ROLL</v>
      </c>
    </row>
    <row r="10" spans="1:4" x14ac:dyDescent="0.3">
      <c r="A10" t="s">
        <v>885</v>
      </c>
      <c r="B10">
        <v>1</v>
      </c>
      <c r="C10" s="1" t="s">
        <v>944</v>
      </c>
      <c r="D10" t="str">
        <f>VLOOKUP(C10,'MASTER KEY'!$A$2:$B936,2,TRUE)</f>
        <v>PRESSURE_SENSOR_DEPTH</v>
      </c>
    </row>
    <row r="11" spans="1:4" x14ac:dyDescent="0.3">
      <c r="A11" t="s">
        <v>876</v>
      </c>
      <c r="B11">
        <v>1</v>
      </c>
      <c r="C11" s="1" t="s">
        <v>227</v>
      </c>
      <c r="D11" t="str">
        <f>VLOOKUP(C11,'MASTER KEY'!$A$2:$B937,2,TRUE)</f>
        <v>Oxygen</v>
      </c>
    </row>
    <row r="12" spans="1:4" x14ac:dyDescent="0.3">
      <c r="A12" t="s">
        <v>882</v>
      </c>
      <c r="B12">
        <v>1</v>
      </c>
      <c r="C12" s="1" t="s">
        <v>898</v>
      </c>
      <c r="D12" t="str">
        <f>VLOOKUP(C12,'MASTER KEY'!$A$2:$B938,2,TRUE)</f>
        <v>PAR</v>
      </c>
    </row>
    <row r="13" spans="1:4" x14ac:dyDescent="0.3">
      <c r="A13" t="s">
        <v>866</v>
      </c>
      <c r="B13">
        <v>1</v>
      </c>
      <c r="C13" s="1" t="s">
        <v>923</v>
      </c>
      <c r="D13" t="str">
        <f>VLOOKUP(C13,'MASTER KEY'!$A$2:$B939,2,TRUE)</f>
        <v>ACCELERATIONX</v>
      </c>
    </row>
    <row r="14" spans="1:4" x14ac:dyDescent="0.3">
      <c r="A14" t="s">
        <v>867</v>
      </c>
      <c r="B14">
        <v>1</v>
      </c>
      <c r="C14" s="1" t="s">
        <v>924</v>
      </c>
      <c r="D14" t="str">
        <f>VLOOKUP(C14,'MASTER KEY'!$A$2:$B940,2,TRUE)</f>
        <v>ACCELERATIONY</v>
      </c>
    </row>
    <row r="15" spans="1:4" x14ac:dyDescent="0.3">
      <c r="A15" t="s">
        <v>868</v>
      </c>
      <c r="B15">
        <v>1</v>
      </c>
      <c r="C15" s="1" t="s">
        <v>925</v>
      </c>
      <c r="D15" t="str">
        <f>VLOOKUP(C15,'MASTER KEY'!$A$2:$B942,2,TRUE)</f>
        <v>ACCELERATIONZ</v>
      </c>
    </row>
    <row r="16" spans="1:4" x14ac:dyDescent="0.3">
      <c r="A16" t="s">
        <v>1411</v>
      </c>
      <c r="B16">
        <v>1</v>
      </c>
      <c r="C16" s="1" t="s">
        <v>212</v>
      </c>
      <c r="D16" t="str">
        <f>VLOOKUP(C16,'MASTER KEY'!$A$2:$B943,2,TRUE)</f>
        <v>Depth</v>
      </c>
    </row>
    <row r="17" spans="1:4" x14ac:dyDescent="0.3">
      <c r="A17" t="s">
        <v>884</v>
      </c>
      <c r="B17">
        <v>1</v>
      </c>
      <c r="C17" s="1" t="s">
        <v>943</v>
      </c>
      <c r="D17" t="str">
        <f>VLOOKUP(C17,'MASTER KEY'!$A$2:$B944,2,TRUE)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>
      <selection activeCell="H13" sqref="H13"/>
    </sheetView>
  </sheetViews>
  <sheetFormatPr defaultRowHeight="14.4" x14ac:dyDescent="0.3"/>
  <cols>
    <col min="1" max="1" width="35.6640625" bestFit="1" customWidth="1"/>
    <col min="4" max="4" width="23.6640625" bestFit="1" customWidth="1"/>
  </cols>
  <sheetData>
    <row r="1" spans="1:5" x14ac:dyDescent="0.3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1781</v>
      </c>
    </row>
    <row r="2" spans="1:5" x14ac:dyDescent="0.3">
      <c r="A2" s="31" t="s">
        <v>1719</v>
      </c>
      <c r="B2">
        <v>1</v>
      </c>
      <c r="C2" s="1" t="s">
        <v>212</v>
      </c>
      <c r="D2" t="str">
        <f>VLOOKUP(C2,'MASTER KEY'!$A$2:$B929,2,TRUE)</f>
        <v>Depth</v>
      </c>
    </row>
    <row r="3" spans="1:5" x14ac:dyDescent="0.3">
      <c r="A3" s="31" t="s">
        <v>1720</v>
      </c>
      <c r="B3">
        <v>1</v>
      </c>
      <c r="C3" s="1" t="s">
        <v>211</v>
      </c>
      <c r="D3" t="str">
        <f>VLOOKUP(C3,'MASTER KEY'!$A$2:$B930,2,TRUE)</f>
        <v>Temperature</v>
      </c>
    </row>
    <row r="4" spans="1:5" x14ac:dyDescent="0.3">
      <c r="A4" s="31" t="s">
        <v>1721</v>
      </c>
      <c r="B4">
        <v>1</v>
      </c>
      <c r="C4" s="20" t="s">
        <v>901</v>
      </c>
      <c r="D4" t="str">
        <f>VLOOKUP(C4,'MASTER KEY'!$A$2:$B931,2,TRUE)</f>
        <v>Tilt</v>
      </c>
    </row>
    <row r="5" spans="1:5" x14ac:dyDescent="0.3">
      <c r="A5" s="32" t="s">
        <v>1722</v>
      </c>
      <c r="B5">
        <v>1</v>
      </c>
      <c r="C5" s="1" t="s">
        <v>898</v>
      </c>
      <c r="D5" t="str">
        <f>VLOOKUP(C5,'MASTER KEY'!$A$2:$B932,2,TRUE)</f>
        <v>PAR</v>
      </c>
    </row>
    <row r="6" spans="1:5" x14ac:dyDescent="0.3">
      <c r="A6" s="33" t="s">
        <v>1723</v>
      </c>
      <c r="B6">
        <v>1</v>
      </c>
      <c r="C6" s="30" t="s">
        <v>1743</v>
      </c>
      <c r="D6" t="str">
        <f>VLOOKUP(C6,'MASTER KEY'!$A$2:$B933,2,TRUE)</f>
        <v>WL - 398µW</v>
      </c>
    </row>
    <row r="7" spans="1:5" x14ac:dyDescent="0.3">
      <c r="A7" s="33" t="s">
        <v>1724</v>
      </c>
      <c r="B7">
        <v>1</v>
      </c>
      <c r="C7" s="30" t="s">
        <v>1744</v>
      </c>
      <c r="D7" t="str">
        <f>VLOOKUP(C7,'MASTER KEY'!$A$2:$B934,2,TRUE)</f>
        <v>WL - 448µW</v>
      </c>
    </row>
    <row r="8" spans="1:5" x14ac:dyDescent="0.3">
      <c r="A8" s="33" t="s">
        <v>1725</v>
      </c>
      <c r="B8">
        <v>1</v>
      </c>
      <c r="C8" s="30" t="s">
        <v>1745</v>
      </c>
      <c r="D8" t="str">
        <f>VLOOKUP(C8,'MASTER KEY'!$A$2:$B935,2,TRUE)</f>
        <v>WL - 470µW</v>
      </c>
    </row>
    <row r="9" spans="1:5" x14ac:dyDescent="0.3">
      <c r="A9" s="33" t="s">
        <v>1726</v>
      </c>
      <c r="B9">
        <v>1</v>
      </c>
      <c r="C9" s="30" t="s">
        <v>1746</v>
      </c>
      <c r="D9" t="str">
        <f>VLOOKUP(C9,'MASTER KEY'!$A$2:$B936,2,TRUE)</f>
        <v>WL - 524µW</v>
      </c>
    </row>
    <row r="10" spans="1:5" x14ac:dyDescent="0.3">
      <c r="A10" s="33" t="s">
        <v>1727</v>
      </c>
      <c r="B10">
        <v>1</v>
      </c>
      <c r="C10" s="30" t="s">
        <v>1747</v>
      </c>
      <c r="D10" t="str">
        <f>VLOOKUP(C10,'MASTER KEY'!$A$2:$B937,2,TRUE)</f>
        <v>WL - 554µW</v>
      </c>
    </row>
    <row r="11" spans="1:5" x14ac:dyDescent="0.3">
      <c r="A11" s="33" t="s">
        <v>1728</v>
      </c>
      <c r="B11">
        <v>1</v>
      </c>
      <c r="C11" s="30" t="s">
        <v>1748</v>
      </c>
      <c r="D11" t="str">
        <f>VLOOKUP(C11,'MASTER KEY'!$A$2:$B938,2,TRUE)</f>
        <v>WL - 590µW</v>
      </c>
    </row>
    <row r="12" spans="1:5" x14ac:dyDescent="0.3">
      <c r="A12" s="33" t="s">
        <v>1729</v>
      </c>
      <c r="B12">
        <v>1</v>
      </c>
      <c r="C12" s="30" t="s">
        <v>1749</v>
      </c>
      <c r="D12" t="str">
        <f>VLOOKUP(C12,'MASTER KEY'!$A$2:$B939,2,TRUE)</f>
        <v>WL - 628µW</v>
      </c>
    </row>
    <row r="13" spans="1:5" x14ac:dyDescent="0.3">
      <c r="A13" s="33" t="s">
        <v>1730</v>
      </c>
      <c r="B13">
        <v>1</v>
      </c>
      <c r="C13" s="30" t="s">
        <v>1750</v>
      </c>
      <c r="D13" t="str">
        <f>VLOOKUP(C13,'MASTER KEY'!$A$2:$B940,2,TRUE)</f>
        <v>WL - 656µW</v>
      </c>
    </row>
    <row r="14" spans="1:5" x14ac:dyDescent="0.3">
      <c r="A14" s="33" t="s">
        <v>1731</v>
      </c>
      <c r="B14">
        <v>1</v>
      </c>
      <c r="C14" s="30" t="s">
        <v>1751</v>
      </c>
      <c r="D14" t="str">
        <f>VLOOKUP(C14,'MASTER KEY'!$A$2:$B941,2,TRUE)</f>
        <v>WL - 699µW</v>
      </c>
    </row>
    <row r="15" spans="1:5" x14ac:dyDescent="0.3">
      <c r="A15" s="10" t="s">
        <v>1732</v>
      </c>
      <c r="B15">
        <v>1</v>
      </c>
      <c r="C15" s="30" t="s">
        <v>1770</v>
      </c>
      <c r="D15" t="str">
        <f>VLOOKUP(C15,'MASTER KEY'!$A$2:$B942,2,TRUE)</f>
        <v>WL - 398µmol</v>
      </c>
    </row>
    <row r="16" spans="1:5" x14ac:dyDescent="0.3">
      <c r="A16" s="10" t="s">
        <v>1733</v>
      </c>
      <c r="B16">
        <v>1</v>
      </c>
      <c r="C16" s="30" t="s">
        <v>1771</v>
      </c>
      <c r="D16" t="str">
        <f>VLOOKUP(C16,'MASTER KEY'!$A$2:$B943,2,TRUE)</f>
        <v>WL - 448µmol</v>
      </c>
    </row>
    <row r="17" spans="1:5" x14ac:dyDescent="0.3">
      <c r="A17" s="10" t="s">
        <v>1734</v>
      </c>
      <c r="B17">
        <v>1</v>
      </c>
      <c r="C17" s="30" t="s">
        <v>1772</v>
      </c>
      <c r="D17" t="str">
        <f>VLOOKUP(C17,'MASTER KEY'!$A$2:$B944,2,TRUE)</f>
        <v>WL - 470µmol</v>
      </c>
    </row>
    <row r="18" spans="1:5" x14ac:dyDescent="0.3">
      <c r="A18" s="10" t="s">
        <v>1735</v>
      </c>
      <c r="B18">
        <v>1</v>
      </c>
      <c r="C18" s="30" t="s">
        <v>1773</v>
      </c>
      <c r="D18" t="str">
        <f>VLOOKUP(C18,'MASTER KEY'!$A$2:$B945,2,TRUE)</f>
        <v>WL - 524µmol</v>
      </c>
    </row>
    <row r="19" spans="1:5" x14ac:dyDescent="0.3">
      <c r="A19" s="10" t="s">
        <v>1736</v>
      </c>
      <c r="B19">
        <v>1</v>
      </c>
      <c r="C19" s="30" t="s">
        <v>1774</v>
      </c>
      <c r="D19" t="str">
        <f>VLOOKUP(C19,'MASTER KEY'!$A$2:$B946,2,TRUE)</f>
        <v>WL - 554µmol</v>
      </c>
    </row>
    <row r="20" spans="1:5" x14ac:dyDescent="0.3">
      <c r="A20" s="10" t="s">
        <v>1737</v>
      </c>
      <c r="B20">
        <v>1</v>
      </c>
      <c r="C20" s="30" t="s">
        <v>1775</v>
      </c>
      <c r="D20" t="str">
        <f>VLOOKUP(C20,'MASTER KEY'!$A$2:$B947,2,TRUE)</f>
        <v>WL - 590µmol</v>
      </c>
    </row>
    <row r="21" spans="1:5" x14ac:dyDescent="0.3">
      <c r="A21" s="10" t="s">
        <v>1738</v>
      </c>
      <c r="B21">
        <v>1</v>
      </c>
      <c r="C21" s="30" t="s">
        <v>1776</v>
      </c>
      <c r="D21" t="str">
        <f>VLOOKUP(C21,'MASTER KEY'!$A$2:$B948,2,TRUE)</f>
        <v>WL - 628µmol</v>
      </c>
    </row>
    <row r="22" spans="1:5" x14ac:dyDescent="0.3">
      <c r="A22" s="10" t="s">
        <v>1739</v>
      </c>
      <c r="B22">
        <v>1</v>
      </c>
      <c r="C22" s="30" t="s">
        <v>1777</v>
      </c>
      <c r="D22" t="str">
        <f>VLOOKUP(C22,'MASTER KEY'!$A$2:$B949,2,TRUE)</f>
        <v>WL - 656µmol</v>
      </c>
    </row>
    <row r="23" spans="1:5" x14ac:dyDescent="0.3">
      <c r="A23" s="10" t="s">
        <v>1740</v>
      </c>
      <c r="B23">
        <v>1</v>
      </c>
      <c r="C23" s="30" t="s">
        <v>1778</v>
      </c>
      <c r="D23" t="str">
        <f>VLOOKUP(C23,'MASTER KEY'!$A$2:$B950,2,TRUE)</f>
        <v>WL - 699µmol</v>
      </c>
    </row>
    <row r="24" spans="1:5" x14ac:dyDescent="0.3">
      <c r="A24" s="31" t="s">
        <v>1741</v>
      </c>
      <c r="B24">
        <v>1</v>
      </c>
      <c r="C24" s="30" t="s">
        <v>1683</v>
      </c>
      <c r="D24" t="str">
        <f>VLOOKUP(C24,'MASTER KEY'!$A$2:$B951,2,TRUE)</f>
        <v>Total Par</v>
      </c>
      <c r="E24" t="s">
        <v>1782</v>
      </c>
    </row>
    <row r="25" spans="1:5" x14ac:dyDescent="0.3">
      <c r="A25" s="31" t="s">
        <v>1742</v>
      </c>
      <c r="B25">
        <f>1/1000000</f>
        <v>9.9999999999999995E-7</v>
      </c>
      <c r="C25" s="30" t="s">
        <v>1683</v>
      </c>
      <c r="D25" t="str">
        <f>VLOOKUP(C25,'MASTER KEY'!$A$2:$B952,2,TRUE)</f>
        <v>Total Par</v>
      </c>
      <c r="E25" t="s">
        <v>1782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workbookViewId="0">
      <selection activeCell="F48" sqref="F48"/>
    </sheetView>
  </sheetViews>
  <sheetFormatPr defaultColWidth="8.88671875" defaultRowHeight="14.4" x14ac:dyDescent="0.3"/>
  <cols>
    <col min="1" max="1" width="15.6640625" bestFit="1" customWidth="1"/>
    <col min="4" max="4" width="26.664062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1308</v>
      </c>
      <c r="B2">
        <v>1</v>
      </c>
      <c r="C2" s="1" t="s">
        <v>212</v>
      </c>
      <c r="D2" t="str">
        <f>VLOOKUP(C2,'MASTER KEY'!$A$2:$B928,2,TRUE)</f>
        <v>Depth</v>
      </c>
    </row>
    <row r="3" spans="1:4" x14ac:dyDescent="0.3">
      <c r="A3" t="s">
        <v>839</v>
      </c>
      <c r="B3">
        <v>1</v>
      </c>
      <c r="C3" s="1" t="s">
        <v>1314</v>
      </c>
      <c r="D3" t="str">
        <f>VLOOKUP(C3,'MASTER KEY'!$A$2:$B929,2,TRUE)</f>
        <v>Pressure head</v>
      </c>
    </row>
    <row r="4" spans="1:4" x14ac:dyDescent="0.3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3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3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3">
      <c r="A7" t="s">
        <v>1311</v>
      </c>
      <c r="B7">
        <v>1</v>
      </c>
      <c r="C7" s="1" t="s">
        <v>1317</v>
      </c>
      <c r="D7" t="str">
        <f>VLOOKUP(C7,'MASTER KEY'!$A$2:$B933,2,TRUE)</f>
        <v>Significant waveheight</v>
      </c>
    </row>
    <row r="8" spans="1:4" x14ac:dyDescent="0.3">
      <c r="A8" t="s">
        <v>1312</v>
      </c>
      <c r="B8">
        <v>1</v>
      </c>
      <c r="C8" s="1" t="s">
        <v>1339</v>
      </c>
      <c r="D8" t="str">
        <f>VLOOKUP(C8,'MASTER KEY'!$A$2:$B934,2,TRUE)</f>
        <v>Peak wave period</v>
      </c>
    </row>
    <row r="9" spans="1:4" x14ac:dyDescent="0.3">
      <c r="A9" t="s">
        <v>1313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x14ac:dyDescent="0.3">
      <c r="A10" t="s">
        <v>1323</v>
      </c>
      <c r="B10">
        <v>1</v>
      </c>
      <c r="C10" s="1" t="s">
        <v>1318</v>
      </c>
      <c r="D10" t="str">
        <f>VLOOKUP(C10,'MASTER KEY'!$A$2:$B936,2,TRUE)</f>
        <v>Mean 1/3 waveheight</v>
      </c>
    </row>
    <row r="11" spans="1:4" x14ac:dyDescent="0.3">
      <c r="A11" t="s">
        <v>1325</v>
      </c>
      <c r="B11">
        <v>1</v>
      </c>
      <c r="C11" s="1" t="s">
        <v>1335</v>
      </c>
      <c r="D11" t="str">
        <f>VLOOKUP(C11,'MASTER KEY'!$A$2:$B937,2,TRUE)</f>
        <v>Mean 1/10 waveheight</v>
      </c>
    </row>
    <row r="12" spans="1:4" x14ac:dyDescent="0.3">
      <c r="A12" t="s">
        <v>1326</v>
      </c>
      <c r="B12">
        <v>1</v>
      </c>
      <c r="C12" s="1" t="s">
        <v>1336</v>
      </c>
      <c r="D12" t="str">
        <f>VLOOKUP(C12,'MASTER KEY'!$A$2:$B938,2,TRUE)</f>
        <v>Maximum waveheight</v>
      </c>
    </row>
    <row r="13" spans="1:4" x14ac:dyDescent="0.3">
      <c r="A13" t="s">
        <v>1328</v>
      </c>
      <c r="B13">
        <v>1</v>
      </c>
      <c r="C13" s="1" t="s">
        <v>1337</v>
      </c>
      <c r="D13" t="str">
        <f>VLOOKUP(C13,'MASTER KEY'!$A$2:$B939,2,TRUE)</f>
        <v>Mean wave height</v>
      </c>
    </row>
    <row r="14" spans="1:4" x14ac:dyDescent="0.3">
      <c r="A14" t="s">
        <v>1334</v>
      </c>
      <c r="B14">
        <v>1</v>
      </c>
      <c r="C14" s="1" t="s">
        <v>1338</v>
      </c>
      <c r="D14" t="str">
        <f>VLOOKUP(C14,'MASTER KEY'!$A$2:$B940,2,TRUE)</f>
        <v>Mean wave period</v>
      </c>
    </row>
    <row r="15" spans="1:4" x14ac:dyDescent="0.3">
      <c r="A15" t="s">
        <v>1329</v>
      </c>
      <c r="B15">
        <v>1</v>
      </c>
      <c r="C15" s="1" t="s">
        <v>1340</v>
      </c>
      <c r="D15" t="str">
        <f>VLOOKUP(C15,'MASTER KEY'!$A$2:$B941,2,TRUE)</f>
        <v>Mean 1/3 period</v>
      </c>
    </row>
    <row r="16" spans="1:4" x14ac:dyDescent="0.3">
      <c r="A16" t="s">
        <v>1330</v>
      </c>
      <c r="B16">
        <v>1</v>
      </c>
      <c r="C16" s="1" t="s">
        <v>1341</v>
      </c>
      <c r="D16" t="str">
        <f>VLOOKUP(C16,'MASTER KEY'!$A$2:$B942,2,TRUE)</f>
        <v>Mean 1/10 period</v>
      </c>
    </row>
    <row r="17" spans="1:4" x14ac:dyDescent="0.3">
      <c r="A17" t="s">
        <v>1331</v>
      </c>
      <c r="B17">
        <v>1</v>
      </c>
      <c r="C17" s="1" t="s">
        <v>1342</v>
      </c>
      <c r="D17" t="str">
        <f>VLOOKUP(C17,'MASTER KEY'!$A$2:$B943,2,TRUE)</f>
        <v>Maximum wave period</v>
      </c>
    </row>
    <row r="18" spans="1:4" x14ac:dyDescent="0.3">
      <c r="A18" t="s">
        <v>1332</v>
      </c>
      <c r="B18">
        <v>1</v>
      </c>
      <c r="C18" s="1" t="s">
        <v>1344</v>
      </c>
      <c r="D18" t="str">
        <f>VLOOKUP(C18,'MASTER KEY'!$A$2:$B944,2,TRUE)</f>
        <v>Directional spread</v>
      </c>
    </row>
    <row r="19" spans="1:4" x14ac:dyDescent="0.3">
      <c r="A19" t="s">
        <v>1333</v>
      </c>
      <c r="B19">
        <v>1</v>
      </c>
      <c r="C19" s="1" t="s">
        <v>1345</v>
      </c>
      <c r="D19" t="str">
        <f>VLOOKUP(C19,'MASTER KEY'!$A$2:$B945,2,TRUE)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>
      <selection activeCell="H23" sqref="H23"/>
    </sheetView>
  </sheetViews>
  <sheetFormatPr defaultColWidth="8.88671875" defaultRowHeight="14.4" x14ac:dyDescent="0.3"/>
  <cols>
    <col min="1" max="1" width="26.88671875" bestFit="1" customWidth="1"/>
    <col min="4" max="4" width="21.44140625" bestFit="1" customWidth="1"/>
  </cols>
  <sheetData>
    <row r="1" spans="1:5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5" x14ac:dyDescent="0.3">
      <c r="A2" t="s">
        <v>1383</v>
      </c>
      <c r="B2">
        <v>1</v>
      </c>
      <c r="C2" s="1" t="s">
        <v>1317</v>
      </c>
      <c r="D2" t="str">
        <f>VLOOKUP(C2,'MASTER KEY'!$A$2:$B928,2,TRUE)</f>
        <v>Significant waveheight</v>
      </c>
    </row>
    <row r="3" spans="1:5" x14ac:dyDescent="0.3">
      <c r="A3" t="s">
        <v>1384</v>
      </c>
      <c r="B3">
        <v>1</v>
      </c>
      <c r="C3" s="1" t="s">
        <v>1339</v>
      </c>
      <c r="D3" t="str">
        <f>VLOOKUP(C3,'MASTER KEY'!$A$2:$B929,2,TRUE)</f>
        <v>Peak wave period</v>
      </c>
    </row>
    <row r="4" spans="1:5" x14ac:dyDescent="0.3">
      <c r="A4" t="s">
        <v>1385</v>
      </c>
      <c r="B4">
        <v>1</v>
      </c>
      <c r="C4" s="1" t="s">
        <v>1338</v>
      </c>
      <c r="D4" t="str">
        <f>VLOOKUP(C4,'MASTER KEY'!$A$2:$B930,2,TRUE)</f>
        <v>Mean wave period</v>
      </c>
    </row>
    <row r="5" spans="1:5" x14ac:dyDescent="0.3">
      <c r="A5" s="11" t="s">
        <v>1386</v>
      </c>
      <c r="D5" t="e">
        <f>VLOOKUP(C5,'MASTER KEY'!$A$2:$B931,2,TRUE)</f>
        <v>#N/A</v>
      </c>
    </row>
    <row r="6" spans="1:5" x14ac:dyDescent="0.3">
      <c r="A6" s="11" t="s">
        <v>1387</v>
      </c>
      <c r="D6" t="e">
        <f>VLOOKUP(C6,'MASTER KEY'!$A$2:$B932,2,TRUE)</f>
        <v>#N/A</v>
      </c>
    </row>
    <row r="7" spans="1:5" x14ac:dyDescent="0.3">
      <c r="A7" s="11" t="s">
        <v>1388</v>
      </c>
      <c r="D7" t="e">
        <f>VLOOKUP(C7,'MASTER KEY'!$A$2:$B933,2,TRUE)</f>
        <v>#N/A</v>
      </c>
    </row>
    <row r="8" spans="1:5" x14ac:dyDescent="0.3">
      <c r="A8" s="11" t="s">
        <v>1389</v>
      </c>
      <c r="D8" t="e">
        <f>VLOOKUP(C8,'MASTER KEY'!$A$2:$B934,2,TRUE)</f>
        <v>#N/A</v>
      </c>
    </row>
    <row r="9" spans="1:5" x14ac:dyDescent="0.3">
      <c r="A9" s="11" t="s">
        <v>1390</v>
      </c>
      <c r="D9" t="e">
        <f>VLOOKUP(C9,'MASTER KEY'!$A$2:$B935,2,TRUE)</f>
        <v>#N/A</v>
      </c>
    </row>
    <row r="10" spans="1:5" x14ac:dyDescent="0.3">
      <c r="A10" t="s">
        <v>1391</v>
      </c>
      <c r="B10">
        <v>1</v>
      </c>
      <c r="C10" s="1" t="s">
        <v>211</v>
      </c>
      <c r="D10" t="str">
        <f>VLOOKUP(C10,'MASTER KEY'!$A$2:$B936,2,TRUE)</f>
        <v>Temperature</v>
      </c>
    </row>
    <row r="11" spans="1:5" x14ac:dyDescent="0.3">
      <c r="A11" t="s">
        <v>1392</v>
      </c>
      <c r="B11">
        <v>1</v>
      </c>
      <c r="C11" s="1" t="s">
        <v>211</v>
      </c>
      <c r="D11" t="str">
        <f>VLOOKUP(C11,'MASTER KEY'!$A$2:$B938,2,TRUE)</f>
        <v>Temperature</v>
      </c>
    </row>
    <row r="12" spans="1:5" x14ac:dyDescent="0.3">
      <c r="A12" t="s">
        <v>1393</v>
      </c>
      <c r="B12">
        <v>1</v>
      </c>
      <c r="C12" s="1" t="s">
        <v>380</v>
      </c>
      <c r="D12" t="str">
        <f>VLOOKUP(C12,'MASTER KEY'!$A$2:$B940,2,TRUE)</f>
        <v>Wind Speed</v>
      </c>
    </row>
    <row r="13" spans="1:5" x14ac:dyDescent="0.3">
      <c r="A13" t="s">
        <v>1394</v>
      </c>
      <c r="B13">
        <v>1</v>
      </c>
      <c r="C13" s="1" t="s">
        <v>379</v>
      </c>
      <c r="D13" t="str">
        <f>VLOOKUP(C13,'MASTER KEY'!$A$2:$B941,2,TRUE)</f>
        <v>Wind Direction</v>
      </c>
    </row>
    <row r="14" spans="1:5" x14ac:dyDescent="0.3">
      <c r="A14" s="11" t="s">
        <v>1395</v>
      </c>
      <c r="D14" t="e">
        <f>VLOOKUP(C14,'MASTER KEY'!$A$2:$B942,2,TRUE)</f>
        <v>#N/A</v>
      </c>
    </row>
    <row r="15" spans="1:5" x14ac:dyDescent="0.3">
      <c r="A15" t="s">
        <v>1396</v>
      </c>
      <c r="C15" s="1" t="s">
        <v>1402</v>
      </c>
      <c r="D15" t="str">
        <f>VLOOKUP(C15,'MASTER KEY'!$A$2:$B943,2,TRUE)</f>
        <v>Current direction</v>
      </c>
    </row>
    <row r="16" spans="1:5" x14ac:dyDescent="0.3">
      <c r="A16" t="s">
        <v>1783</v>
      </c>
      <c r="B16">
        <v>1</v>
      </c>
      <c r="C16" s="16" t="s">
        <v>1682</v>
      </c>
      <c r="D16" t="str">
        <f>VLOOKUP(C16,'MASTER KEY'!$A$2:$B944,2,TRUE)</f>
        <v>PAR STD</v>
      </c>
      <c r="E16" t="s">
        <v>1785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D35" sqref="D35"/>
    </sheetView>
  </sheetViews>
  <sheetFormatPr defaultRowHeight="14.4" x14ac:dyDescent="0.3"/>
  <cols>
    <col min="1" max="1" width="35.6640625" bestFit="1" customWidth="1"/>
    <col min="4" max="4" width="14.5546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31" t="s">
        <v>1720</v>
      </c>
      <c r="B2">
        <v>1</v>
      </c>
      <c r="C2" s="1" t="s">
        <v>211</v>
      </c>
      <c r="D2" t="str">
        <f>VLOOKUP(C2,'MASTER KEY'!$A$2:$B928,2,TRUE)</f>
        <v>Temperature</v>
      </c>
    </row>
    <row r="3" spans="1:4" x14ac:dyDescent="0.3">
      <c r="A3" s="31" t="s">
        <v>1721</v>
      </c>
      <c r="B3">
        <v>1</v>
      </c>
      <c r="C3" s="20" t="s">
        <v>901</v>
      </c>
      <c r="D3" t="str">
        <f>VLOOKUP(C3,'MASTER KEY'!$A$2:$B929,2,TRUE)</f>
        <v>Tilt</v>
      </c>
    </row>
    <row r="4" spans="1:4" x14ac:dyDescent="0.3">
      <c r="A4" s="31" t="s">
        <v>1786</v>
      </c>
      <c r="B4">
        <v>1</v>
      </c>
      <c r="C4" t="s">
        <v>1790</v>
      </c>
      <c r="D4" t="e">
        <f>VLOOKUP(C4,'MASTER KEY'!$A$2:$B930,2,TRUE)</f>
        <v>#N/A</v>
      </c>
    </row>
    <row r="5" spans="1:4" x14ac:dyDescent="0.3">
      <c r="A5" s="32" t="s">
        <v>1722</v>
      </c>
      <c r="B5">
        <v>1</v>
      </c>
      <c r="C5" s="1" t="s">
        <v>898</v>
      </c>
      <c r="D5" t="str">
        <f>VLOOKUP(C5,'MASTER KEY'!$A$2:$B931,2,TRUE)</f>
        <v>PAR</v>
      </c>
    </row>
    <row r="6" spans="1:4" x14ac:dyDescent="0.3">
      <c r="A6" s="33" t="s">
        <v>1723</v>
      </c>
      <c r="B6">
        <v>1</v>
      </c>
      <c r="C6" s="30" t="s">
        <v>1743</v>
      </c>
      <c r="D6" t="str">
        <f>VLOOKUP(C6,'MASTER KEY'!$A$2:$B933,2,TRUE)</f>
        <v>WL - 398µW</v>
      </c>
    </row>
    <row r="7" spans="1:4" x14ac:dyDescent="0.3">
      <c r="A7" s="33" t="s">
        <v>1724</v>
      </c>
      <c r="B7">
        <v>1</v>
      </c>
      <c r="C7" s="30" t="s">
        <v>1744</v>
      </c>
      <c r="D7" t="str">
        <f>VLOOKUP(C7,'MASTER KEY'!$A$2:$B934,2,TRUE)</f>
        <v>WL - 448µW</v>
      </c>
    </row>
    <row r="8" spans="1:4" x14ac:dyDescent="0.3">
      <c r="A8" s="33" t="s">
        <v>1725</v>
      </c>
      <c r="B8">
        <v>1</v>
      </c>
      <c r="C8" s="30" t="s">
        <v>1745</v>
      </c>
      <c r="D8" t="str">
        <f>VLOOKUP(C8,'MASTER KEY'!$A$2:$B935,2,TRUE)</f>
        <v>WL - 470µW</v>
      </c>
    </row>
    <row r="9" spans="1:4" x14ac:dyDescent="0.3">
      <c r="A9" s="33" t="s">
        <v>1726</v>
      </c>
      <c r="B9">
        <v>1</v>
      </c>
      <c r="C9" s="30" t="s">
        <v>1746</v>
      </c>
      <c r="D9" t="str">
        <f>VLOOKUP(C9,'MASTER KEY'!$A$2:$B936,2,TRUE)</f>
        <v>WL - 524µW</v>
      </c>
    </row>
    <row r="10" spans="1:4" x14ac:dyDescent="0.3">
      <c r="A10" s="33" t="s">
        <v>1727</v>
      </c>
      <c r="B10">
        <v>1</v>
      </c>
      <c r="C10" s="30" t="s">
        <v>1747</v>
      </c>
      <c r="D10" t="str">
        <f>VLOOKUP(C10,'MASTER KEY'!$A$2:$B937,2,TRUE)</f>
        <v>WL - 554µW</v>
      </c>
    </row>
    <row r="11" spans="1:4" x14ac:dyDescent="0.3">
      <c r="A11" s="33" t="s">
        <v>1728</v>
      </c>
      <c r="B11">
        <v>1</v>
      </c>
      <c r="C11" s="30" t="s">
        <v>1748</v>
      </c>
      <c r="D11" t="str">
        <f>VLOOKUP(C11,'MASTER KEY'!$A$2:$B938,2,TRUE)</f>
        <v>WL - 590µW</v>
      </c>
    </row>
    <row r="12" spans="1:4" x14ac:dyDescent="0.3">
      <c r="A12" s="33" t="s">
        <v>1729</v>
      </c>
      <c r="B12">
        <v>1</v>
      </c>
      <c r="C12" s="30" t="s">
        <v>1749</v>
      </c>
      <c r="D12" t="str">
        <f>VLOOKUP(C12,'MASTER KEY'!$A$2:$B939,2,TRUE)</f>
        <v>WL - 628µW</v>
      </c>
    </row>
    <row r="13" spans="1:4" x14ac:dyDescent="0.3">
      <c r="A13" s="33" t="s">
        <v>1730</v>
      </c>
      <c r="B13">
        <v>1</v>
      </c>
      <c r="C13" s="30" t="s">
        <v>1750</v>
      </c>
      <c r="D13" t="str">
        <f>VLOOKUP(C13,'MASTER KEY'!$A$2:$B940,2,TRUE)</f>
        <v>WL - 656µW</v>
      </c>
    </row>
    <row r="14" spans="1:4" x14ac:dyDescent="0.3">
      <c r="A14" s="33" t="s">
        <v>1731</v>
      </c>
      <c r="B14">
        <v>1</v>
      </c>
      <c r="C14" s="30" t="s">
        <v>1751</v>
      </c>
      <c r="D14" t="str">
        <f>VLOOKUP(C14,'MASTER KEY'!$A$2:$B941,2,TRUE)</f>
        <v>WL - 699µW</v>
      </c>
    </row>
    <row r="15" spans="1:4" x14ac:dyDescent="0.3">
      <c r="A15" s="10" t="s">
        <v>1732</v>
      </c>
      <c r="B15">
        <v>1</v>
      </c>
      <c r="C15" s="30" t="s">
        <v>1770</v>
      </c>
      <c r="D15" t="str">
        <f>VLOOKUP(C15,'MASTER KEY'!$A$2:$B942,2,TRUE)</f>
        <v>WL - 398µmol</v>
      </c>
    </row>
    <row r="16" spans="1:4" x14ac:dyDescent="0.3">
      <c r="A16" s="10" t="s">
        <v>1733</v>
      </c>
      <c r="B16">
        <v>1</v>
      </c>
      <c r="C16" s="30" t="s">
        <v>1771</v>
      </c>
      <c r="D16" t="str">
        <f>VLOOKUP(C16,'MASTER KEY'!$A$2:$B943,2,TRUE)</f>
        <v>WL - 448µmol</v>
      </c>
    </row>
    <row r="17" spans="1:4" x14ac:dyDescent="0.3">
      <c r="A17" s="10" t="s">
        <v>1734</v>
      </c>
      <c r="B17">
        <v>1</v>
      </c>
      <c r="C17" s="30" t="s">
        <v>1772</v>
      </c>
      <c r="D17" t="str">
        <f>VLOOKUP(C17,'MASTER KEY'!$A$2:$B944,2,TRUE)</f>
        <v>WL - 470µmol</v>
      </c>
    </row>
    <row r="18" spans="1:4" x14ac:dyDescent="0.3">
      <c r="A18" s="10" t="s">
        <v>1735</v>
      </c>
      <c r="B18">
        <v>1</v>
      </c>
      <c r="C18" s="30" t="s">
        <v>1773</v>
      </c>
      <c r="D18" t="str">
        <f>VLOOKUP(C18,'MASTER KEY'!$A$2:$B945,2,TRUE)</f>
        <v>WL - 524µmol</v>
      </c>
    </row>
    <row r="19" spans="1:4" x14ac:dyDescent="0.3">
      <c r="A19" s="10" t="s">
        <v>1736</v>
      </c>
      <c r="B19">
        <v>1</v>
      </c>
      <c r="C19" s="30" t="s">
        <v>1774</v>
      </c>
      <c r="D19" t="str">
        <f>VLOOKUP(C19,'MASTER KEY'!$A$2:$B946,2,TRUE)</f>
        <v>WL - 554µmol</v>
      </c>
    </row>
    <row r="20" spans="1:4" x14ac:dyDescent="0.3">
      <c r="A20" s="10" t="s">
        <v>1737</v>
      </c>
      <c r="B20">
        <v>1</v>
      </c>
      <c r="C20" s="30" t="s">
        <v>1775</v>
      </c>
      <c r="D20" t="str">
        <f>VLOOKUP(C20,'MASTER KEY'!$A$2:$B947,2,TRUE)</f>
        <v>WL - 590µmol</v>
      </c>
    </row>
    <row r="21" spans="1:4" x14ac:dyDescent="0.3">
      <c r="A21" s="10" t="s">
        <v>1738</v>
      </c>
      <c r="B21">
        <v>1</v>
      </c>
      <c r="C21" s="30" t="s">
        <v>1776</v>
      </c>
      <c r="D21" t="str">
        <f>VLOOKUP(C21,'MASTER KEY'!$A$2:$B948,2,TRUE)</f>
        <v>WL - 628µmol</v>
      </c>
    </row>
    <row r="22" spans="1:4" x14ac:dyDescent="0.3">
      <c r="A22" s="10" t="s">
        <v>1739</v>
      </c>
      <c r="B22">
        <v>1</v>
      </c>
      <c r="C22" s="30" t="s">
        <v>1777</v>
      </c>
      <c r="D22" t="str">
        <f>VLOOKUP(C22,'MASTER KEY'!$A$2:$B949,2,TRUE)</f>
        <v>WL - 656µmol</v>
      </c>
    </row>
    <row r="23" spans="1:4" x14ac:dyDescent="0.3">
      <c r="A23" s="10" t="s">
        <v>1740</v>
      </c>
      <c r="B23">
        <v>1</v>
      </c>
      <c r="C23" s="30" t="s">
        <v>1778</v>
      </c>
      <c r="D23" t="str">
        <f>VLOOKUP(C23,'MASTER KEY'!$A$2:$B950,2,TRUE)</f>
        <v>WL - 699µmol</v>
      </c>
    </row>
    <row r="24" spans="1:4" x14ac:dyDescent="0.3">
      <c r="A24" s="31" t="s">
        <v>1741</v>
      </c>
      <c r="B24">
        <v>1</v>
      </c>
      <c r="C24" s="30" t="s">
        <v>1780</v>
      </c>
      <c r="D24" t="str">
        <f>VLOOKUP(C24,'MASTER KEY'!$A$2:$B951,2,TRUE)</f>
        <v>Total Par day</v>
      </c>
    </row>
    <row r="25" spans="1:4" x14ac:dyDescent="0.3">
      <c r="A25" s="31" t="s">
        <v>1742</v>
      </c>
      <c r="B25">
        <v>1</v>
      </c>
      <c r="C25" s="30" t="s">
        <v>1787</v>
      </c>
      <c r="D25" t="str">
        <f>VLOOKUP(C25,'MASTER KEY'!$A$2:$B952,2,TRUE)</f>
        <v>Total M Par day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"/>
  <sheetViews>
    <sheetView workbookViewId="0">
      <selection activeCell="L11" sqref="L11"/>
    </sheetView>
  </sheetViews>
  <sheetFormatPr defaultColWidth="8.88671875" defaultRowHeight="14.4" x14ac:dyDescent="0.3"/>
  <cols>
    <col min="1" max="1" width="24.6640625" bestFit="1" customWidth="1"/>
    <col min="4" max="4" width="19.88671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1414</v>
      </c>
      <c r="B2">
        <v>1</v>
      </c>
      <c r="C2" s="1" t="s">
        <v>1345</v>
      </c>
      <c r="D2" t="str">
        <f>VLOOKUP(C2,'MASTER KEY'!$A$2:$B928,2,TRUE)</f>
        <v>Mean wave direction</v>
      </c>
    </row>
    <row r="3" spans="1:4" x14ac:dyDescent="0.3">
      <c r="A3" t="s">
        <v>1415</v>
      </c>
      <c r="B3">
        <v>1</v>
      </c>
      <c r="C3" s="1" t="s">
        <v>1338</v>
      </c>
      <c r="D3" t="str">
        <f>VLOOKUP(C3,'MASTER KEY'!$A$2:$B929,2,TRUE)</f>
        <v>Mean wave period</v>
      </c>
    </row>
    <row r="4" spans="1:4" x14ac:dyDescent="0.3">
      <c r="A4" t="s">
        <v>1416</v>
      </c>
      <c r="B4">
        <v>1</v>
      </c>
      <c r="C4" s="1" t="s">
        <v>1339</v>
      </c>
      <c r="D4" t="str">
        <f>VLOOKUP(C4,'MASTER KEY'!$A$2:$B930,2,TRUE)</f>
        <v>Peak wave period</v>
      </c>
    </row>
    <row r="5" spans="1:4" x14ac:dyDescent="0.3">
      <c r="A5" t="s">
        <v>1417</v>
      </c>
      <c r="B5">
        <v>1</v>
      </c>
      <c r="C5" s="16" t="s">
        <v>1317</v>
      </c>
      <c r="D5" t="str">
        <f>VLOOKUP(C5,'MASTER KEY'!$A$2:$B931,2,TRUE)</f>
        <v>Significant waveheight</v>
      </c>
    </row>
    <row r="6" spans="1:4" x14ac:dyDescent="0.3">
      <c r="A6" s="17" t="s">
        <v>1421</v>
      </c>
      <c r="B6">
        <v>1</v>
      </c>
      <c r="C6" s="1" t="s">
        <v>494</v>
      </c>
      <c r="D6" t="str">
        <f>VLOOKUP(C6,'MASTER KEY'!$A$2:$B932,2,TRUE)</f>
        <v>Tidal Height</v>
      </c>
    </row>
    <row r="7" spans="1:4" x14ac:dyDescent="0.3">
      <c r="A7" s="18" t="s">
        <v>1422</v>
      </c>
      <c r="B7">
        <v>1</v>
      </c>
      <c r="C7" s="1" t="s">
        <v>1339</v>
      </c>
      <c r="D7" t="str">
        <f>VLOOKUP(C7,'MASTER KEY'!$A$2:$B933,2,TRUE)</f>
        <v>Peak wave period</v>
      </c>
    </row>
    <row r="8" spans="1:4" x14ac:dyDescent="0.3">
      <c r="A8" s="18" t="s">
        <v>1423</v>
      </c>
      <c r="B8">
        <v>1</v>
      </c>
      <c r="C8" s="1" t="s">
        <v>1338</v>
      </c>
      <c r="D8" t="str">
        <f>VLOOKUP(C8,'MASTER KEY'!$A$2:$B934,2,TRUE)</f>
        <v>Mean wave period</v>
      </c>
    </row>
    <row r="9" spans="1:4" ht="16.2" x14ac:dyDescent="0.3">
      <c r="A9" s="18" t="s">
        <v>1424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ht="16.2" x14ac:dyDescent="0.3">
      <c r="A10" s="19" t="s">
        <v>1425</v>
      </c>
      <c r="B10">
        <v>1</v>
      </c>
      <c r="C10" s="1" t="s">
        <v>1345</v>
      </c>
      <c r="D10" t="str">
        <f>VLOOKUP(C10,'MASTER KEY'!$A$2:$B936,2,TRUE)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workbookViewId="0">
      <selection activeCell="L25" sqref="L25"/>
    </sheetView>
  </sheetViews>
  <sheetFormatPr defaultColWidth="8.88671875" defaultRowHeight="14.4" x14ac:dyDescent="0.3"/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1374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3">
      <c r="A3" t="s">
        <v>839</v>
      </c>
      <c r="B3">
        <v>1</v>
      </c>
      <c r="C3" s="1" t="s">
        <v>898</v>
      </c>
      <c r="D3" t="str">
        <f>VLOOKUP(C3,'MASTER KEY'!$A$2:$B929,2,TRUE)</f>
        <v>PAR</v>
      </c>
    </row>
    <row r="4" spans="1:4" x14ac:dyDescent="0.3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3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3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3">
      <c r="A7" t="s">
        <v>714</v>
      </c>
      <c r="B7">
        <v>1</v>
      </c>
      <c r="C7" s="1" t="s">
        <v>210</v>
      </c>
      <c r="D7" t="str">
        <f>VLOOKUP(C7,'MASTER KEY'!$A$2:$B933,2,TRUE)</f>
        <v>Salinity</v>
      </c>
    </row>
    <row r="8" spans="1:4" x14ac:dyDescent="0.3">
      <c r="A8" t="s">
        <v>1375</v>
      </c>
      <c r="B8">
        <v>1</v>
      </c>
      <c r="C8" s="1" t="s">
        <v>1373</v>
      </c>
      <c r="D8" t="str">
        <f>VLOOKUP(C8,'MASTER KEY'!$A$2:$B934,2,TRUE)</f>
        <v>Current velocity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>
      <selection activeCell="M26" sqref="M26"/>
    </sheetView>
  </sheetViews>
  <sheetFormatPr defaultColWidth="8.88671875" defaultRowHeight="14.4" x14ac:dyDescent="0.3"/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839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3">
      <c r="A3" t="s">
        <v>1309</v>
      </c>
      <c r="B3">
        <v>1</v>
      </c>
      <c r="C3" s="1" t="s">
        <v>1315</v>
      </c>
      <c r="D3" t="str">
        <f>VLOOKUP(C3,'MASTER KEY'!$A$2:$B929,2,TRUE)</f>
        <v>velocity x component of current</v>
      </c>
    </row>
    <row r="4" spans="1:4" x14ac:dyDescent="0.3">
      <c r="A4" t="s">
        <v>1310</v>
      </c>
      <c r="B4">
        <v>1</v>
      </c>
      <c r="C4" s="1" t="s">
        <v>1316</v>
      </c>
      <c r="D4" t="str">
        <f>VLOOKUP(C4,'MASTER KEY'!$A$2:$B930,2,TRUE)</f>
        <v>velocity y component of current</v>
      </c>
    </row>
    <row r="5" spans="1:4" x14ac:dyDescent="0.3">
      <c r="A5" t="s">
        <v>715</v>
      </c>
      <c r="B5">
        <v>1</v>
      </c>
      <c r="C5" s="1" t="s">
        <v>211</v>
      </c>
      <c r="D5" t="str">
        <f>VLOOKUP(C5,'MASTER KEY'!$A$2:$B931,2,TRUE)</f>
        <v>Temperature</v>
      </c>
    </row>
    <row r="6" spans="1:4" x14ac:dyDescent="0.3">
      <c r="A6" t="s">
        <v>714</v>
      </c>
      <c r="B6">
        <v>1</v>
      </c>
      <c r="C6" s="1" t="s">
        <v>210</v>
      </c>
      <c r="D6" t="str">
        <f>VLOOKUP(C6,'MASTER KEY'!$A$2:$B932,2,TRUE)</f>
        <v>Salinity</v>
      </c>
    </row>
    <row r="7" spans="1:4" x14ac:dyDescent="0.3">
      <c r="A7" t="s">
        <v>1375</v>
      </c>
      <c r="B7">
        <v>1</v>
      </c>
      <c r="C7" s="1" t="s">
        <v>1373</v>
      </c>
      <c r="D7" t="str">
        <f>VLOOKUP(C7,'MASTER KEY'!$A$2:$B933,2,TRUE)</f>
        <v>Current velocity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5"/>
  <sheetViews>
    <sheetView workbookViewId="0">
      <selection activeCell="A8" sqref="A8"/>
    </sheetView>
  </sheetViews>
  <sheetFormatPr defaultColWidth="8.88671875" defaultRowHeight="14.4" x14ac:dyDescent="0.3"/>
  <cols>
    <col min="1" max="1" width="52.44140625" bestFit="1" customWidth="1"/>
  </cols>
  <sheetData>
    <row r="3" spans="1:1" x14ac:dyDescent="0.3">
      <c r="A3" t="s">
        <v>836</v>
      </c>
    </row>
    <row r="5" spans="1:1" x14ac:dyDescent="0.3">
      <c r="A5" t="s">
        <v>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6"/>
  <sheetViews>
    <sheetView topLeftCell="A109" workbookViewId="0">
      <selection activeCell="F23" sqref="F23"/>
    </sheetView>
  </sheetViews>
  <sheetFormatPr defaultColWidth="11.44140625" defaultRowHeight="14.4" x14ac:dyDescent="0.3"/>
  <cols>
    <col min="1" max="1" width="40" bestFit="1" customWidth="1"/>
  </cols>
  <sheetData>
    <row r="1" spans="1:1" x14ac:dyDescent="0.3">
      <c r="A1" s="23" t="s">
        <v>1426</v>
      </c>
    </row>
    <row r="2" spans="1:1" x14ac:dyDescent="0.3">
      <c r="A2" s="23" t="s">
        <v>1427</v>
      </c>
    </row>
    <row r="3" spans="1:1" x14ac:dyDescent="0.3">
      <c r="A3" s="23" t="s">
        <v>1428</v>
      </c>
    </row>
    <row r="4" spans="1:1" x14ac:dyDescent="0.3">
      <c r="A4" t="s">
        <v>1429</v>
      </c>
    </row>
    <row r="5" spans="1:1" x14ac:dyDescent="0.3">
      <c r="A5" t="s">
        <v>1430</v>
      </c>
    </row>
    <row r="6" spans="1:1" x14ac:dyDescent="0.3">
      <c r="A6" t="s">
        <v>1431</v>
      </c>
    </row>
    <row r="7" spans="1:1" x14ac:dyDescent="0.3">
      <c r="A7" t="s">
        <v>1432</v>
      </c>
    </row>
    <row r="8" spans="1:1" x14ac:dyDescent="0.3">
      <c r="A8" t="s">
        <v>1433</v>
      </c>
    </row>
    <row r="9" spans="1:1" x14ac:dyDescent="0.3">
      <c r="A9" t="s">
        <v>1434</v>
      </c>
    </row>
    <row r="10" spans="1:1" x14ac:dyDescent="0.3">
      <c r="A10" t="s">
        <v>1435</v>
      </c>
    </row>
    <row r="11" spans="1:1" x14ac:dyDescent="0.3">
      <c r="A11" t="s">
        <v>1436</v>
      </c>
    </row>
    <row r="12" spans="1:1" x14ac:dyDescent="0.3">
      <c r="A12" t="s">
        <v>1437</v>
      </c>
    </row>
    <row r="13" spans="1:1" x14ac:dyDescent="0.3">
      <c r="A13" t="s">
        <v>1438</v>
      </c>
    </row>
    <row r="14" spans="1:1" x14ac:dyDescent="0.3">
      <c r="A14" t="s">
        <v>1439</v>
      </c>
    </row>
    <row r="15" spans="1:1" x14ac:dyDescent="0.3">
      <c r="A15" t="s">
        <v>1440</v>
      </c>
    </row>
    <row r="16" spans="1:1" x14ac:dyDescent="0.3">
      <c r="A16" t="s">
        <v>1441</v>
      </c>
    </row>
    <row r="17" spans="1:1" x14ac:dyDescent="0.3">
      <c r="A17" t="s">
        <v>1442</v>
      </c>
    </row>
    <row r="18" spans="1:1" x14ac:dyDescent="0.3">
      <c r="A18" t="s">
        <v>1443</v>
      </c>
    </row>
    <row r="19" spans="1:1" x14ac:dyDescent="0.3">
      <c r="A19" t="s">
        <v>1444</v>
      </c>
    </row>
    <row r="20" spans="1:1" x14ac:dyDescent="0.3">
      <c r="A20" t="s">
        <v>1445</v>
      </c>
    </row>
    <row r="21" spans="1:1" x14ac:dyDescent="0.3">
      <c r="A21" t="s">
        <v>1446</v>
      </c>
    </row>
    <row r="22" spans="1:1" x14ac:dyDescent="0.3">
      <c r="A22" t="s">
        <v>1447</v>
      </c>
    </row>
    <row r="23" spans="1:1" x14ac:dyDescent="0.3">
      <c r="A23" t="s">
        <v>1448</v>
      </c>
    </row>
    <row r="24" spans="1:1" x14ac:dyDescent="0.3">
      <c r="A24" t="s">
        <v>1449</v>
      </c>
    </row>
    <row r="25" spans="1:1" x14ac:dyDescent="0.3">
      <c r="A25" t="s">
        <v>1450</v>
      </c>
    </row>
    <row r="26" spans="1:1" x14ac:dyDescent="0.3">
      <c r="A26" t="s">
        <v>1451</v>
      </c>
    </row>
    <row r="27" spans="1:1" x14ac:dyDescent="0.3">
      <c r="A27" t="s">
        <v>1452</v>
      </c>
    </row>
    <row r="28" spans="1:1" x14ac:dyDescent="0.3">
      <c r="A28" t="s">
        <v>1453</v>
      </c>
    </row>
    <row r="29" spans="1:1" x14ac:dyDescent="0.3">
      <c r="A29" t="s">
        <v>1454</v>
      </c>
    </row>
    <row r="30" spans="1:1" x14ac:dyDescent="0.3">
      <c r="A30" t="s">
        <v>1455</v>
      </c>
    </row>
    <row r="31" spans="1:1" x14ac:dyDescent="0.3">
      <c r="A31" t="s">
        <v>1456</v>
      </c>
    </row>
    <row r="32" spans="1:1" x14ac:dyDescent="0.3">
      <c r="A32" t="s">
        <v>1457</v>
      </c>
    </row>
    <row r="33" spans="1:1" x14ac:dyDescent="0.3">
      <c r="A33" t="s">
        <v>1458</v>
      </c>
    </row>
    <row r="34" spans="1:1" x14ac:dyDescent="0.3">
      <c r="A34" t="s">
        <v>1459</v>
      </c>
    </row>
    <row r="35" spans="1:1" x14ac:dyDescent="0.3">
      <c r="A35" t="s">
        <v>1460</v>
      </c>
    </row>
    <row r="36" spans="1:1" x14ac:dyDescent="0.3">
      <c r="A36" t="s">
        <v>1461</v>
      </c>
    </row>
    <row r="37" spans="1:1" x14ac:dyDescent="0.3">
      <c r="A37" t="s">
        <v>1462</v>
      </c>
    </row>
    <row r="38" spans="1:1" x14ac:dyDescent="0.3">
      <c r="A38" t="s">
        <v>1463</v>
      </c>
    </row>
    <row r="39" spans="1:1" x14ac:dyDescent="0.3">
      <c r="A39" t="s">
        <v>1464</v>
      </c>
    </row>
    <row r="40" spans="1:1" x14ac:dyDescent="0.3">
      <c r="A40" t="s">
        <v>1465</v>
      </c>
    </row>
    <row r="41" spans="1:1" x14ac:dyDescent="0.3">
      <c r="A41" t="s">
        <v>1466</v>
      </c>
    </row>
    <row r="42" spans="1:1" x14ac:dyDescent="0.3">
      <c r="A42" t="s">
        <v>1467</v>
      </c>
    </row>
    <row r="43" spans="1:1" x14ac:dyDescent="0.3">
      <c r="A43" t="s">
        <v>1468</v>
      </c>
    </row>
    <row r="44" spans="1:1" x14ac:dyDescent="0.3">
      <c r="A44" t="s">
        <v>1469</v>
      </c>
    </row>
    <row r="45" spans="1:1" x14ac:dyDescent="0.3">
      <c r="A45" t="s">
        <v>1470</v>
      </c>
    </row>
    <row r="46" spans="1:1" x14ac:dyDescent="0.3">
      <c r="A46" t="s">
        <v>1471</v>
      </c>
    </row>
    <row r="47" spans="1:1" x14ac:dyDescent="0.3">
      <c r="A47" t="s">
        <v>1472</v>
      </c>
    </row>
    <row r="48" spans="1:1" x14ac:dyDescent="0.3">
      <c r="A48" t="s">
        <v>1473</v>
      </c>
    </row>
    <row r="49" spans="1:1" x14ac:dyDescent="0.3">
      <c r="A49" t="s">
        <v>1474</v>
      </c>
    </row>
    <row r="50" spans="1:1" x14ac:dyDescent="0.3">
      <c r="A50" t="s">
        <v>1475</v>
      </c>
    </row>
    <row r="51" spans="1:1" x14ac:dyDescent="0.3">
      <c r="A51" t="s">
        <v>1476</v>
      </c>
    </row>
    <row r="52" spans="1:1" x14ac:dyDescent="0.3">
      <c r="A52" t="s">
        <v>1477</v>
      </c>
    </row>
    <row r="53" spans="1:1" x14ac:dyDescent="0.3">
      <c r="A53" t="s">
        <v>1478</v>
      </c>
    </row>
    <row r="54" spans="1:1" x14ac:dyDescent="0.3">
      <c r="A54" t="s">
        <v>1479</v>
      </c>
    </row>
    <row r="55" spans="1:1" x14ac:dyDescent="0.3">
      <c r="A55" t="s">
        <v>1478</v>
      </c>
    </row>
    <row r="56" spans="1:1" x14ac:dyDescent="0.3">
      <c r="A56" t="s">
        <v>1480</v>
      </c>
    </row>
    <row r="57" spans="1:1" x14ac:dyDescent="0.3">
      <c r="A57" t="s">
        <v>1481</v>
      </c>
    </row>
    <row r="58" spans="1:1" x14ac:dyDescent="0.3">
      <c r="A58" t="s">
        <v>1482</v>
      </c>
    </row>
    <row r="59" spans="1:1" x14ac:dyDescent="0.3">
      <c r="A59" t="s">
        <v>1483</v>
      </c>
    </row>
    <row r="60" spans="1:1" x14ac:dyDescent="0.3">
      <c r="A60" t="s">
        <v>1484</v>
      </c>
    </row>
    <row r="61" spans="1:1" x14ac:dyDescent="0.3">
      <c r="A61" t="s">
        <v>1485</v>
      </c>
    </row>
    <row r="62" spans="1:1" x14ac:dyDescent="0.3">
      <c r="A62" t="s">
        <v>1486</v>
      </c>
    </row>
    <row r="63" spans="1:1" x14ac:dyDescent="0.3">
      <c r="A63" t="s">
        <v>1487</v>
      </c>
    </row>
    <row r="64" spans="1:1" x14ac:dyDescent="0.3">
      <c r="A64" t="s">
        <v>1488</v>
      </c>
    </row>
    <row r="65" spans="1:1" x14ac:dyDescent="0.3">
      <c r="A65" t="s">
        <v>1489</v>
      </c>
    </row>
    <row r="66" spans="1:1" x14ac:dyDescent="0.3">
      <c r="A66" t="s">
        <v>1490</v>
      </c>
    </row>
    <row r="67" spans="1:1" x14ac:dyDescent="0.3">
      <c r="A67" t="s">
        <v>1491</v>
      </c>
    </row>
    <row r="68" spans="1:1" x14ac:dyDescent="0.3">
      <c r="A68" t="s">
        <v>1492</v>
      </c>
    </row>
    <row r="69" spans="1:1" x14ac:dyDescent="0.3">
      <c r="A69" t="s">
        <v>1493</v>
      </c>
    </row>
    <row r="70" spans="1:1" x14ac:dyDescent="0.3">
      <c r="A70" t="s">
        <v>1494</v>
      </c>
    </row>
    <row r="71" spans="1:1" x14ac:dyDescent="0.3">
      <c r="A71" t="s">
        <v>1495</v>
      </c>
    </row>
    <row r="72" spans="1:1" x14ac:dyDescent="0.3">
      <c r="A72" t="s">
        <v>1496</v>
      </c>
    </row>
    <row r="73" spans="1:1" x14ac:dyDescent="0.3">
      <c r="A73" t="s">
        <v>1497</v>
      </c>
    </row>
    <row r="74" spans="1:1" x14ac:dyDescent="0.3">
      <c r="A74" t="s">
        <v>1498</v>
      </c>
    </row>
    <row r="75" spans="1:1" x14ac:dyDescent="0.3">
      <c r="A75" t="s">
        <v>1499</v>
      </c>
    </row>
    <row r="76" spans="1:1" x14ac:dyDescent="0.3">
      <c r="A76" t="s">
        <v>1500</v>
      </c>
    </row>
    <row r="77" spans="1:1" x14ac:dyDescent="0.3">
      <c r="A77" t="s">
        <v>1501</v>
      </c>
    </row>
    <row r="78" spans="1:1" x14ac:dyDescent="0.3">
      <c r="A78" t="s">
        <v>1502</v>
      </c>
    </row>
    <row r="79" spans="1:1" x14ac:dyDescent="0.3">
      <c r="A79" t="s">
        <v>1503</v>
      </c>
    </row>
    <row r="80" spans="1:1" x14ac:dyDescent="0.3">
      <c r="A80" t="s">
        <v>1504</v>
      </c>
    </row>
    <row r="81" spans="1:1" x14ac:dyDescent="0.3">
      <c r="A81" t="s">
        <v>1505</v>
      </c>
    </row>
    <row r="82" spans="1:1" x14ac:dyDescent="0.3">
      <c r="A82" t="s">
        <v>1506</v>
      </c>
    </row>
    <row r="83" spans="1:1" x14ac:dyDescent="0.3">
      <c r="A83" t="s">
        <v>1507</v>
      </c>
    </row>
    <row r="84" spans="1:1" x14ac:dyDescent="0.3">
      <c r="A84" t="s">
        <v>1508</v>
      </c>
    </row>
    <row r="85" spans="1:1" x14ac:dyDescent="0.3">
      <c r="A85" t="s">
        <v>1509</v>
      </c>
    </row>
    <row r="86" spans="1:1" x14ac:dyDescent="0.3">
      <c r="A86" t="s">
        <v>1510</v>
      </c>
    </row>
    <row r="87" spans="1:1" x14ac:dyDescent="0.3">
      <c r="A87" t="s">
        <v>1511</v>
      </c>
    </row>
    <row r="88" spans="1:1" x14ac:dyDescent="0.3">
      <c r="A88" t="s">
        <v>1512</v>
      </c>
    </row>
    <row r="89" spans="1:1" x14ac:dyDescent="0.3">
      <c r="A89" t="s">
        <v>1513</v>
      </c>
    </row>
    <row r="90" spans="1:1" x14ac:dyDescent="0.3">
      <c r="A90" t="s">
        <v>1514</v>
      </c>
    </row>
    <row r="91" spans="1:1" x14ac:dyDescent="0.3">
      <c r="A91" t="s">
        <v>1515</v>
      </c>
    </row>
    <row r="92" spans="1:1" x14ac:dyDescent="0.3">
      <c r="A92" t="s">
        <v>1516</v>
      </c>
    </row>
    <row r="93" spans="1:1" x14ac:dyDescent="0.3">
      <c r="A93" t="s">
        <v>1517</v>
      </c>
    </row>
    <row r="94" spans="1:1" x14ac:dyDescent="0.3">
      <c r="A94" t="s">
        <v>1518</v>
      </c>
    </row>
    <row r="95" spans="1:1" x14ac:dyDescent="0.3">
      <c r="A95" t="s">
        <v>1519</v>
      </c>
    </row>
    <row r="96" spans="1:1" x14ac:dyDescent="0.3">
      <c r="A96" t="s">
        <v>1478</v>
      </c>
    </row>
    <row r="97" spans="1:1" x14ac:dyDescent="0.3">
      <c r="A97" t="s">
        <v>1520</v>
      </c>
    </row>
    <row r="98" spans="1:1" x14ac:dyDescent="0.3">
      <c r="A98" t="s">
        <v>1478</v>
      </c>
    </row>
    <row r="99" spans="1:1" x14ac:dyDescent="0.3">
      <c r="A99" t="s">
        <v>1521</v>
      </c>
    </row>
    <row r="100" spans="1:1" x14ac:dyDescent="0.3">
      <c r="A100" t="s">
        <v>1522</v>
      </c>
    </row>
    <row r="101" spans="1:1" x14ac:dyDescent="0.3">
      <c r="A101" t="s">
        <v>1523</v>
      </c>
    </row>
    <row r="102" spans="1:1" x14ac:dyDescent="0.3">
      <c r="A102" t="s">
        <v>1524</v>
      </c>
    </row>
    <row r="103" spans="1:1" x14ac:dyDescent="0.3">
      <c r="A103" t="s">
        <v>1525</v>
      </c>
    </row>
    <row r="104" spans="1:1" x14ac:dyDescent="0.3">
      <c r="A104" t="s">
        <v>1478</v>
      </c>
    </row>
    <row r="105" spans="1:1" x14ac:dyDescent="0.3">
      <c r="A105" t="s">
        <v>1526</v>
      </c>
    </row>
    <row r="106" spans="1:1" x14ac:dyDescent="0.3">
      <c r="A106" t="s">
        <v>1478</v>
      </c>
    </row>
    <row r="107" spans="1:1" x14ac:dyDescent="0.3">
      <c r="A107" t="s">
        <v>1527</v>
      </c>
    </row>
    <row r="108" spans="1:1" x14ac:dyDescent="0.3">
      <c r="A108" t="s">
        <v>1528</v>
      </c>
    </row>
    <row r="109" spans="1:1" x14ac:dyDescent="0.3">
      <c r="A109" t="s">
        <v>1529</v>
      </c>
    </row>
    <row r="110" spans="1:1" x14ac:dyDescent="0.3">
      <c r="A110" t="s">
        <v>1530</v>
      </c>
    </row>
    <row r="111" spans="1:1" x14ac:dyDescent="0.3">
      <c r="A111" t="s">
        <v>1531</v>
      </c>
    </row>
    <row r="112" spans="1:1" x14ac:dyDescent="0.3">
      <c r="A112" t="s">
        <v>1532</v>
      </c>
    </row>
    <row r="113" spans="1:1" x14ac:dyDescent="0.3">
      <c r="A113" t="s">
        <v>1533</v>
      </c>
    </row>
    <row r="114" spans="1:1" x14ac:dyDescent="0.3">
      <c r="A114" t="s">
        <v>1534</v>
      </c>
    </row>
    <row r="115" spans="1:1" x14ac:dyDescent="0.3">
      <c r="A115" t="s">
        <v>1535</v>
      </c>
    </row>
    <row r="116" spans="1:1" x14ac:dyDescent="0.3">
      <c r="A116" t="s">
        <v>1536</v>
      </c>
    </row>
    <row r="117" spans="1:1" x14ac:dyDescent="0.3">
      <c r="A117" t="s">
        <v>1537</v>
      </c>
    </row>
    <row r="118" spans="1:1" x14ac:dyDescent="0.3">
      <c r="A118" t="s">
        <v>1538</v>
      </c>
    </row>
    <row r="119" spans="1:1" x14ac:dyDescent="0.3">
      <c r="A119" t="s">
        <v>1539</v>
      </c>
    </row>
    <row r="120" spans="1:1" x14ac:dyDescent="0.3">
      <c r="A120" t="s">
        <v>1540</v>
      </c>
    </row>
    <row r="121" spans="1:1" x14ac:dyDescent="0.3">
      <c r="A121" t="s">
        <v>1541</v>
      </c>
    </row>
    <row r="122" spans="1:1" x14ac:dyDescent="0.3">
      <c r="A122" t="s">
        <v>1542</v>
      </c>
    </row>
    <row r="123" spans="1:1" x14ac:dyDescent="0.3">
      <c r="A123" t="s">
        <v>1543</v>
      </c>
    </row>
    <row r="124" spans="1:1" x14ac:dyDescent="0.3">
      <c r="A124" t="s">
        <v>1544</v>
      </c>
    </row>
    <row r="125" spans="1:1" x14ac:dyDescent="0.3">
      <c r="A125" t="s">
        <v>1545</v>
      </c>
    </row>
    <row r="126" spans="1:1" x14ac:dyDescent="0.3">
      <c r="A126" t="s">
        <v>1546</v>
      </c>
    </row>
    <row r="127" spans="1:1" x14ac:dyDescent="0.3">
      <c r="A127" t="s">
        <v>1547</v>
      </c>
    </row>
    <row r="128" spans="1:1" x14ac:dyDescent="0.3">
      <c r="A128" t="s">
        <v>1548</v>
      </c>
    </row>
    <row r="129" spans="1:1" x14ac:dyDescent="0.3">
      <c r="A129" t="s">
        <v>1549</v>
      </c>
    </row>
    <row r="130" spans="1:1" x14ac:dyDescent="0.3">
      <c r="A130" t="s">
        <v>1550</v>
      </c>
    </row>
    <row r="131" spans="1:1" x14ac:dyDescent="0.3">
      <c r="A131" t="s">
        <v>1551</v>
      </c>
    </row>
    <row r="132" spans="1:1" x14ac:dyDescent="0.3">
      <c r="A132" t="s">
        <v>1552</v>
      </c>
    </row>
    <row r="133" spans="1:1" x14ac:dyDescent="0.3">
      <c r="A133" t="s">
        <v>1553</v>
      </c>
    </row>
    <row r="134" spans="1:1" x14ac:dyDescent="0.3">
      <c r="A134" t="s">
        <v>1554</v>
      </c>
    </row>
    <row r="135" spans="1:1" x14ac:dyDescent="0.3">
      <c r="A135" t="s">
        <v>1478</v>
      </c>
    </row>
    <row r="136" spans="1:1" x14ac:dyDescent="0.3">
      <c r="A136" t="s">
        <v>1555</v>
      </c>
    </row>
    <row r="137" spans="1:1" x14ac:dyDescent="0.3">
      <c r="A137" t="s">
        <v>1478</v>
      </c>
    </row>
    <row r="138" spans="1:1" x14ac:dyDescent="0.3">
      <c r="A138" t="s">
        <v>1556</v>
      </c>
    </row>
    <row r="139" spans="1:1" x14ac:dyDescent="0.3">
      <c r="A139" t="s">
        <v>1557</v>
      </c>
    </row>
    <row r="140" spans="1:1" x14ac:dyDescent="0.3">
      <c r="A140" t="s">
        <v>1558</v>
      </c>
    </row>
    <row r="141" spans="1:1" x14ac:dyDescent="0.3">
      <c r="A141" t="s">
        <v>1559</v>
      </c>
    </row>
    <row r="142" spans="1:1" x14ac:dyDescent="0.3">
      <c r="A142" t="s">
        <v>1560</v>
      </c>
    </row>
    <row r="143" spans="1:1" x14ac:dyDescent="0.3">
      <c r="A143" t="s">
        <v>1561</v>
      </c>
    </row>
    <row r="144" spans="1:1" x14ac:dyDescent="0.3">
      <c r="A144" t="s">
        <v>1562</v>
      </c>
    </row>
    <row r="145" spans="1:1" x14ac:dyDescent="0.3">
      <c r="A145" t="s">
        <v>1563</v>
      </c>
    </row>
    <row r="146" spans="1:1" x14ac:dyDescent="0.3">
      <c r="A146" t="s">
        <v>1564</v>
      </c>
    </row>
    <row r="147" spans="1:1" x14ac:dyDescent="0.3">
      <c r="A147" t="s">
        <v>1565</v>
      </c>
    </row>
    <row r="148" spans="1:1" x14ac:dyDescent="0.3">
      <c r="A148" t="s">
        <v>1566</v>
      </c>
    </row>
    <row r="149" spans="1:1" x14ac:dyDescent="0.3">
      <c r="A149" t="s">
        <v>1567</v>
      </c>
    </row>
    <row r="150" spans="1:1" x14ac:dyDescent="0.3">
      <c r="A150" t="s">
        <v>1568</v>
      </c>
    </row>
    <row r="151" spans="1:1" x14ac:dyDescent="0.3">
      <c r="A151" t="s">
        <v>1569</v>
      </c>
    </row>
    <row r="152" spans="1:1" x14ac:dyDescent="0.3">
      <c r="A152" t="s">
        <v>1570</v>
      </c>
    </row>
    <row r="153" spans="1:1" x14ac:dyDescent="0.3">
      <c r="A153" t="s">
        <v>1571</v>
      </c>
    </row>
    <row r="154" spans="1:1" x14ac:dyDescent="0.3">
      <c r="A154" t="s">
        <v>1572</v>
      </c>
    </row>
    <row r="155" spans="1:1" x14ac:dyDescent="0.3">
      <c r="A155" t="s">
        <v>1573</v>
      </c>
    </row>
    <row r="156" spans="1:1" x14ac:dyDescent="0.3">
      <c r="A156" t="s">
        <v>1574</v>
      </c>
    </row>
    <row r="157" spans="1:1" x14ac:dyDescent="0.3">
      <c r="A157" t="s">
        <v>1575</v>
      </c>
    </row>
    <row r="158" spans="1:1" x14ac:dyDescent="0.3">
      <c r="A158" t="s">
        <v>1576</v>
      </c>
    </row>
    <row r="159" spans="1:1" x14ac:dyDescent="0.3">
      <c r="A159" t="s">
        <v>1577</v>
      </c>
    </row>
    <row r="160" spans="1:1" x14ac:dyDescent="0.3">
      <c r="A160" t="s">
        <v>1578</v>
      </c>
    </row>
    <row r="161" spans="1:1" x14ac:dyDescent="0.3">
      <c r="A161" t="s">
        <v>1579</v>
      </c>
    </row>
    <row r="162" spans="1:1" x14ac:dyDescent="0.3">
      <c r="A162" t="s">
        <v>1580</v>
      </c>
    </row>
    <row r="163" spans="1:1" x14ac:dyDescent="0.3">
      <c r="A163" t="s">
        <v>1581</v>
      </c>
    </row>
    <row r="164" spans="1:1" x14ac:dyDescent="0.3">
      <c r="A164" t="s">
        <v>1582</v>
      </c>
    </row>
    <row r="165" spans="1:1" x14ac:dyDescent="0.3">
      <c r="A165" t="s">
        <v>1583</v>
      </c>
    </row>
    <row r="166" spans="1:1" x14ac:dyDescent="0.3">
      <c r="A166" t="s">
        <v>1584</v>
      </c>
    </row>
    <row r="167" spans="1:1" x14ac:dyDescent="0.3">
      <c r="A167" t="s">
        <v>1585</v>
      </c>
    </row>
    <row r="168" spans="1:1" x14ac:dyDescent="0.3">
      <c r="A168" t="s">
        <v>1586</v>
      </c>
    </row>
    <row r="169" spans="1:1" x14ac:dyDescent="0.3">
      <c r="A169" t="s">
        <v>1587</v>
      </c>
    </row>
    <row r="170" spans="1:1" x14ac:dyDescent="0.3">
      <c r="A170" t="s">
        <v>1588</v>
      </c>
    </row>
    <row r="171" spans="1:1" x14ac:dyDescent="0.3">
      <c r="A171" t="s">
        <v>1589</v>
      </c>
    </row>
    <row r="172" spans="1:1" x14ac:dyDescent="0.3">
      <c r="A172" t="s">
        <v>1590</v>
      </c>
    </row>
    <row r="173" spans="1:1" x14ac:dyDescent="0.3">
      <c r="A173" t="s">
        <v>1591</v>
      </c>
    </row>
    <row r="174" spans="1:1" x14ac:dyDescent="0.3">
      <c r="A174" t="s">
        <v>1592</v>
      </c>
    </row>
    <row r="175" spans="1:1" x14ac:dyDescent="0.3">
      <c r="A175" t="s">
        <v>1593</v>
      </c>
    </row>
    <row r="176" spans="1:1" x14ac:dyDescent="0.3">
      <c r="A176" t="s">
        <v>1594</v>
      </c>
    </row>
    <row r="177" spans="1:1" x14ac:dyDescent="0.3">
      <c r="A177" t="s">
        <v>1595</v>
      </c>
    </row>
    <row r="178" spans="1:1" x14ac:dyDescent="0.3">
      <c r="A178" t="s">
        <v>1596</v>
      </c>
    </row>
    <row r="179" spans="1:1" x14ac:dyDescent="0.3">
      <c r="A179" t="s">
        <v>1597</v>
      </c>
    </row>
    <row r="180" spans="1:1" x14ac:dyDescent="0.3">
      <c r="A180" t="s">
        <v>1598</v>
      </c>
    </row>
    <row r="181" spans="1:1" x14ac:dyDescent="0.3">
      <c r="A181" t="s">
        <v>1599</v>
      </c>
    </row>
    <row r="182" spans="1:1" x14ac:dyDescent="0.3">
      <c r="A182" t="s">
        <v>1600</v>
      </c>
    </row>
    <row r="183" spans="1:1" x14ac:dyDescent="0.3">
      <c r="A183" t="s">
        <v>1601</v>
      </c>
    </row>
    <row r="184" spans="1:1" x14ac:dyDescent="0.3">
      <c r="A184" t="s">
        <v>1602</v>
      </c>
    </row>
    <row r="185" spans="1:1" x14ac:dyDescent="0.3">
      <c r="A185" t="s">
        <v>1603</v>
      </c>
    </row>
    <row r="186" spans="1:1" x14ac:dyDescent="0.3">
      <c r="A186" t="s">
        <v>1604</v>
      </c>
    </row>
    <row r="187" spans="1:1" x14ac:dyDescent="0.3">
      <c r="A187" t="s">
        <v>1605</v>
      </c>
    </row>
    <row r="188" spans="1:1" x14ac:dyDescent="0.3">
      <c r="A188" t="s">
        <v>1606</v>
      </c>
    </row>
    <row r="189" spans="1:1" x14ac:dyDescent="0.3">
      <c r="A189" t="s">
        <v>1607</v>
      </c>
    </row>
    <row r="190" spans="1:1" x14ac:dyDescent="0.3">
      <c r="A190" t="s">
        <v>1608</v>
      </c>
    </row>
    <row r="191" spans="1:1" x14ac:dyDescent="0.3">
      <c r="A191" t="s">
        <v>1478</v>
      </c>
    </row>
    <row r="192" spans="1:1" x14ac:dyDescent="0.3">
      <c r="A192" t="s">
        <v>1609</v>
      </c>
    </row>
    <row r="193" spans="1:1" x14ac:dyDescent="0.3">
      <c r="A193" t="s">
        <v>1478</v>
      </c>
    </row>
    <row r="194" spans="1:1" x14ac:dyDescent="0.3">
      <c r="A194" t="s">
        <v>1610</v>
      </c>
    </row>
    <row r="195" spans="1:1" x14ac:dyDescent="0.3">
      <c r="A195" t="s">
        <v>1478</v>
      </c>
    </row>
    <row r="196" spans="1:1" x14ac:dyDescent="0.3">
      <c r="A196" t="s">
        <v>1611</v>
      </c>
    </row>
    <row r="197" spans="1:1" x14ac:dyDescent="0.3">
      <c r="A197" t="s">
        <v>1478</v>
      </c>
    </row>
    <row r="198" spans="1:1" x14ac:dyDescent="0.3">
      <c r="A198" t="s">
        <v>1612</v>
      </c>
    </row>
    <row r="199" spans="1:1" x14ac:dyDescent="0.3">
      <c r="A199" t="s">
        <v>1613</v>
      </c>
    </row>
    <row r="200" spans="1:1" x14ac:dyDescent="0.3">
      <c r="A200" t="s">
        <v>1614</v>
      </c>
    </row>
    <row r="201" spans="1:1" x14ac:dyDescent="0.3">
      <c r="A201" t="s">
        <v>1478</v>
      </c>
    </row>
    <row r="202" spans="1:1" x14ac:dyDescent="0.3">
      <c r="A202" t="s">
        <v>1615</v>
      </c>
    </row>
    <row r="203" spans="1:1" x14ac:dyDescent="0.3">
      <c r="A203" t="s">
        <v>1478</v>
      </c>
    </row>
    <row r="204" spans="1:1" x14ac:dyDescent="0.3">
      <c r="A204" t="s">
        <v>1616</v>
      </c>
    </row>
    <row r="205" spans="1:1" x14ac:dyDescent="0.3">
      <c r="A205" t="s">
        <v>1617</v>
      </c>
    </row>
    <row r="206" spans="1:1" x14ac:dyDescent="0.3">
      <c r="A206" t="s">
        <v>1618</v>
      </c>
    </row>
    <row r="207" spans="1:1" x14ac:dyDescent="0.3">
      <c r="A207" t="s">
        <v>1619</v>
      </c>
    </row>
    <row r="208" spans="1:1" x14ac:dyDescent="0.3">
      <c r="A208" t="s">
        <v>1620</v>
      </c>
    </row>
    <row r="209" spans="1:1" x14ac:dyDescent="0.3">
      <c r="A209" t="s">
        <v>1621</v>
      </c>
    </row>
    <row r="210" spans="1:1" x14ac:dyDescent="0.3">
      <c r="A210" t="s">
        <v>1622</v>
      </c>
    </row>
    <row r="211" spans="1:1" x14ac:dyDescent="0.3">
      <c r="A211" t="s">
        <v>1623</v>
      </c>
    </row>
    <row r="212" spans="1:1" x14ac:dyDescent="0.3">
      <c r="A212" t="s">
        <v>1624</v>
      </c>
    </row>
    <row r="213" spans="1:1" x14ac:dyDescent="0.3">
      <c r="A213" t="s">
        <v>1625</v>
      </c>
    </row>
    <row r="214" spans="1:1" x14ac:dyDescent="0.3">
      <c r="A214" t="s">
        <v>1626</v>
      </c>
    </row>
    <row r="215" spans="1:1" x14ac:dyDescent="0.3">
      <c r="A215" t="s">
        <v>1627</v>
      </c>
    </row>
    <row r="216" spans="1:1" x14ac:dyDescent="0.3">
      <c r="A216" t="s">
        <v>1628</v>
      </c>
    </row>
    <row r="217" spans="1:1" x14ac:dyDescent="0.3">
      <c r="A217" t="s">
        <v>1629</v>
      </c>
    </row>
    <row r="218" spans="1:1" x14ac:dyDescent="0.3">
      <c r="A218" t="s">
        <v>1630</v>
      </c>
    </row>
    <row r="219" spans="1:1" x14ac:dyDescent="0.3">
      <c r="A219" t="s">
        <v>1631</v>
      </c>
    </row>
    <row r="220" spans="1:1" x14ac:dyDescent="0.3">
      <c r="A220" t="s">
        <v>1632</v>
      </c>
    </row>
    <row r="221" spans="1:1" x14ac:dyDescent="0.3">
      <c r="A221" t="s">
        <v>1633</v>
      </c>
    </row>
    <row r="222" spans="1:1" x14ac:dyDescent="0.3">
      <c r="A222" t="s">
        <v>1634</v>
      </c>
    </row>
    <row r="223" spans="1:1" x14ac:dyDescent="0.3">
      <c r="A223" t="s">
        <v>1635</v>
      </c>
    </row>
    <row r="224" spans="1:1" x14ac:dyDescent="0.3">
      <c r="A224" t="s">
        <v>1636</v>
      </c>
    </row>
    <row r="225" spans="1:1" x14ac:dyDescent="0.3">
      <c r="A225" t="s">
        <v>1637</v>
      </c>
    </row>
    <row r="226" spans="1:1" x14ac:dyDescent="0.3">
      <c r="A226" t="s">
        <v>1638</v>
      </c>
    </row>
    <row r="227" spans="1:1" x14ac:dyDescent="0.3">
      <c r="A227" t="s">
        <v>1639</v>
      </c>
    </row>
    <row r="228" spans="1:1" x14ac:dyDescent="0.3">
      <c r="A228" t="s">
        <v>1640</v>
      </c>
    </row>
    <row r="229" spans="1:1" x14ac:dyDescent="0.3">
      <c r="A229" t="s">
        <v>1641</v>
      </c>
    </row>
    <row r="230" spans="1:1" x14ac:dyDescent="0.3">
      <c r="A230" t="s">
        <v>1642</v>
      </c>
    </row>
    <row r="231" spans="1:1" x14ac:dyDescent="0.3">
      <c r="A231" t="s">
        <v>1643</v>
      </c>
    </row>
    <row r="232" spans="1:1" x14ac:dyDescent="0.3">
      <c r="A232" t="s">
        <v>1644</v>
      </c>
    </row>
    <row r="233" spans="1:1" x14ac:dyDescent="0.3">
      <c r="A233" t="s">
        <v>1645</v>
      </c>
    </row>
    <row r="234" spans="1:1" x14ac:dyDescent="0.3">
      <c r="A234" t="s">
        <v>1646</v>
      </c>
    </row>
    <row r="235" spans="1:1" x14ac:dyDescent="0.3">
      <c r="A235" t="s">
        <v>1647</v>
      </c>
    </row>
    <row r="236" spans="1:1" x14ac:dyDescent="0.3">
      <c r="A236" t="s">
        <v>1648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4"/>
  <sheetViews>
    <sheetView workbookViewId="0">
      <pane ySplit="1" topLeftCell="A247" activePane="bottomLeft" state="frozen"/>
      <selection pane="bottomLeft" activeCell="D285" sqref="D285"/>
    </sheetView>
  </sheetViews>
  <sheetFormatPr defaultColWidth="8.88671875" defaultRowHeight="14.4" x14ac:dyDescent="0.3"/>
  <cols>
    <col min="1" max="1" width="9.109375" bestFit="1" customWidth="1"/>
    <col min="2" max="2" width="36.44140625" bestFit="1" customWidth="1"/>
    <col min="3" max="3" width="14" bestFit="1" customWidth="1"/>
    <col min="4" max="4" width="32.109375" bestFit="1" customWidth="1"/>
    <col min="5" max="5" width="20.44140625" bestFit="1" customWidth="1"/>
    <col min="6" max="6" width="9.44140625" bestFit="1" customWidth="1"/>
  </cols>
  <sheetData>
    <row r="1" spans="1:6" x14ac:dyDescent="0.3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3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3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3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3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3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3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3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3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3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3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3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3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3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3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3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3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3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3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3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3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3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3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3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3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3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3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3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3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3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3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3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3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3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3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3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3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3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3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3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3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3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3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3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3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3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3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3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3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3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3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3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3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3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3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3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3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3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3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3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3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3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3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3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3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3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3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3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3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3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3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3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3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3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3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3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3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3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3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3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3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3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3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3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3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3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3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3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3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3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3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3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3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3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3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3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3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3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3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3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3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3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3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3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3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3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3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3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3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3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3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3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3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3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3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3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3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3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3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3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3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3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3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3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3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3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3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3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3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3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3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3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3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3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3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3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3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3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3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3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3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3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3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3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3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3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3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3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3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3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3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3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3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3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3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3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3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3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3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3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3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3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3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3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3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3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3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3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3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3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3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3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3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3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3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3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3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3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3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3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3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3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3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3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3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3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3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3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3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3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3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3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3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3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3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3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3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3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3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3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3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3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3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3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3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3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3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3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3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3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3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3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3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3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3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3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3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3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3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3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3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3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3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3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3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3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3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3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3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3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3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3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3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3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3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3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3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3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3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3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3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3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3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3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3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3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3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3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3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3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3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3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3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3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3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3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3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3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3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3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3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3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3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3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3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3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3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3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3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3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  <row r="271" spans="1:6" x14ac:dyDescent="0.3">
      <c r="A271" s="30" t="s">
        <v>1655</v>
      </c>
      <c r="B271" s="3" t="s">
        <v>1664</v>
      </c>
      <c r="C271" s="3" t="s">
        <v>378</v>
      </c>
      <c r="D271" s="1" t="s">
        <v>1665</v>
      </c>
      <c r="E271" s="3" t="s">
        <v>378</v>
      </c>
      <c r="F271">
        <v>1</v>
      </c>
    </row>
    <row r="272" spans="1:6" x14ac:dyDescent="0.3">
      <c r="A272" s="30" t="s">
        <v>1656</v>
      </c>
      <c r="B272" s="1" t="s">
        <v>1711</v>
      </c>
      <c r="C272" s="24" t="s">
        <v>507</v>
      </c>
      <c r="D272" s="1" t="s">
        <v>1717</v>
      </c>
      <c r="E272" s="24" t="s">
        <v>507</v>
      </c>
      <c r="F272">
        <v>1</v>
      </c>
    </row>
    <row r="273" spans="1:6" x14ac:dyDescent="0.3">
      <c r="A273" s="30" t="s">
        <v>1657</v>
      </c>
      <c r="B273" s="1" t="s">
        <v>1712</v>
      </c>
      <c r="C273" s="1" t="s">
        <v>503</v>
      </c>
      <c r="D273" s="1" t="s">
        <v>1715</v>
      </c>
      <c r="E273" s="1" t="s">
        <v>503</v>
      </c>
      <c r="F273">
        <v>1</v>
      </c>
    </row>
    <row r="274" spans="1:6" x14ac:dyDescent="0.3">
      <c r="A274" s="30" t="s">
        <v>1658</v>
      </c>
      <c r="B274" s="1" t="s">
        <v>1713</v>
      </c>
      <c r="C274" s="1" t="s">
        <v>503</v>
      </c>
      <c r="D274" s="1" t="s">
        <v>1716</v>
      </c>
      <c r="E274" s="1" t="s">
        <v>503</v>
      </c>
      <c r="F274">
        <v>1</v>
      </c>
    </row>
    <row r="275" spans="1:6" x14ac:dyDescent="0.3">
      <c r="A275" s="30" t="s">
        <v>1659</v>
      </c>
      <c r="B275" s="1" t="s">
        <v>1666</v>
      </c>
      <c r="C275" s="1" t="s">
        <v>503</v>
      </c>
      <c r="D275" s="1" t="s">
        <v>1667</v>
      </c>
      <c r="E275" s="1" t="s">
        <v>503</v>
      </c>
      <c r="F275">
        <v>1</v>
      </c>
    </row>
    <row r="276" spans="1:6" x14ac:dyDescent="0.3">
      <c r="A276" s="30" t="s">
        <v>1660</v>
      </c>
      <c r="B276" s="1" t="s">
        <v>1668</v>
      </c>
      <c r="C276" s="1" t="s">
        <v>75</v>
      </c>
      <c r="D276" s="1" t="s">
        <v>1669</v>
      </c>
      <c r="E276" s="1" t="s">
        <v>75</v>
      </c>
      <c r="F276">
        <v>1</v>
      </c>
    </row>
    <row r="277" spans="1:6" x14ac:dyDescent="0.3">
      <c r="A277" s="30" t="s">
        <v>1661</v>
      </c>
      <c r="B277" s="1" t="s">
        <v>1670</v>
      </c>
      <c r="C277" s="1" t="s">
        <v>75</v>
      </c>
      <c r="D277" s="1" t="s">
        <v>1671</v>
      </c>
      <c r="E277" s="1" t="s">
        <v>75</v>
      </c>
      <c r="F277">
        <v>1</v>
      </c>
    </row>
    <row r="278" spans="1:6" x14ac:dyDescent="0.3">
      <c r="A278" s="30" t="s">
        <v>1662</v>
      </c>
      <c r="B278" s="1" t="s">
        <v>1673</v>
      </c>
      <c r="C278" s="1" t="s">
        <v>75</v>
      </c>
      <c r="D278" s="1" t="s">
        <v>1672</v>
      </c>
      <c r="E278" s="1" t="s">
        <v>75</v>
      </c>
      <c r="F278">
        <v>1</v>
      </c>
    </row>
    <row r="279" spans="1:6" x14ac:dyDescent="0.3">
      <c r="A279" s="30" t="s">
        <v>1663</v>
      </c>
      <c r="B279" s="1" t="s">
        <v>1674</v>
      </c>
      <c r="C279" s="1" t="s">
        <v>75</v>
      </c>
      <c r="D279" s="1" t="s">
        <v>1675</v>
      </c>
      <c r="E279" s="1" t="s">
        <v>75</v>
      </c>
      <c r="F279">
        <v>1</v>
      </c>
    </row>
    <row r="280" spans="1:6" x14ac:dyDescent="0.3">
      <c r="A280" s="30" t="s">
        <v>1676</v>
      </c>
      <c r="B280" s="1" t="s">
        <v>1678</v>
      </c>
      <c r="C280" t="s">
        <v>897</v>
      </c>
      <c r="D280" s="1" t="s">
        <v>1679</v>
      </c>
      <c r="E280" t="s">
        <v>897</v>
      </c>
      <c r="F280">
        <v>1</v>
      </c>
    </row>
    <row r="281" spans="1:6" x14ac:dyDescent="0.3">
      <c r="A281" s="30" t="s">
        <v>1677</v>
      </c>
      <c r="B281" s="1" t="s">
        <v>1680</v>
      </c>
      <c r="C281" t="s">
        <v>897</v>
      </c>
      <c r="D281" s="1" t="s">
        <v>1681</v>
      </c>
      <c r="E281" t="s">
        <v>897</v>
      </c>
      <c r="F281">
        <v>1</v>
      </c>
    </row>
    <row r="282" spans="1:6" x14ac:dyDescent="0.3">
      <c r="A282" s="30" t="s">
        <v>1682</v>
      </c>
      <c r="B282" s="1" t="s">
        <v>1684</v>
      </c>
      <c r="C282" t="s">
        <v>897</v>
      </c>
      <c r="D282" s="1" t="s">
        <v>1685</v>
      </c>
      <c r="E282" t="s">
        <v>897</v>
      </c>
      <c r="F282">
        <v>1</v>
      </c>
    </row>
    <row r="283" spans="1:6" x14ac:dyDescent="0.3">
      <c r="A283" s="30" t="s">
        <v>1683</v>
      </c>
      <c r="B283" s="1" t="s">
        <v>1686</v>
      </c>
      <c r="C283" t="s">
        <v>1691</v>
      </c>
      <c r="D283" s="1" t="s">
        <v>1688</v>
      </c>
      <c r="E283" t="s">
        <v>1691</v>
      </c>
      <c r="F283">
        <v>1</v>
      </c>
    </row>
    <row r="284" spans="1:6" x14ac:dyDescent="0.3">
      <c r="A284" s="30" t="s">
        <v>1689</v>
      </c>
      <c r="B284" s="1" t="s">
        <v>1690</v>
      </c>
      <c r="C284" s="1" t="s">
        <v>1687</v>
      </c>
      <c r="D284" s="1" t="s">
        <v>1714</v>
      </c>
      <c r="E284" s="1" t="s">
        <v>1687</v>
      </c>
      <c r="F284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2" sqref="D2"/>
    </sheetView>
  </sheetViews>
  <sheetFormatPr defaultRowHeight="14.4" x14ac:dyDescent="0.3"/>
  <cols>
    <col min="1" max="1" width="14.44140625" bestFit="1" customWidth="1"/>
    <col min="4" max="4" width="24.664062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1692</v>
      </c>
      <c r="B2">
        <v>1</v>
      </c>
      <c r="C2" s="1" t="s">
        <v>380</v>
      </c>
      <c r="D2" t="str">
        <f>VLOOKUP(C2,'MASTER KEY'!$A$2:$B931,2,TRUE)</f>
        <v>Wind Speed</v>
      </c>
    </row>
    <row r="3" spans="1:4" x14ac:dyDescent="0.3">
      <c r="A3" t="s">
        <v>1693</v>
      </c>
      <c r="B3">
        <v>1</v>
      </c>
      <c r="C3" s="1" t="s">
        <v>379</v>
      </c>
      <c r="D3" t="str">
        <f>VLOOKUP(C3,'MASTER KEY'!$A$2:$B932,2,TRUE)</f>
        <v>Wind Direction</v>
      </c>
    </row>
    <row r="4" spans="1:4" x14ac:dyDescent="0.3">
      <c r="A4" t="s">
        <v>1694</v>
      </c>
      <c r="B4">
        <v>1</v>
      </c>
      <c r="C4" s="30" t="s">
        <v>1656</v>
      </c>
      <c r="D4" t="str">
        <f>VLOOKUP(C4,'MASTER KEY'!$A$2:$B934,2,TRUE)</f>
        <v>Wind Direction STD</v>
      </c>
    </row>
    <row r="5" spans="1:4" x14ac:dyDescent="0.3">
      <c r="A5" t="s">
        <v>1695</v>
      </c>
      <c r="B5">
        <v>1</v>
      </c>
      <c r="C5" s="1" t="s">
        <v>464</v>
      </c>
      <c r="D5" t="str">
        <f>VLOOKUP(C5,'MASTER KEY'!$A$2:$B935,2,TRUE)</f>
        <v>Max Wind Speed</v>
      </c>
    </row>
    <row r="6" spans="1:4" x14ac:dyDescent="0.3">
      <c r="A6" t="s">
        <v>1696</v>
      </c>
      <c r="B6">
        <v>1</v>
      </c>
      <c r="C6" s="30" t="s">
        <v>1655</v>
      </c>
      <c r="D6" t="str">
        <f>VLOOKUP(C6,'MASTER KEY'!$A$2:$B933,2,TRUE)</f>
        <v>Min Wind Speed</v>
      </c>
    </row>
    <row r="7" spans="1:4" x14ac:dyDescent="0.3">
      <c r="A7" t="s">
        <v>1697</v>
      </c>
      <c r="B7">
        <v>1</v>
      </c>
      <c r="C7" s="1" t="s">
        <v>484</v>
      </c>
      <c r="D7" t="str">
        <f>VLOOKUP(C7,'MASTER KEY'!$A$2:$B934,2,TRUE)</f>
        <v>Station level pressure</v>
      </c>
    </row>
    <row r="8" spans="1:4" x14ac:dyDescent="0.3">
      <c r="A8" t="s">
        <v>1698</v>
      </c>
      <c r="B8">
        <v>1</v>
      </c>
      <c r="C8" s="30" t="s">
        <v>1657</v>
      </c>
      <c r="D8" t="str">
        <f>VLOOKUP(C8,'MASTER KEY'!$A$2:$B935,2,TRUE)</f>
        <v>max station level pressure</v>
      </c>
    </row>
    <row r="9" spans="1:4" x14ac:dyDescent="0.3">
      <c r="A9" t="s">
        <v>1699</v>
      </c>
      <c r="B9">
        <v>1</v>
      </c>
      <c r="C9" s="30" t="s">
        <v>1658</v>
      </c>
      <c r="D9" t="str">
        <f>VLOOKUP(C9,'MASTER KEY'!$A$2:$B936,2,TRUE)</f>
        <v>min station level pressure</v>
      </c>
    </row>
    <row r="10" spans="1:4" x14ac:dyDescent="0.3">
      <c r="A10" t="s">
        <v>1700</v>
      </c>
      <c r="B10">
        <v>1</v>
      </c>
      <c r="C10" s="30" t="s">
        <v>1659</v>
      </c>
      <c r="D10" t="str">
        <f>VLOOKUP(C10,'MASTER KEY'!$A$2:$B937,2,TRUE)</f>
        <v>station level pressure std</v>
      </c>
    </row>
    <row r="11" spans="1:4" x14ac:dyDescent="0.3">
      <c r="A11" t="s">
        <v>1701</v>
      </c>
      <c r="B11">
        <v>1</v>
      </c>
      <c r="C11" s="30" t="s">
        <v>1660</v>
      </c>
      <c r="D11" t="str">
        <f>VLOOKUP(C11,'MASTER KEY'!$A$2:$B938,2,TRUE)</f>
        <v>mean solar radiation</v>
      </c>
    </row>
    <row r="12" spans="1:4" x14ac:dyDescent="0.3">
      <c r="A12" t="s">
        <v>1702</v>
      </c>
      <c r="B12">
        <v>1</v>
      </c>
      <c r="C12" s="30" t="s">
        <v>1662</v>
      </c>
      <c r="D12" t="str">
        <f>VLOOKUP(C12,'MASTER KEY'!$A$2:$B940,2,TRUE)</f>
        <v>max solar radiation</v>
      </c>
    </row>
    <row r="13" spans="1:4" x14ac:dyDescent="0.3">
      <c r="A13" t="s">
        <v>1703</v>
      </c>
      <c r="B13">
        <v>1</v>
      </c>
      <c r="C13" s="30" t="s">
        <v>1661</v>
      </c>
      <c r="D13" t="str">
        <f>VLOOKUP(C13,'MASTER KEY'!$A$2:$B939,2,TRUE)</f>
        <v>min solar radiation</v>
      </c>
    </row>
    <row r="14" spans="1:4" x14ac:dyDescent="0.3">
      <c r="A14" t="s">
        <v>1704</v>
      </c>
      <c r="B14">
        <v>1</v>
      </c>
      <c r="C14" s="30" t="s">
        <v>1663</v>
      </c>
      <c r="D14" t="str">
        <f>VLOOKUP(C14,'MASTER KEY'!$A$2:$B941,2,TRUE)</f>
        <v>solar radiation std</v>
      </c>
    </row>
    <row r="15" spans="1:4" x14ac:dyDescent="0.3">
      <c r="A15" t="s">
        <v>1705</v>
      </c>
      <c r="B15">
        <v>1</v>
      </c>
      <c r="C15" s="1" t="s">
        <v>898</v>
      </c>
      <c r="D15" t="str">
        <f>VLOOKUP(C15,'MASTER KEY'!$A$2:$B942,2,TRUE)</f>
        <v>PAR</v>
      </c>
    </row>
    <row r="16" spans="1:4" x14ac:dyDescent="0.3">
      <c r="A16" t="s">
        <v>1706</v>
      </c>
      <c r="B16">
        <v>1</v>
      </c>
      <c r="C16" s="30" t="s">
        <v>1676</v>
      </c>
      <c r="D16" t="str">
        <f>VLOOKUP(C16,'MASTER KEY'!$A$2:$B942,2,TRUE)</f>
        <v>max PAR</v>
      </c>
    </row>
    <row r="17" spans="1:4" x14ac:dyDescent="0.3">
      <c r="A17" t="s">
        <v>1707</v>
      </c>
      <c r="B17">
        <v>1</v>
      </c>
      <c r="C17" s="30" t="s">
        <v>1677</v>
      </c>
      <c r="D17" t="str">
        <f>VLOOKUP(C17,'MASTER KEY'!$A$2:$B943,2,TRUE)</f>
        <v>min PAR</v>
      </c>
    </row>
    <row r="18" spans="1:4" x14ac:dyDescent="0.3">
      <c r="A18" t="s">
        <v>1708</v>
      </c>
      <c r="B18">
        <v>1</v>
      </c>
      <c r="C18" s="30" t="s">
        <v>1682</v>
      </c>
      <c r="D18" t="str">
        <f>VLOOKUP(C18,'MASTER KEY'!$A$2:$B944,2,TRUE)</f>
        <v>PAR STD</v>
      </c>
    </row>
    <row r="19" spans="1:4" x14ac:dyDescent="0.3">
      <c r="A19" t="s">
        <v>1709</v>
      </c>
      <c r="B19">
        <v>1</v>
      </c>
      <c r="C19" s="30" t="s">
        <v>1689</v>
      </c>
      <c r="D19" t="str">
        <f>VLOOKUP(C19,'MASTER KEY'!$A$2:$B946,2,TRUE)</f>
        <v>Total Solar</v>
      </c>
    </row>
    <row r="20" spans="1:4" x14ac:dyDescent="0.3">
      <c r="A20" t="s">
        <v>1710</v>
      </c>
      <c r="B20">
        <v>1</v>
      </c>
      <c r="C20" s="30" t="s">
        <v>1683</v>
      </c>
      <c r="D20" t="str">
        <f>VLOOKUP(C20,'MASTER KEY'!$A$2:$B945,2,TRUE)</f>
        <v>Total Par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>
      <selection activeCell="K24" sqref="K24"/>
    </sheetView>
  </sheetViews>
  <sheetFormatPr defaultColWidth="8.88671875" defaultRowHeight="14.4" x14ac:dyDescent="0.3"/>
  <cols>
    <col min="1" max="1" width="25.109375" bestFit="1" customWidth="1"/>
    <col min="4" max="4" width="23.33203125" bestFit="1" customWidth="1"/>
  </cols>
  <sheetData>
    <row r="1" spans="1:5" x14ac:dyDescent="0.3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3">
      <c r="A2" t="s">
        <v>968</v>
      </c>
      <c r="B2">
        <v>1</v>
      </c>
      <c r="C2" s="1" t="s">
        <v>227</v>
      </c>
      <c r="D2" s="1" t="str">
        <f>VLOOKUP(C2,'MASTER KEY'!$A$2:$B931,2,TRUE)</f>
        <v>Oxygen</v>
      </c>
      <c r="E2" t="s">
        <v>1075</v>
      </c>
    </row>
    <row r="3" spans="1:5" x14ac:dyDescent="0.3">
      <c r="A3" t="s">
        <v>969</v>
      </c>
      <c r="B3">
        <v>1</v>
      </c>
      <c r="C3" t="s">
        <v>1066</v>
      </c>
      <c r="D3" s="1" t="e">
        <f>VLOOKUP(C3,'MASTER KEY'!$A$2:$B932,2,TRUE)</f>
        <v>#N/A</v>
      </c>
      <c r="E3" t="s">
        <v>1076</v>
      </c>
    </row>
    <row r="4" spans="1:5" x14ac:dyDescent="0.3">
      <c r="A4" t="s">
        <v>969</v>
      </c>
      <c r="B4">
        <v>1</v>
      </c>
      <c r="C4" t="s">
        <v>1066</v>
      </c>
      <c r="D4" s="1" t="e">
        <f>VLOOKUP(C4,'MASTER KEY'!$A$2:$B933,2,TRUE)</f>
        <v>#N/A</v>
      </c>
      <c r="E4" t="s">
        <v>1076</v>
      </c>
    </row>
    <row r="5" spans="1:5" x14ac:dyDescent="0.3">
      <c r="A5" t="s">
        <v>970</v>
      </c>
      <c r="B5">
        <v>1</v>
      </c>
      <c r="C5" t="s">
        <v>1066</v>
      </c>
      <c r="D5" s="1" t="e">
        <f>VLOOKUP(C5,'MASTER KEY'!$A$2:$B933,2,TRUE)</f>
        <v>#N/A</v>
      </c>
      <c r="E5" t="s">
        <v>1076</v>
      </c>
    </row>
    <row r="6" spans="1:5" x14ac:dyDescent="0.3">
      <c r="A6" t="s">
        <v>971</v>
      </c>
      <c r="B6">
        <v>1</v>
      </c>
      <c r="C6" t="s">
        <v>1066</v>
      </c>
      <c r="D6" s="1" t="e">
        <f>VLOOKUP(C6,'MASTER KEY'!$A$2:$B934,2,TRUE)</f>
        <v>#N/A</v>
      </c>
      <c r="E6" t="s">
        <v>1076</v>
      </c>
    </row>
    <row r="7" spans="1:5" x14ac:dyDescent="0.3">
      <c r="A7" t="s">
        <v>972</v>
      </c>
      <c r="B7">
        <v>1</v>
      </c>
      <c r="C7" t="s">
        <v>1066</v>
      </c>
      <c r="D7" s="1" t="e">
        <f>VLOOKUP(C7,'MASTER KEY'!$A$2:$B935,2,TRUE)</f>
        <v>#N/A</v>
      </c>
      <c r="E7" t="s">
        <v>1076</v>
      </c>
    </row>
    <row r="8" spans="1:5" x14ac:dyDescent="0.3">
      <c r="A8" t="s">
        <v>973</v>
      </c>
      <c r="B8">
        <v>1</v>
      </c>
      <c r="C8" t="s">
        <v>1066</v>
      </c>
      <c r="D8" s="1" t="e">
        <f>VLOOKUP(C8,'MASTER KEY'!$A$2:$B936,2,TRUE)</f>
        <v>#N/A</v>
      </c>
      <c r="E8" t="s">
        <v>1076</v>
      </c>
    </row>
    <row r="9" spans="1:5" x14ac:dyDescent="0.3">
      <c r="A9" t="s">
        <v>974</v>
      </c>
      <c r="B9">
        <v>1</v>
      </c>
      <c r="C9" t="s">
        <v>1066</v>
      </c>
      <c r="D9" s="1" t="e">
        <f>VLOOKUP(C9,'MASTER KEY'!$A$2:$B937,2,TRUE)</f>
        <v>#N/A</v>
      </c>
      <c r="E9" t="s">
        <v>1076</v>
      </c>
    </row>
    <row r="10" spans="1:5" x14ac:dyDescent="0.3">
      <c r="A10" t="s">
        <v>975</v>
      </c>
      <c r="B10">
        <v>1</v>
      </c>
      <c r="C10" t="s">
        <v>1066</v>
      </c>
      <c r="D10" s="1" t="e">
        <f>VLOOKUP(C10,'MASTER KEY'!$A$2:$B938,2,TRUE)</f>
        <v>#N/A</v>
      </c>
      <c r="E10" t="s">
        <v>1076</v>
      </c>
    </row>
    <row r="11" spans="1:5" x14ac:dyDescent="0.3">
      <c r="A11" t="s">
        <v>976</v>
      </c>
      <c r="B11">
        <v>1</v>
      </c>
      <c r="C11" t="s">
        <v>1066</v>
      </c>
      <c r="D11" s="1" t="e">
        <f>VLOOKUP(C11,'MASTER KEY'!$A$2:$B939,2,TRUE)</f>
        <v>#N/A</v>
      </c>
      <c r="E11" t="s">
        <v>1076</v>
      </c>
    </row>
    <row r="12" spans="1:5" x14ac:dyDescent="0.3">
      <c r="A12" t="s">
        <v>977</v>
      </c>
      <c r="B12">
        <v>1</v>
      </c>
      <c r="C12" t="s">
        <v>1066</v>
      </c>
      <c r="D12" s="1" t="e">
        <f>VLOOKUP(C12,'MASTER KEY'!$A$2:$B940,2,TRUE)</f>
        <v>#N/A</v>
      </c>
      <c r="E12" t="s">
        <v>1076</v>
      </c>
    </row>
    <row r="13" spans="1:5" x14ac:dyDescent="0.3">
      <c r="A13" t="s">
        <v>978</v>
      </c>
      <c r="B13">
        <f>1/1000</f>
        <v>1E-3</v>
      </c>
      <c r="C13" s="1" t="s">
        <v>229</v>
      </c>
      <c r="D13" s="1" t="str">
        <f>VLOOKUP(C13,'MASTER KEY'!$A$2:$B941,2,TRUE)</f>
        <v>Ammonium</v>
      </c>
      <c r="E13" t="s">
        <v>1076</v>
      </c>
    </row>
    <row r="14" spans="1:5" x14ac:dyDescent="0.3">
      <c r="A14" t="s">
        <v>979</v>
      </c>
      <c r="B14">
        <v>1</v>
      </c>
      <c r="C14" s="1" t="s">
        <v>1069</v>
      </c>
      <c r="D14" s="1" t="str">
        <f>VLOOKUP(C14,'MASTER KEY'!$A$2:$B942,2,TRUE)</f>
        <v>light attenuation coefficient</v>
      </c>
      <c r="E14" t="s">
        <v>1076</v>
      </c>
    </row>
    <row r="15" spans="1:5" x14ac:dyDescent="0.3">
      <c r="A15" t="s">
        <v>980</v>
      </c>
      <c r="B15">
        <v>1</v>
      </c>
      <c r="C15" s="1" t="s">
        <v>1069</v>
      </c>
      <c r="D15" s="1" t="str">
        <f>VLOOKUP(C15,'MASTER KEY'!$A$2:$B943,2,TRUE)</f>
        <v>light attenuation coefficient</v>
      </c>
      <c r="E15" t="s">
        <v>1076</v>
      </c>
    </row>
    <row r="16" spans="1:5" x14ac:dyDescent="0.3">
      <c r="A16" t="s">
        <v>872</v>
      </c>
      <c r="B16">
        <v>1</v>
      </c>
      <c r="C16" s="1" t="s">
        <v>1071</v>
      </c>
      <c r="D16" s="1" t="str">
        <f>VLOOKUP(C16,'MASTER KEY'!$A$2:$B944,2,TRUE)</f>
        <v>cell</v>
      </c>
      <c r="E16" t="s">
        <v>1076</v>
      </c>
    </row>
    <row r="17" spans="1:5" x14ac:dyDescent="0.3">
      <c r="A17" t="s">
        <v>981</v>
      </c>
      <c r="B17">
        <v>1</v>
      </c>
      <c r="C17" s="1" t="s">
        <v>218</v>
      </c>
      <c r="D17" s="1" t="str">
        <f>VLOOKUP(C17,'MASTER KEY'!$A$2:$B945,2,TRUE)</f>
        <v>Chlorophyll-a</v>
      </c>
      <c r="E17" t="s">
        <v>1076</v>
      </c>
    </row>
    <row r="18" spans="1:5" x14ac:dyDescent="0.3">
      <c r="A18" t="s">
        <v>982</v>
      </c>
      <c r="B18">
        <v>1</v>
      </c>
      <c r="C18" s="1" t="s">
        <v>218</v>
      </c>
      <c r="D18" s="1" t="str">
        <f>VLOOKUP(C18,'MASTER KEY'!$A$2:$B946,2,TRUE)</f>
        <v>Chlorophyll-a</v>
      </c>
      <c r="E18" t="s">
        <v>1076</v>
      </c>
    </row>
    <row r="19" spans="1:5" x14ac:dyDescent="0.3">
      <c r="A19" t="s">
        <v>983</v>
      </c>
      <c r="B19">
        <v>1</v>
      </c>
      <c r="C19" s="1" t="s">
        <v>385</v>
      </c>
      <c r="D19" s="1" t="str">
        <f>VLOOKUP(C19,'MASTER KEY'!$A$2:$B947,2,TRUE)</f>
        <v>Chlorophyll-b</v>
      </c>
      <c r="E19" t="s">
        <v>1076</v>
      </c>
    </row>
    <row r="20" spans="1:5" x14ac:dyDescent="0.3">
      <c r="A20" t="s">
        <v>984</v>
      </c>
      <c r="B20">
        <v>1</v>
      </c>
      <c r="C20" s="1" t="s">
        <v>386</v>
      </c>
      <c r="D20" s="1" t="str">
        <f>VLOOKUP(C20,'MASTER KEY'!$A$2:$B948,2,TRUE)</f>
        <v>Chlorophyll-c</v>
      </c>
      <c r="E20" t="s">
        <v>1076</v>
      </c>
    </row>
    <row r="21" spans="1:5" x14ac:dyDescent="0.3">
      <c r="A21" t="s">
        <v>985</v>
      </c>
      <c r="B21">
        <v>1</v>
      </c>
      <c r="C21" s="1" t="s">
        <v>218</v>
      </c>
      <c r="D21" s="1" t="str">
        <f>VLOOKUP(C21,'MASTER KEY'!$A$2:$B949,2,TRUE)</f>
        <v>Chlorophyll-a</v>
      </c>
      <c r="E21" t="s">
        <v>1076</v>
      </c>
    </row>
    <row r="22" spans="1:5" x14ac:dyDescent="0.3">
      <c r="A22" t="s">
        <v>986</v>
      </c>
      <c r="B22">
        <v>1</v>
      </c>
      <c r="C22" s="1" t="s">
        <v>218</v>
      </c>
      <c r="D22" s="1" t="str">
        <f>VLOOKUP(C22,'MASTER KEY'!$A$2:$B950,2,TRUE)</f>
        <v>Chlorophyll-a</v>
      </c>
      <c r="E22" t="s">
        <v>1076</v>
      </c>
    </row>
    <row r="23" spans="1:5" x14ac:dyDescent="0.3">
      <c r="A23" t="s">
        <v>987</v>
      </c>
      <c r="B23">
        <v>1</v>
      </c>
      <c r="C23" s="1" t="s">
        <v>391</v>
      </c>
      <c r="D23" s="1" t="str">
        <f>VLOOKUP(C23,'MASTER KEY'!$A$2:$B951,2,TRUE)</f>
        <v>Conductivity</v>
      </c>
      <c r="E23" t="s">
        <v>1075</v>
      </c>
    </row>
    <row r="24" spans="1:5" x14ac:dyDescent="0.3">
      <c r="A24" t="s">
        <v>988</v>
      </c>
      <c r="B24">
        <v>1</v>
      </c>
      <c r="C24" s="1" t="s">
        <v>391</v>
      </c>
      <c r="D24" s="1" t="str">
        <f>VLOOKUP(C24,'MASTER KEY'!$A$2:$B952,2,TRUE)</f>
        <v>Conductivity</v>
      </c>
      <c r="E24" t="s">
        <v>1075</v>
      </c>
    </row>
    <row r="25" spans="1:5" x14ac:dyDescent="0.3">
      <c r="A25" t="s">
        <v>989</v>
      </c>
      <c r="B25">
        <v>1</v>
      </c>
      <c r="C25" s="1" t="s">
        <v>391</v>
      </c>
      <c r="D25" s="1" t="str">
        <f>VLOOKUP(C25,'MASTER KEY'!$A$2:$B953,2,TRUE)</f>
        <v>Conductivity</v>
      </c>
      <c r="E25" t="s">
        <v>1081</v>
      </c>
    </row>
    <row r="26" spans="1:5" x14ac:dyDescent="0.3">
      <c r="A26" t="s">
        <v>990</v>
      </c>
      <c r="B26">
        <v>1</v>
      </c>
      <c r="C26" s="1" t="s">
        <v>391</v>
      </c>
      <c r="D26" s="1" t="str">
        <f>VLOOKUP(C26,'MASTER KEY'!$A$2:$B954,2,TRUE)</f>
        <v>Conductivity</v>
      </c>
      <c r="E26" t="s">
        <v>1081</v>
      </c>
    </row>
    <row r="27" spans="1:5" x14ac:dyDescent="0.3">
      <c r="A27" t="s">
        <v>991</v>
      </c>
      <c r="B27">
        <v>1</v>
      </c>
      <c r="C27" t="s">
        <v>1066</v>
      </c>
      <c r="D27" s="1" t="e">
        <f>VLOOKUP(C27,'MASTER KEY'!$A$2:$B956,2,TRUE)</f>
        <v>#N/A</v>
      </c>
      <c r="E27" t="s">
        <v>1076</v>
      </c>
    </row>
    <row r="28" spans="1:5" x14ac:dyDescent="0.3">
      <c r="A28" t="s">
        <v>992</v>
      </c>
      <c r="B28">
        <v>1</v>
      </c>
      <c r="C28" s="1" t="s">
        <v>227</v>
      </c>
      <c r="D28" s="1" t="str">
        <f>VLOOKUP(C28,'MASTER KEY'!$A$2:$B957,2,TRUE)</f>
        <v>Oxygen</v>
      </c>
      <c r="E28" t="s">
        <v>1075</v>
      </c>
    </row>
    <row r="29" spans="1:5" x14ac:dyDescent="0.3">
      <c r="A29" t="s">
        <v>993</v>
      </c>
      <c r="B29">
        <v>1</v>
      </c>
      <c r="C29" s="1" t="s">
        <v>227</v>
      </c>
      <c r="D29" s="1" t="str">
        <f>VLOOKUP(C29,'MASTER KEY'!$A$2:$B958,2,TRUE)</f>
        <v>Oxygen</v>
      </c>
      <c r="E29" t="s">
        <v>1081</v>
      </c>
    </row>
    <row r="30" spans="1:5" x14ac:dyDescent="0.3">
      <c r="A30" t="s">
        <v>994</v>
      </c>
      <c r="B30">
        <v>1</v>
      </c>
      <c r="C30" s="1" t="s">
        <v>227</v>
      </c>
      <c r="D30" s="1" t="str">
        <f>VLOOKUP(C30,'MASTER KEY'!$A$2:$B959,2,TRUE)</f>
        <v>Oxygen</v>
      </c>
      <c r="E30" t="s">
        <v>1081</v>
      </c>
    </row>
    <row r="31" spans="1:5" x14ac:dyDescent="0.3">
      <c r="A31" t="s">
        <v>995</v>
      </c>
      <c r="B31">
        <v>1</v>
      </c>
      <c r="C31" s="1" t="s">
        <v>227</v>
      </c>
      <c r="D31" s="1" t="str">
        <f>VLOOKUP(C31,'MASTER KEY'!$A$2:$B960,2,TRUE)</f>
        <v>Oxygen</v>
      </c>
      <c r="E31" t="s">
        <v>1075</v>
      </c>
    </row>
    <row r="32" spans="1:5" x14ac:dyDescent="0.3">
      <c r="A32" t="s">
        <v>996</v>
      </c>
      <c r="B32">
        <v>1</v>
      </c>
      <c r="C32" s="1" t="s">
        <v>227</v>
      </c>
      <c r="D32" s="1" t="str">
        <f>VLOOKUP(C32,'MASTER KEY'!$A$2:$B961,2,TRUE)</f>
        <v>Oxygen</v>
      </c>
      <c r="E32" t="s">
        <v>1075</v>
      </c>
    </row>
    <row r="33" spans="1:5" x14ac:dyDescent="0.3">
      <c r="A33" t="s">
        <v>997</v>
      </c>
      <c r="B33">
        <v>1</v>
      </c>
      <c r="C33" s="1" t="s">
        <v>289</v>
      </c>
      <c r="D33" s="1" t="str">
        <f>VLOOKUP(C33,'MASTER KEY'!$A$2:$B962,2,TRUE)</f>
        <v>O2 Saturation</v>
      </c>
      <c r="E33" t="s">
        <v>1075</v>
      </c>
    </row>
    <row r="34" spans="1:5" x14ac:dyDescent="0.3">
      <c r="A34" t="s">
        <v>998</v>
      </c>
      <c r="B34">
        <v>1</v>
      </c>
      <c r="C34" s="1" t="s">
        <v>227</v>
      </c>
      <c r="D34" s="1" t="str">
        <f>VLOOKUP(C34,'MASTER KEY'!$A$2:$B963,2,TRUE)</f>
        <v>Oxygen</v>
      </c>
      <c r="E34" t="s">
        <v>1075</v>
      </c>
    </row>
    <row r="35" spans="1:5" x14ac:dyDescent="0.3">
      <c r="A35" t="s">
        <v>999</v>
      </c>
      <c r="B35">
        <v>1</v>
      </c>
      <c r="C35" s="1" t="s">
        <v>227</v>
      </c>
      <c r="D35" s="1" t="str">
        <f>VLOOKUP(C35,'MASTER KEY'!$A$2:$B964,2,TRUE)</f>
        <v>Oxygen</v>
      </c>
      <c r="E35" t="s">
        <v>1081</v>
      </c>
    </row>
    <row r="36" spans="1:5" x14ac:dyDescent="0.3">
      <c r="A36" t="s">
        <v>1000</v>
      </c>
      <c r="B36">
        <v>1</v>
      </c>
      <c r="C36" s="1" t="s">
        <v>227</v>
      </c>
      <c r="D36" s="1" t="str">
        <f>VLOOKUP(C36,'MASTER KEY'!$A$2:$B965,2,TRUE)</f>
        <v>Oxygen</v>
      </c>
      <c r="E36" t="s">
        <v>1081</v>
      </c>
    </row>
    <row r="37" spans="1:5" x14ac:dyDescent="0.3">
      <c r="A37" t="s">
        <v>1001</v>
      </c>
      <c r="B37">
        <v>1</v>
      </c>
      <c r="C37" s="1" t="s">
        <v>289</v>
      </c>
      <c r="D37" s="1" t="str">
        <f>VLOOKUP(C37,'MASTER KEY'!$A$2:$B966,2,TRUE)</f>
        <v>O2 Saturation</v>
      </c>
      <c r="E37" t="s">
        <v>1081</v>
      </c>
    </row>
    <row r="38" spans="1:5" x14ac:dyDescent="0.3">
      <c r="A38" t="s">
        <v>1002</v>
      </c>
      <c r="B38">
        <v>1</v>
      </c>
      <c r="C38" s="1" t="s">
        <v>227</v>
      </c>
      <c r="D38" s="1" t="str">
        <f>VLOOKUP(C38,'MASTER KEY'!$A$2:$B967,2,TRUE)</f>
        <v>Oxygen</v>
      </c>
      <c r="E38" t="s">
        <v>1081</v>
      </c>
    </row>
    <row r="39" spans="1:5" x14ac:dyDescent="0.3">
      <c r="A39" t="s">
        <v>1003</v>
      </c>
      <c r="B39">
        <v>1</v>
      </c>
      <c r="C39" s="1" t="s">
        <v>1066</v>
      </c>
      <c r="D39" s="1" t="e">
        <f>VLOOKUP(C39,'MASTER KEY'!$A$2:$B968,2,TRUE)</f>
        <v>#N/A</v>
      </c>
      <c r="E39" t="s">
        <v>1076</v>
      </c>
    </row>
    <row r="40" spans="1:5" x14ac:dyDescent="0.3">
      <c r="A40" t="s">
        <v>1004</v>
      </c>
      <c r="B40">
        <v>1</v>
      </c>
      <c r="C40" s="1" t="s">
        <v>1077</v>
      </c>
      <c r="D40" s="1" t="str">
        <f>VLOOKUP(C40,'MASTER KEY'!$A$2:$B970,2,TRUE)</f>
        <v>density</v>
      </c>
      <c r="E40" t="s">
        <v>1075</v>
      </c>
    </row>
    <row r="41" spans="1:5" x14ac:dyDescent="0.3">
      <c r="A41" t="s">
        <v>1005</v>
      </c>
      <c r="B41">
        <v>1</v>
      </c>
      <c r="C41" s="1" t="s">
        <v>1077</v>
      </c>
      <c r="D41" s="1" t="str">
        <f>VLOOKUP(C41,'MASTER KEY'!$A$2:$B971,2,TRUE)</f>
        <v>density</v>
      </c>
      <c r="E41" t="s">
        <v>1081</v>
      </c>
    </row>
    <row r="42" spans="1:5" x14ac:dyDescent="0.3">
      <c r="A42" t="s">
        <v>1006</v>
      </c>
      <c r="B42">
        <v>1</v>
      </c>
      <c r="C42" s="1" t="s">
        <v>227</v>
      </c>
      <c r="D42" s="1" t="str">
        <f>VLOOKUP(C42,'MASTER KEY'!$A$2:$B972,2,TRUE)</f>
        <v>Oxygen</v>
      </c>
      <c r="E42" t="s">
        <v>1075</v>
      </c>
    </row>
    <row r="43" spans="1:5" x14ac:dyDescent="0.3">
      <c r="A43" t="s">
        <v>1007</v>
      </c>
      <c r="B43">
        <v>1</v>
      </c>
      <c r="C43" s="1" t="s">
        <v>227</v>
      </c>
      <c r="D43" s="1" t="str">
        <f>VLOOKUP(C43,'MASTER KEY'!$A$2:$B973,2,TRUE)</f>
        <v>Oxygen</v>
      </c>
      <c r="E43" t="s">
        <v>1081</v>
      </c>
    </row>
    <row r="44" spans="1:5" x14ac:dyDescent="0.3">
      <c r="A44" t="s">
        <v>1008</v>
      </c>
      <c r="B44">
        <v>1</v>
      </c>
      <c r="C44" s="1" t="s">
        <v>1078</v>
      </c>
      <c r="D44" s="1" t="str">
        <f>VLOOKUP(C44,'MASTER KEY'!$A$2:$B974,2,TRUE)</f>
        <v>fluorescence</v>
      </c>
      <c r="E44" t="s">
        <v>1075</v>
      </c>
    </row>
    <row r="45" spans="1:5" x14ac:dyDescent="0.3">
      <c r="A45" t="s">
        <v>1009</v>
      </c>
      <c r="B45">
        <v>1</v>
      </c>
      <c r="C45" s="1" t="s">
        <v>1078</v>
      </c>
      <c r="D45" s="1" t="str">
        <f>VLOOKUP(C45,'MASTER KEY'!$A$2:$B975,2,TRUE)</f>
        <v>fluorescence</v>
      </c>
      <c r="E45" t="s">
        <v>1081</v>
      </c>
    </row>
    <row r="46" spans="1:5" x14ac:dyDescent="0.3">
      <c r="A46" t="s">
        <v>1010</v>
      </c>
      <c r="B46">
        <v>1</v>
      </c>
      <c r="C46" s="1" t="s">
        <v>1078</v>
      </c>
      <c r="D46" s="1" t="str">
        <f>VLOOKUP(C46,'MASTER KEY'!$A$2:$B976,2,TRUE)</f>
        <v>fluorescence</v>
      </c>
      <c r="E46" t="s">
        <v>1076</v>
      </c>
    </row>
    <row r="47" spans="1:5" x14ac:dyDescent="0.3">
      <c r="A47" t="s">
        <v>1011</v>
      </c>
      <c r="B47">
        <v>1</v>
      </c>
      <c r="C47" s="1" t="s">
        <v>1078</v>
      </c>
      <c r="D47" s="1" t="str">
        <f>VLOOKUP(C47,'MASTER KEY'!$A$2:$B977,2,TRUE)</f>
        <v>fluorescence</v>
      </c>
      <c r="E47" t="s">
        <v>1076</v>
      </c>
    </row>
    <row r="48" spans="1:5" x14ac:dyDescent="0.3">
      <c r="A48" t="s">
        <v>1012</v>
      </c>
      <c r="B48">
        <v>1</v>
      </c>
      <c r="C48" s="1" t="s">
        <v>1069</v>
      </c>
      <c r="D48" s="1" t="str">
        <f>VLOOKUP(C48,'MASTER KEY'!$A$2:$B978,2,TRUE)</f>
        <v>light attenuation coefficient</v>
      </c>
      <c r="E48" t="s">
        <v>1076</v>
      </c>
    </row>
    <row r="49" spans="1:5" x14ac:dyDescent="0.3">
      <c r="A49" t="s">
        <v>1013</v>
      </c>
      <c r="B49">
        <v>1</v>
      </c>
      <c r="C49" s="1" t="s">
        <v>1069</v>
      </c>
      <c r="D49" s="1" t="str">
        <f>VLOOKUP(C49,'MASTER KEY'!$A$2:$B979,2,TRUE)</f>
        <v>light attenuation coefficient</v>
      </c>
      <c r="E49" t="s">
        <v>1076</v>
      </c>
    </row>
    <row r="50" spans="1:5" x14ac:dyDescent="0.3">
      <c r="A50" t="s">
        <v>1014</v>
      </c>
      <c r="B50">
        <v>1</v>
      </c>
      <c r="C50" s="1" t="s">
        <v>1066</v>
      </c>
      <c r="D50" s="1" t="e">
        <f>VLOOKUP(C50,'MASTER KEY'!$A$2:$B980,2,TRUE)</f>
        <v>#N/A</v>
      </c>
      <c r="E50" t="s">
        <v>1076</v>
      </c>
    </row>
    <row r="51" spans="1:5" x14ac:dyDescent="0.3">
      <c r="A51" t="s">
        <v>1015</v>
      </c>
      <c r="B51">
        <v>1</v>
      </c>
      <c r="C51" s="1" t="s">
        <v>1069</v>
      </c>
      <c r="D51" s="1" t="str">
        <f>VLOOKUP(C51,'MASTER KEY'!$A$2:$B981,2,TRUE)</f>
        <v>light attenuation coefficient</v>
      </c>
      <c r="E51" t="s">
        <v>1076</v>
      </c>
    </row>
    <row r="52" spans="1:5" x14ac:dyDescent="0.3">
      <c r="A52" t="s">
        <v>1016</v>
      </c>
      <c r="B52">
        <v>1</v>
      </c>
      <c r="C52" s="1" t="s">
        <v>1066</v>
      </c>
      <c r="D52" s="1" t="e">
        <f>VLOOKUP(C52,'MASTER KEY'!$A$2:$B982,2,TRUE)</f>
        <v>#N/A</v>
      </c>
      <c r="E52" t="s">
        <v>1076</v>
      </c>
    </row>
    <row r="53" spans="1:5" x14ac:dyDescent="0.3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KEY'!$A$2:$B983,2,TRUE)</f>
        <v>Ammonium</v>
      </c>
      <c r="E53" t="s">
        <v>1076</v>
      </c>
    </row>
    <row r="54" spans="1:5" x14ac:dyDescent="0.3">
      <c r="A54" t="s">
        <v>1018</v>
      </c>
      <c r="B54">
        <f t="shared" si="0"/>
        <v>1E-3</v>
      </c>
      <c r="C54" s="1" t="s">
        <v>230</v>
      </c>
      <c r="D54" s="1" t="str">
        <f>VLOOKUP(C54,'MASTER KEY'!$A$2:$B984,2,TRUE)</f>
        <v>Nitrate</v>
      </c>
      <c r="E54" t="s">
        <v>1076</v>
      </c>
    </row>
    <row r="55" spans="1:5" x14ac:dyDescent="0.3">
      <c r="A55" t="s">
        <v>1019</v>
      </c>
      <c r="B55">
        <f t="shared" si="0"/>
        <v>1E-3</v>
      </c>
      <c r="C55" s="1" t="s">
        <v>208</v>
      </c>
      <c r="D55" s="1" t="str">
        <f>VLOOKUP(C55,'MASTER KEY'!$A$2:$B985,2,TRUE)</f>
        <v>Organic Nitrogen</v>
      </c>
      <c r="E55" t="s">
        <v>1076</v>
      </c>
    </row>
    <row r="56" spans="1:5" x14ac:dyDescent="0.3">
      <c r="A56" t="s">
        <v>1020</v>
      </c>
      <c r="B56">
        <f t="shared" si="0"/>
        <v>1E-3</v>
      </c>
      <c r="C56" s="1" t="s">
        <v>213</v>
      </c>
      <c r="D56" s="1" t="str">
        <f>VLOOKUP(C56,'MASTER KEY'!$A$2:$B986,2,TRUE)</f>
        <v>Total Nitrogen</v>
      </c>
      <c r="E56" t="s">
        <v>1076</v>
      </c>
    </row>
    <row r="57" spans="1:5" x14ac:dyDescent="0.3">
      <c r="A57" t="s">
        <v>1021</v>
      </c>
      <c r="B57">
        <f t="shared" si="0"/>
        <v>1E-3</v>
      </c>
      <c r="C57" s="1" t="s">
        <v>230</v>
      </c>
      <c r="D57" s="1" t="str">
        <f>VLOOKUP(C57,'MASTER KEY'!$A$2:$B987,2,TRUE)</f>
        <v>Nitrate</v>
      </c>
      <c r="E57" t="s">
        <v>1076</v>
      </c>
    </row>
    <row r="58" spans="1:5" x14ac:dyDescent="0.3">
      <c r="A58" t="s">
        <v>1022</v>
      </c>
      <c r="B58">
        <f t="shared" si="0"/>
        <v>1E-3</v>
      </c>
      <c r="C58" s="1" t="s">
        <v>230</v>
      </c>
      <c r="D58" s="1" t="str">
        <f>VLOOKUP(C58,'MASTER KEY'!$A$2:$B988,2,TRUE)</f>
        <v>Nitrate</v>
      </c>
      <c r="E58" t="s">
        <v>1076</v>
      </c>
    </row>
    <row r="59" spans="1:5" x14ac:dyDescent="0.3">
      <c r="A59" t="s">
        <v>1023</v>
      </c>
      <c r="B59">
        <f t="shared" si="0"/>
        <v>1E-3</v>
      </c>
      <c r="C59" s="1" t="s">
        <v>230</v>
      </c>
      <c r="D59" s="1" t="str">
        <f>VLOOKUP(C59,'MASTER KEY'!$A$2:$B989,2,TRUE)</f>
        <v>Nitrate</v>
      </c>
      <c r="E59" t="s">
        <v>1076</v>
      </c>
    </row>
    <row r="60" spans="1:5" x14ac:dyDescent="0.3">
      <c r="A60" t="s">
        <v>1024</v>
      </c>
      <c r="B60">
        <f t="shared" si="0"/>
        <v>1E-3</v>
      </c>
      <c r="C60" s="1" t="s">
        <v>231</v>
      </c>
      <c r="D60" s="1" t="str">
        <f>VLOOKUP(C60,'MASTER KEY'!$A$2:$B990,2,TRUE)</f>
        <v>Filterable Reactive Phosphate</v>
      </c>
      <c r="E60" t="s">
        <v>1076</v>
      </c>
    </row>
    <row r="61" spans="1:5" x14ac:dyDescent="0.3">
      <c r="A61" t="s">
        <v>1025</v>
      </c>
      <c r="B61">
        <f t="shared" si="0"/>
        <v>1E-3</v>
      </c>
      <c r="C61" s="1" t="s">
        <v>231</v>
      </c>
      <c r="D61" s="1" t="str">
        <f>VLOOKUP(C61,'MASTER KEY'!$A$2:$B991,2,TRUE)</f>
        <v>Filterable Reactive Phosphate</v>
      </c>
      <c r="E61" t="s">
        <v>1076</v>
      </c>
    </row>
    <row r="62" spans="1:5" x14ac:dyDescent="0.3">
      <c r="A62" t="s">
        <v>1026</v>
      </c>
      <c r="B62">
        <f t="shared" si="0"/>
        <v>1E-3</v>
      </c>
      <c r="C62" s="1" t="s">
        <v>209</v>
      </c>
      <c r="D62" s="1" t="str">
        <f>VLOOKUP(C62,'MASTER KEY'!$A$2:$B992,2,TRUE)</f>
        <v>Organic Phosphorus</v>
      </c>
      <c r="E62" t="s">
        <v>1076</v>
      </c>
    </row>
    <row r="63" spans="1:5" x14ac:dyDescent="0.3">
      <c r="A63" t="s">
        <v>1027</v>
      </c>
      <c r="B63">
        <f t="shared" si="0"/>
        <v>1E-3</v>
      </c>
      <c r="C63" s="1" t="s">
        <v>214</v>
      </c>
      <c r="D63" s="1" t="str">
        <f>VLOOKUP(C63,'MASTER KEY'!$A$2:$B993,2,TRUE)</f>
        <v>Total Phosphorus</v>
      </c>
      <c r="E63" t="s">
        <v>1076</v>
      </c>
    </row>
    <row r="64" spans="1:5" x14ac:dyDescent="0.3">
      <c r="A64" t="s">
        <v>1028</v>
      </c>
      <c r="B64">
        <f t="shared" si="0"/>
        <v>1E-3</v>
      </c>
      <c r="C64" s="1" t="s">
        <v>231</v>
      </c>
      <c r="D64" s="1" t="str">
        <f>VLOOKUP(C64,'MASTER KEY'!$A$2:$B994,2,TRUE)</f>
        <v>Filterable Reactive Phosphate</v>
      </c>
      <c r="E64" t="s">
        <v>1076</v>
      </c>
    </row>
    <row r="65" spans="1:5" x14ac:dyDescent="0.3">
      <c r="A65" t="s">
        <v>188</v>
      </c>
      <c r="B65">
        <v>1</v>
      </c>
      <c r="C65" s="1" t="s">
        <v>235</v>
      </c>
      <c r="D65" s="1" t="str">
        <f>VLOOKUP(C65,'MASTER KEY'!$A$2:$B995,2,TRUE)</f>
        <v>Particulate Organic Carbon</v>
      </c>
      <c r="E65" t="s">
        <v>1076</v>
      </c>
    </row>
    <row r="66" spans="1:5" x14ac:dyDescent="0.3">
      <c r="A66" t="s">
        <v>1029</v>
      </c>
      <c r="B66">
        <v>1</v>
      </c>
      <c r="C66" s="1" t="s">
        <v>210</v>
      </c>
      <c r="D66" s="1" t="str">
        <f>VLOOKUP(C66,'MASTER KEY'!$A$2:$B996,2,TRUE)</f>
        <v>Salinity</v>
      </c>
      <c r="E66" t="s">
        <v>1075</v>
      </c>
    </row>
    <row r="67" spans="1:5" x14ac:dyDescent="0.3">
      <c r="A67" t="s">
        <v>1030</v>
      </c>
      <c r="B67">
        <v>1</v>
      </c>
      <c r="C67" s="1" t="s">
        <v>210</v>
      </c>
      <c r="D67" s="1" t="str">
        <f>VLOOKUP(C67,'MASTER KEY'!$A$2:$B997,2,TRUE)</f>
        <v>Salinity</v>
      </c>
      <c r="E67" t="s">
        <v>1081</v>
      </c>
    </row>
    <row r="68" spans="1:5" x14ac:dyDescent="0.3">
      <c r="A68" t="s">
        <v>1031</v>
      </c>
      <c r="B68">
        <v>1</v>
      </c>
      <c r="C68" s="1" t="s">
        <v>210</v>
      </c>
      <c r="D68" s="1" t="str">
        <f>VLOOKUP(C68,'MASTER KEY'!$A$2:$B998,2,TRUE)</f>
        <v>Salinity</v>
      </c>
      <c r="E68" t="s">
        <v>1075</v>
      </c>
    </row>
    <row r="69" spans="1:5" x14ac:dyDescent="0.3">
      <c r="A69" t="s">
        <v>1032</v>
      </c>
      <c r="B69">
        <v>1</v>
      </c>
      <c r="C69" s="1" t="s">
        <v>210</v>
      </c>
      <c r="D69" s="1" t="str">
        <f>VLOOKUP(C69,'MASTER KEY'!$A$2:$B999,2,TRUE)</f>
        <v>Salinity</v>
      </c>
      <c r="E69" t="s">
        <v>1081</v>
      </c>
    </row>
    <row r="70" spans="1:5" x14ac:dyDescent="0.3">
      <c r="A70" t="s">
        <v>1033</v>
      </c>
      <c r="B70">
        <v>1</v>
      </c>
      <c r="C70" s="1" t="s">
        <v>210</v>
      </c>
      <c r="D70" s="1" t="str">
        <f>VLOOKUP(C70,'MASTER KEY'!$A$2:$B1000,2,TRUE)</f>
        <v>Salinity</v>
      </c>
      <c r="E70" t="s">
        <v>1075</v>
      </c>
    </row>
    <row r="71" spans="1:5" x14ac:dyDescent="0.3">
      <c r="A71" t="s">
        <v>1034</v>
      </c>
      <c r="B71">
        <v>1</v>
      </c>
      <c r="C71" s="1" t="s">
        <v>210</v>
      </c>
      <c r="D71" s="1" t="str">
        <f>VLOOKUP(C71,'MASTER KEY'!$A$2:$B1001,2,TRUE)</f>
        <v>Salinity</v>
      </c>
      <c r="E71" t="s">
        <v>1081</v>
      </c>
    </row>
    <row r="72" spans="1:5" x14ac:dyDescent="0.3">
      <c r="A72" t="s">
        <v>1035</v>
      </c>
      <c r="B72">
        <v>1</v>
      </c>
      <c r="C72" s="1" t="s">
        <v>210</v>
      </c>
      <c r="D72" s="1" t="str">
        <f>VLOOKUP(C72,'MASTER KEY'!$A$2:$B1002,2,TRUE)</f>
        <v>Salinity</v>
      </c>
      <c r="E72" t="s">
        <v>1075</v>
      </c>
    </row>
    <row r="73" spans="1:5" x14ac:dyDescent="0.3">
      <c r="A73" t="s">
        <v>1036</v>
      </c>
      <c r="B73">
        <v>1</v>
      </c>
      <c r="C73" s="1" t="s">
        <v>210</v>
      </c>
      <c r="D73" s="1" t="str">
        <f>VLOOKUP(C73,'MASTER KEY'!$A$2:$B1003,2,TRUE)</f>
        <v>Salinity</v>
      </c>
      <c r="E73" t="s">
        <v>1081</v>
      </c>
    </row>
    <row r="74" spans="1:5" x14ac:dyDescent="0.3">
      <c r="A74" t="s">
        <v>1037</v>
      </c>
      <c r="B74">
        <v>1</v>
      </c>
      <c r="C74" s="1" t="s">
        <v>1066</v>
      </c>
      <c r="D74" s="1" t="e">
        <f>VLOOKUP(C74,'MASTER KEY'!$A$2:$B1004,2,TRUE)</f>
        <v>#N/A</v>
      </c>
      <c r="E74" t="s">
        <v>1076</v>
      </c>
    </row>
    <row r="75" spans="1:5" x14ac:dyDescent="0.3">
      <c r="A75" t="s">
        <v>1038</v>
      </c>
      <c r="B75">
        <v>1</v>
      </c>
      <c r="C75" s="1" t="s">
        <v>1066</v>
      </c>
      <c r="D75" s="1" t="e">
        <f>VLOOKUP(C75,'MASTER KEY'!$A$2:$B1005,2,TRUE)</f>
        <v>#N/A</v>
      </c>
      <c r="E75" t="s">
        <v>1076</v>
      </c>
    </row>
    <row r="76" spans="1:5" x14ac:dyDescent="0.3">
      <c r="A76" t="s">
        <v>1039</v>
      </c>
      <c r="B76">
        <v>1</v>
      </c>
      <c r="C76" s="1" t="s">
        <v>407</v>
      </c>
      <c r="D76" s="1" t="str">
        <f>VLOOKUP(C76,'MASTER KEY'!$A$2:$B1006,2,TRUE)</f>
        <v>Secchi depth</v>
      </c>
      <c r="E76" t="s">
        <v>1076</v>
      </c>
    </row>
    <row r="77" spans="1:5" x14ac:dyDescent="0.3">
      <c r="A77" t="s">
        <v>1040</v>
      </c>
      <c r="B77">
        <v>1</v>
      </c>
      <c r="C77" s="1" t="s">
        <v>1066</v>
      </c>
      <c r="D77" s="1" t="e">
        <f>VLOOKUP(C77,'MASTER KEY'!$A$2:$B1007,2,TRUE)</f>
        <v>#N/A</v>
      </c>
      <c r="E77" t="s">
        <v>1076</v>
      </c>
    </row>
    <row r="78" spans="1:5" x14ac:dyDescent="0.3">
      <c r="A78" t="s">
        <v>1041</v>
      </c>
      <c r="B78">
        <v>1</v>
      </c>
      <c r="C78" s="1" t="s">
        <v>1066</v>
      </c>
      <c r="D78" s="1" t="e">
        <f>VLOOKUP(C78,'MASTER KEY'!$A$2:$B1008,2,TRUE)</f>
        <v>#N/A</v>
      </c>
      <c r="E78" t="s">
        <v>1076</v>
      </c>
    </row>
    <row r="79" spans="1:5" x14ac:dyDescent="0.3">
      <c r="A79" t="s">
        <v>1042</v>
      </c>
      <c r="B79">
        <v>1</v>
      </c>
      <c r="C79" s="1" t="s">
        <v>407</v>
      </c>
      <c r="D79" s="1" t="str">
        <f>VLOOKUP(C79,'MASTER KEY'!$A$2:$B1009,2,TRUE)</f>
        <v>Secchi depth</v>
      </c>
      <c r="E79" t="s">
        <v>1076</v>
      </c>
    </row>
    <row r="80" spans="1:5" x14ac:dyDescent="0.3">
      <c r="A80" t="s">
        <v>1043</v>
      </c>
      <c r="B80">
        <v>1</v>
      </c>
      <c r="C80" s="1" t="s">
        <v>1066</v>
      </c>
      <c r="D80" s="1" t="e">
        <f>VLOOKUP(C80,'MASTER KEY'!$A$2:$B1010,2,TRUE)</f>
        <v>#N/A</v>
      </c>
      <c r="E80" t="s">
        <v>1076</v>
      </c>
    </row>
    <row r="81" spans="1:5" x14ac:dyDescent="0.3">
      <c r="A81" t="s">
        <v>1044</v>
      </c>
      <c r="B81">
        <v>1</v>
      </c>
      <c r="C81" s="1" t="s">
        <v>211</v>
      </c>
      <c r="D81" s="1" t="str">
        <f>VLOOKUP(C81,'MASTER KEY'!$A$2:$B1011,2,TRUE)</f>
        <v>Temperature</v>
      </c>
      <c r="E81" t="s">
        <v>1075</v>
      </c>
    </row>
    <row r="82" spans="1:5" x14ac:dyDescent="0.3">
      <c r="A82" t="s">
        <v>1045</v>
      </c>
      <c r="B82">
        <v>1</v>
      </c>
      <c r="C82" s="1" t="s">
        <v>211</v>
      </c>
      <c r="D82" s="1" t="str">
        <f>VLOOKUP(C82,'MASTER KEY'!$A$2:$B1012,2,TRUE)</f>
        <v>Temperature</v>
      </c>
      <c r="E82" t="s">
        <v>1081</v>
      </c>
    </row>
    <row r="83" spans="1:5" x14ac:dyDescent="0.3">
      <c r="A83" t="s">
        <v>1046</v>
      </c>
      <c r="B83">
        <v>1</v>
      </c>
      <c r="C83" s="1" t="s">
        <v>211</v>
      </c>
      <c r="D83" s="1" t="str">
        <f>VLOOKUP(C83,'MASTER KEY'!$A$2:$B1013,2,TRUE)</f>
        <v>Temperature</v>
      </c>
      <c r="E83" t="s">
        <v>1075</v>
      </c>
    </row>
    <row r="84" spans="1:5" x14ac:dyDescent="0.3">
      <c r="A84" t="s">
        <v>1047</v>
      </c>
      <c r="B84">
        <v>1</v>
      </c>
      <c r="C84" s="1" t="s">
        <v>211</v>
      </c>
      <c r="D84" s="1" t="str">
        <f>VLOOKUP(C84,'MASTER KEY'!$A$2:$B1014,2,TRUE)</f>
        <v>Temperature</v>
      </c>
      <c r="E84" t="s">
        <v>1081</v>
      </c>
    </row>
    <row r="85" spans="1:5" x14ac:dyDescent="0.3">
      <c r="A85" t="s">
        <v>1048</v>
      </c>
      <c r="B85">
        <v>1</v>
      </c>
      <c r="C85" s="1" t="s">
        <v>211</v>
      </c>
      <c r="D85" s="1" t="str">
        <f>VLOOKUP(C85,'MASTER KEY'!$A$2:$B1015,2,TRUE)</f>
        <v>Temperature</v>
      </c>
      <c r="E85" t="s">
        <v>1075</v>
      </c>
    </row>
    <row r="86" spans="1:5" x14ac:dyDescent="0.3">
      <c r="A86" t="s">
        <v>1049</v>
      </c>
      <c r="B86">
        <v>1</v>
      </c>
      <c r="C86" s="1" t="s">
        <v>211</v>
      </c>
      <c r="D86" s="1" t="str">
        <f>VLOOKUP(C86,'MASTER KEY'!$A$2:$B1016,2,TRUE)</f>
        <v>Temperature</v>
      </c>
      <c r="E86" t="s">
        <v>1081</v>
      </c>
    </row>
    <row r="87" spans="1:5" x14ac:dyDescent="0.3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KEY'!$A$2:$B1017,2,TRUE)</f>
        <v>Total Nitrogen</v>
      </c>
      <c r="E87" t="s">
        <v>1076</v>
      </c>
    </row>
    <row r="88" spans="1:5" x14ac:dyDescent="0.3">
      <c r="A88" t="s">
        <v>1050</v>
      </c>
      <c r="B88">
        <f t="shared" si="1"/>
        <v>1E-3</v>
      </c>
      <c r="C88" s="1" t="s">
        <v>213</v>
      </c>
      <c r="D88" s="1" t="str">
        <f>VLOOKUP(C88,'MASTER KEY'!$A$2:$B1018,2,TRUE)</f>
        <v>Total Nitrogen</v>
      </c>
      <c r="E88" t="s">
        <v>1076</v>
      </c>
    </row>
    <row r="89" spans="1:5" x14ac:dyDescent="0.3">
      <c r="A89" t="s">
        <v>1051</v>
      </c>
      <c r="B89">
        <f t="shared" si="1"/>
        <v>1E-3</v>
      </c>
      <c r="C89" s="1" t="s">
        <v>213</v>
      </c>
      <c r="D89" s="1" t="str">
        <f>VLOOKUP(C89,'MASTER KEY'!$A$2:$B1019,2,TRUE)</f>
        <v>Total Nitrogen</v>
      </c>
      <c r="E89" t="s">
        <v>1076</v>
      </c>
    </row>
    <row r="90" spans="1:5" x14ac:dyDescent="0.3">
      <c r="A90" t="s">
        <v>1052</v>
      </c>
      <c r="B90">
        <f t="shared" si="1"/>
        <v>1E-3</v>
      </c>
      <c r="C90" s="1" t="s">
        <v>214</v>
      </c>
      <c r="D90" s="1" t="str">
        <f>VLOOKUP(C90,'MASTER KEY'!$A$2:$B1020,2,TRUE)</f>
        <v>Total Phosphorus</v>
      </c>
      <c r="E90" t="s">
        <v>1076</v>
      </c>
    </row>
    <row r="91" spans="1:5" x14ac:dyDescent="0.3">
      <c r="A91" t="s">
        <v>167</v>
      </c>
      <c r="B91">
        <f t="shared" si="1"/>
        <v>1E-3</v>
      </c>
      <c r="C91" s="1" t="s">
        <v>214</v>
      </c>
      <c r="D91" s="1" t="str">
        <f>VLOOKUP(C91,'MASTER KEY'!$A$2:$B1021,2,TRUE)</f>
        <v>Total Phosphorus</v>
      </c>
      <c r="E91" t="s">
        <v>1076</v>
      </c>
    </row>
    <row r="92" spans="1:5" x14ac:dyDescent="0.3">
      <c r="A92" t="s">
        <v>1053</v>
      </c>
      <c r="B92">
        <f t="shared" si="1"/>
        <v>1E-3</v>
      </c>
      <c r="C92" s="1" t="s">
        <v>214</v>
      </c>
      <c r="D92" s="1" t="str">
        <f>VLOOKUP(C92,'MASTER KEY'!$A$2:$B1022,2,TRUE)</f>
        <v>Total Phosphorus</v>
      </c>
      <c r="E92" t="s">
        <v>1076</v>
      </c>
    </row>
    <row r="93" spans="1:5" x14ac:dyDescent="0.3">
      <c r="A93" t="s">
        <v>1054</v>
      </c>
      <c r="B93">
        <f t="shared" si="1"/>
        <v>1E-3</v>
      </c>
      <c r="C93" s="1" t="s">
        <v>214</v>
      </c>
      <c r="D93" s="1" t="str">
        <f>VLOOKUP(C93,'MASTER KEY'!$A$2:$B1023,2,TRUE)</f>
        <v>Total Phosphorus</v>
      </c>
      <c r="E93" t="s">
        <v>1076</v>
      </c>
    </row>
    <row r="94" spans="1:5" x14ac:dyDescent="0.3">
      <c r="A94" t="s">
        <v>169</v>
      </c>
      <c r="B94">
        <v>1</v>
      </c>
      <c r="C94" s="1" t="s">
        <v>216</v>
      </c>
      <c r="D94" s="1" t="str">
        <f>VLOOKUP(C94,'MASTER KEY'!$A$2:$B1024,2,TRUE)</f>
        <v>Total Suspended Solids</v>
      </c>
      <c r="E94" t="s">
        <v>1076</v>
      </c>
    </row>
    <row r="95" spans="1:5" x14ac:dyDescent="0.3">
      <c r="A95" t="s">
        <v>1055</v>
      </c>
      <c r="B95">
        <v>1</v>
      </c>
      <c r="C95" s="1" t="s">
        <v>217</v>
      </c>
      <c r="D95" s="1" t="str">
        <f>VLOOKUP(C95,'MASTER KEY'!$A$2:$B1025,2,TRUE)</f>
        <v>Turbidity</v>
      </c>
      <c r="E95" t="s">
        <v>1075</v>
      </c>
    </row>
    <row r="96" spans="1:5" x14ac:dyDescent="0.3">
      <c r="A96" t="s">
        <v>1056</v>
      </c>
      <c r="B96">
        <v>1</v>
      </c>
      <c r="C96" s="1" t="s">
        <v>217</v>
      </c>
      <c r="D96" s="1" t="str">
        <f>VLOOKUP(C96,'MASTER KEY'!$A$2:$B1026,2,TRUE)</f>
        <v>Turbidity</v>
      </c>
      <c r="E96" t="s">
        <v>1081</v>
      </c>
    </row>
    <row r="97" spans="1:5" x14ac:dyDescent="0.3">
      <c r="A97" t="s">
        <v>1057</v>
      </c>
      <c r="B97">
        <v>1</v>
      </c>
      <c r="C97" s="1" t="s">
        <v>1066</v>
      </c>
      <c r="D97" s="1" t="e">
        <f>VLOOKUP(C97,'MASTER KEY'!$A$2:$B1027,2,TRUE)</f>
        <v>#N/A</v>
      </c>
      <c r="E97" t="s">
        <v>1076</v>
      </c>
    </row>
    <row r="98" spans="1:5" x14ac:dyDescent="0.3">
      <c r="A98" t="s">
        <v>1058</v>
      </c>
      <c r="B98">
        <v>1</v>
      </c>
      <c r="C98" s="1" t="s">
        <v>1066</v>
      </c>
      <c r="D98" s="1" t="e">
        <f>VLOOKUP(C98,'MASTER KEY'!$A$2:$B1028,2,TRUE)</f>
        <v>#N/A</v>
      </c>
      <c r="E98" t="s">
        <v>1076</v>
      </c>
    </row>
    <row r="99" spans="1:5" x14ac:dyDescent="0.3">
      <c r="A99" t="s">
        <v>1059</v>
      </c>
      <c r="B99">
        <v>1</v>
      </c>
      <c r="C99" s="1" t="s">
        <v>1066</v>
      </c>
      <c r="D99" s="1" t="e">
        <f>VLOOKUP(C99,'MASTER KEY'!$A$2:$B1029,2,TRUE)</f>
        <v>#N/A</v>
      </c>
      <c r="E99" t="s">
        <v>1076</v>
      </c>
    </row>
    <row r="100" spans="1:5" x14ac:dyDescent="0.3">
      <c r="A100" t="s">
        <v>1060</v>
      </c>
      <c r="B100">
        <v>1</v>
      </c>
      <c r="C100" s="1" t="s">
        <v>400</v>
      </c>
      <c r="D100" s="1" t="str">
        <f>VLOOKUP(C100,'MASTER KEY'!$A$2:$B1030,2,TRUE)</f>
        <v>pH</v>
      </c>
      <c r="E100" t="s">
        <v>1075</v>
      </c>
    </row>
    <row r="101" spans="1:5" x14ac:dyDescent="0.3">
      <c r="A101" t="s">
        <v>1061</v>
      </c>
      <c r="B101">
        <v>1</v>
      </c>
      <c r="C101" s="1" t="s">
        <v>400</v>
      </c>
      <c r="D101" s="1" t="str">
        <f>VLOOKUP(C101,'MASTER KEY'!$A$2:$B1031,2,TRUE)</f>
        <v>pH</v>
      </c>
      <c r="E101" t="s">
        <v>1081</v>
      </c>
    </row>
    <row r="102" spans="1:5" x14ac:dyDescent="0.3">
      <c r="A102" t="s">
        <v>1062</v>
      </c>
      <c r="B102">
        <v>1</v>
      </c>
      <c r="C102" s="1" t="s">
        <v>210</v>
      </c>
      <c r="D102" s="1" t="str">
        <f>VLOOKUP(C102,'MASTER KEY'!$A$2:$B1032,2,TRUE)</f>
        <v>Salinity</v>
      </c>
      <c r="E102" t="s">
        <v>1075</v>
      </c>
    </row>
    <row r="103" spans="1:5" x14ac:dyDescent="0.3">
      <c r="A103" t="s">
        <v>1063</v>
      </c>
      <c r="B103">
        <v>1</v>
      </c>
      <c r="C103" s="1" t="s">
        <v>210</v>
      </c>
      <c r="D103" s="1" t="str">
        <f>VLOOKUP(C103,'MASTER KEY'!$A$2:$B1033,2,TRUE)</f>
        <v>Salinity</v>
      </c>
      <c r="E103" t="s">
        <v>1081</v>
      </c>
    </row>
    <row r="104" spans="1:5" x14ac:dyDescent="0.3">
      <c r="A104" t="s">
        <v>1064</v>
      </c>
      <c r="B104">
        <v>1</v>
      </c>
      <c r="C104" s="1" t="s">
        <v>211</v>
      </c>
      <c r="D104" s="1" t="str">
        <f>VLOOKUP(C104,'MASTER KEY'!$A$2:$B1034,2,TRUE)</f>
        <v>Temperature</v>
      </c>
      <c r="E104" t="s">
        <v>1075</v>
      </c>
    </row>
    <row r="105" spans="1:5" x14ac:dyDescent="0.3">
      <c r="A105" t="s">
        <v>1065</v>
      </c>
      <c r="B105">
        <v>1</v>
      </c>
      <c r="C105" s="1" t="s">
        <v>211</v>
      </c>
      <c r="D105" s="1" t="str">
        <f>VLOOKUP(C105,'MASTER KEY'!$A$2:$B1035,2,TRUE)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topLeftCell="A23" workbookViewId="0">
      <selection activeCell="A21" sqref="A21"/>
    </sheetView>
  </sheetViews>
  <sheetFormatPr defaultColWidth="8.88671875" defaultRowHeight="14.4" x14ac:dyDescent="0.3"/>
  <cols>
    <col min="1" max="1" width="23.33203125" bestFit="1" customWidth="1"/>
    <col min="4" max="4" width="28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1115</v>
      </c>
      <c r="B2">
        <v>1</v>
      </c>
      <c r="C2" s="1" t="s">
        <v>407</v>
      </c>
      <c r="D2" t="str">
        <f>VLOOKUP(C2,'MASTER KEY'!$A$2:$B931,2,TRUE)</f>
        <v>Secchi depth</v>
      </c>
    </row>
    <row r="3" spans="1:4" x14ac:dyDescent="0.3">
      <c r="A3" t="s">
        <v>8</v>
      </c>
      <c r="B3">
        <v>1</v>
      </c>
      <c r="C3" s="1" t="s">
        <v>210</v>
      </c>
      <c r="D3" t="str">
        <f>VLOOKUP(C3,'MASTER KEY'!$A$2:$B932,2,TRUE)</f>
        <v>Salinity</v>
      </c>
    </row>
    <row r="4" spans="1:4" x14ac:dyDescent="0.3">
      <c r="A4" t="s">
        <v>1116</v>
      </c>
      <c r="B4">
        <v>1</v>
      </c>
      <c r="C4" t="s">
        <v>1066</v>
      </c>
      <c r="D4" t="e">
        <f>VLOOKUP(C4,'MASTER KEY'!$A$2:$B933,2,TRUE)</f>
        <v>#N/A</v>
      </c>
    </row>
    <row r="5" spans="1:4" x14ac:dyDescent="0.3">
      <c r="A5" t="s">
        <v>1117</v>
      </c>
      <c r="B5" s="9">
        <v>1.2000000048E-2</v>
      </c>
      <c r="C5" s="1" t="s">
        <v>1283</v>
      </c>
      <c r="D5" t="str">
        <f>VLOOKUP(C5,'MASTER KEY'!$A$2:$B934,2,TRUE)</f>
        <v>DIC</v>
      </c>
    </row>
    <row r="6" spans="1:4" x14ac:dyDescent="0.3">
      <c r="A6" t="s">
        <v>1118</v>
      </c>
      <c r="B6">
        <v>1</v>
      </c>
      <c r="C6" t="s">
        <v>1066</v>
      </c>
      <c r="D6" t="e">
        <f>VLOOKUP(C6,'MASTER KEY'!$A$2:$B935,2,TRUE)</f>
        <v>#N/A</v>
      </c>
    </row>
    <row r="7" spans="1:4" x14ac:dyDescent="0.3">
      <c r="A7" t="s">
        <v>1119</v>
      </c>
      <c r="B7">
        <v>1</v>
      </c>
      <c r="C7" s="1" t="s">
        <v>405</v>
      </c>
      <c r="D7" t="str">
        <f>VLOOKUP(C7,'MASTER KEY'!$A$2:$B936,2,TRUE)</f>
        <v>Total Alkalinity</v>
      </c>
    </row>
    <row r="8" spans="1:4" x14ac:dyDescent="0.3">
      <c r="A8" t="s">
        <v>1120</v>
      </c>
      <c r="B8">
        <v>1</v>
      </c>
      <c r="C8" t="s">
        <v>1066</v>
      </c>
      <c r="D8" t="e">
        <f>VLOOKUP(C8,'MASTER KEY'!$A$2:$B937,2,TRUE)</f>
        <v>#N/A</v>
      </c>
    </row>
    <row r="9" spans="1:4" x14ac:dyDescent="0.3">
      <c r="A9" t="s">
        <v>1121</v>
      </c>
      <c r="B9">
        <f>32/1000</f>
        <v>3.2000000000000001E-2</v>
      </c>
      <c r="C9" s="1" t="s">
        <v>227</v>
      </c>
      <c r="D9" t="str">
        <f>VLOOKUP(C9,'MASTER KEY'!$A$2:$B938,2,TRUE)</f>
        <v>Oxygen</v>
      </c>
    </row>
    <row r="10" spans="1:4" x14ac:dyDescent="0.3">
      <c r="A10" t="s">
        <v>1122</v>
      </c>
      <c r="B10">
        <v>1</v>
      </c>
      <c r="C10" t="s">
        <v>1066</v>
      </c>
      <c r="D10" t="e">
        <f>VLOOKUP(C10,'MASTER KEY'!$A$2:$B939,2,TRUE)</f>
        <v>#N/A</v>
      </c>
    </row>
    <row r="11" spans="1:4" x14ac:dyDescent="0.3">
      <c r="A11" t="s">
        <v>1123</v>
      </c>
      <c r="B11" s="10">
        <v>1.4E-2</v>
      </c>
      <c r="C11" s="1" t="s">
        <v>229</v>
      </c>
      <c r="D11" t="str">
        <f>VLOOKUP(C11,'MASTER KEY'!$A$2:$B940,2,TRUE)</f>
        <v>Ammonium</v>
      </c>
    </row>
    <row r="12" spans="1:4" x14ac:dyDescent="0.3">
      <c r="A12" t="s">
        <v>1124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3">
      <c r="A13" t="s">
        <v>1125</v>
      </c>
      <c r="B13" s="10">
        <v>1.4E-2</v>
      </c>
      <c r="C13" s="1" t="s">
        <v>230</v>
      </c>
      <c r="D13" t="str">
        <f>VLOOKUP(C13,'MASTER KEY'!$A$2:$B942,2,TRUE)</f>
        <v>Nitrate</v>
      </c>
    </row>
    <row r="14" spans="1:4" x14ac:dyDescent="0.3">
      <c r="A14" t="s">
        <v>1126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3">
      <c r="A15" t="s">
        <v>1127</v>
      </c>
      <c r="B15" s="10">
        <v>1.4E-2</v>
      </c>
      <c r="C15" s="1" t="s">
        <v>1230</v>
      </c>
      <c r="D15" t="str">
        <f>VLOOKUP(C15,'MASTER KEY'!$A$2:$B944,2,TRUE)</f>
        <v>Nitrite</v>
      </c>
    </row>
    <row r="16" spans="1:4" x14ac:dyDescent="0.3">
      <c r="A16" t="s">
        <v>1128</v>
      </c>
      <c r="B16">
        <v>1</v>
      </c>
      <c r="C16" t="s">
        <v>1066</v>
      </c>
      <c r="D16" t="e">
        <f>VLOOKUP(C16,'MASTER KEY'!$A$2:$B945,2,TRUE)</f>
        <v>#N/A</v>
      </c>
    </row>
    <row r="17" spans="1:7" x14ac:dyDescent="0.3">
      <c r="A17" t="s">
        <v>1129</v>
      </c>
      <c r="B17">
        <v>3.1E-2</v>
      </c>
      <c r="C17" s="1" t="s">
        <v>231</v>
      </c>
      <c r="D17" t="str">
        <f>VLOOKUP(C17,'MASTER KEY'!$A$2:$B946,2,TRUE)</f>
        <v>Filterable Reactive Phosphate</v>
      </c>
    </row>
    <row r="18" spans="1:7" x14ac:dyDescent="0.3">
      <c r="A18" t="s">
        <v>1130</v>
      </c>
      <c r="B18">
        <v>1</v>
      </c>
      <c r="C18" t="s">
        <v>1066</v>
      </c>
      <c r="D18" t="e">
        <f>VLOOKUP(C18,'MASTER KEY'!$A$2:$B947,2,TRUE)</f>
        <v>#N/A</v>
      </c>
    </row>
    <row r="19" spans="1:7" x14ac:dyDescent="0.3">
      <c r="A19" t="s">
        <v>1131</v>
      </c>
      <c r="B19">
        <v>2.81E-2</v>
      </c>
      <c r="C19" s="1" t="s">
        <v>228</v>
      </c>
      <c r="D19" t="str">
        <f>VLOOKUP(C19,'MASTER KEY'!$A$2:$B948,2,TRUE)</f>
        <v>Reactive Silica</v>
      </c>
    </row>
    <row r="20" spans="1:7" x14ac:dyDescent="0.3">
      <c r="A20" t="s">
        <v>1132</v>
      </c>
      <c r="B20">
        <v>1</v>
      </c>
      <c r="C20" t="s">
        <v>1066</v>
      </c>
      <c r="D20" t="e">
        <f>VLOOKUP(C20,'MASTER KEY'!$A$2:$B949,2,TRUE)</f>
        <v>#N/A</v>
      </c>
    </row>
    <row r="21" spans="1:7" x14ac:dyDescent="0.3">
      <c r="A21" t="s">
        <v>1133</v>
      </c>
      <c r="B21">
        <v>1</v>
      </c>
      <c r="C21" s="1" t="s">
        <v>1231</v>
      </c>
      <c r="D21" t="str">
        <f>VLOOKUP(C21,'MASTER KEY'!$A$2:$B950,2,TRUE)</f>
        <v>TSSorganic</v>
      </c>
    </row>
    <row r="22" spans="1:7" x14ac:dyDescent="0.3">
      <c r="A22" t="s">
        <v>1134</v>
      </c>
      <c r="B22">
        <v>1</v>
      </c>
      <c r="C22" s="1" t="s">
        <v>1281</v>
      </c>
      <c r="D22" t="str">
        <f>VLOOKUP(C22,'MASTER KEY'!$A$2:$B951,2,TRUE)</f>
        <v>TSSinorganic</v>
      </c>
    </row>
    <row r="23" spans="1:7" x14ac:dyDescent="0.3">
      <c r="A23" t="s">
        <v>1135</v>
      </c>
      <c r="B23">
        <v>1</v>
      </c>
      <c r="C23" s="1" t="s">
        <v>216</v>
      </c>
      <c r="D23" t="str">
        <f>VLOOKUP(C23,'MASTER KEY'!$A$2:$B952,2,TRUE)</f>
        <v>Total Suspended Solids</v>
      </c>
    </row>
    <row r="24" spans="1:7" x14ac:dyDescent="0.3">
      <c r="A24" t="s">
        <v>1136</v>
      </c>
      <c r="B24">
        <v>1</v>
      </c>
      <c r="C24" t="s">
        <v>1066</v>
      </c>
      <c r="D24" t="e">
        <f>VLOOKUP(C24,'MASTER KEY'!$A$2:$B953,2,TRUE)</f>
        <v>#N/A</v>
      </c>
    </row>
    <row r="25" spans="1:7" x14ac:dyDescent="0.3">
      <c r="A25" t="s">
        <v>1137</v>
      </c>
      <c r="B25">
        <v>1</v>
      </c>
      <c r="C25" s="1" t="s">
        <v>1186</v>
      </c>
      <c r="D25" t="str">
        <f>VLOOKUP(C25,'MASTER KEY'!$A$2:$B954,2,TRUE)</f>
        <v>Prochlorococcus</v>
      </c>
    </row>
    <row r="26" spans="1:7" x14ac:dyDescent="0.3">
      <c r="A26" t="s">
        <v>1138</v>
      </c>
      <c r="B26">
        <v>1</v>
      </c>
      <c r="C26" t="s">
        <v>1066</v>
      </c>
      <c r="D26" t="e">
        <f>VLOOKUP(C26,'MASTER KEY'!$A$2:$B955,2,TRUE)</f>
        <v>#N/A</v>
      </c>
      <c r="G26" s="1"/>
    </row>
    <row r="27" spans="1:7" x14ac:dyDescent="0.3">
      <c r="A27" t="s">
        <v>1139</v>
      </c>
      <c r="B27">
        <v>1</v>
      </c>
      <c r="C27" s="1" t="s">
        <v>1187</v>
      </c>
      <c r="D27" t="str">
        <f>VLOOKUP(C27,'MASTER KEY'!$A$2:$B956,2,TRUE)</f>
        <v>Synechococcus</v>
      </c>
      <c r="G27" s="1"/>
    </row>
    <row r="28" spans="1:7" x14ac:dyDescent="0.3">
      <c r="A28" t="s">
        <v>1140</v>
      </c>
      <c r="B28">
        <v>1</v>
      </c>
      <c r="C28" t="s">
        <v>1066</v>
      </c>
      <c r="D28" t="e">
        <f>VLOOKUP(C28,'MASTER KEY'!$A$2:$B957,2,TRUE)</f>
        <v>#N/A</v>
      </c>
      <c r="G28" s="1"/>
    </row>
    <row r="29" spans="1:7" x14ac:dyDescent="0.3">
      <c r="A29" t="s">
        <v>1141</v>
      </c>
      <c r="B29">
        <v>1</v>
      </c>
      <c r="C29" s="1" t="s">
        <v>1188</v>
      </c>
      <c r="D29" t="str">
        <f>VLOOKUP(C29,'MASTER KEY'!$A$2:$B958,2,TRUE)</f>
        <v>Picoeukaryotes</v>
      </c>
      <c r="G29" s="1"/>
    </row>
    <row r="30" spans="1:7" x14ac:dyDescent="0.3">
      <c r="A30" t="s">
        <v>1142</v>
      </c>
      <c r="B30">
        <v>1</v>
      </c>
      <c r="C30" t="s">
        <v>1066</v>
      </c>
      <c r="D30" t="e">
        <f>VLOOKUP(C30,'MASTER KEY'!$A$2:$B959,2,TRUE)</f>
        <v>#N/A</v>
      </c>
      <c r="G30" s="1"/>
    </row>
    <row r="31" spans="1:7" x14ac:dyDescent="0.3">
      <c r="A31" t="s">
        <v>1143</v>
      </c>
      <c r="B31">
        <v>1</v>
      </c>
      <c r="C31" s="1" t="s">
        <v>1189</v>
      </c>
      <c r="D31" t="str">
        <f>VLOOKUP(C31,'MASTER KEY'!$A$2:$B960,2,TRUE)</f>
        <v>Allo</v>
      </c>
      <c r="G31" s="1"/>
    </row>
    <row r="32" spans="1:7" x14ac:dyDescent="0.3">
      <c r="A32" t="s">
        <v>1144</v>
      </c>
      <c r="B32">
        <v>1</v>
      </c>
      <c r="C32" s="1" t="s">
        <v>1190</v>
      </c>
      <c r="D32" t="str">
        <f>VLOOKUP(C32,'MASTER KEY'!$A$2:$B961,2,TRUE)</f>
        <v>AlphaBetaCar</v>
      </c>
      <c r="G32" s="1"/>
    </row>
    <row r="33" spans="1:7" x14ac:dyDescent="0.3">
      <c r="A33" t="s">
        <v>1145</v>
      </c>
      <c r="B33">
        <v>1</v>
      </c>
      <c r="C33" s="1" t="s">
        <v>1191</v>
      </c>
      <c r="D33" t="str">
        <f>VLOOKUP(C33,'MASTER KEY'!$A$2:$B962,2,TRUE)</f>
        <v>Anth</v>
      </c>
      <c r="G33" s="1"/>
    </row>
    <row r="34" spans="1:7" x14ac:dyDescent="0.3">
      <c r="A34" t="s">
        <v>1146</v>
      </c>
      <c r="B34">
        <v>1</v>
      </c>
      <c r="C34" s="1" t="s">
        <v>1192</v>
      </c>
      <c r="D34" t="str">
        <f>VLOOKUP(C34,'MASTER KEY'!$A$2:$B963,2,TRUE)</f>
        <v>Asta</v>
      </c>
      <c r="G34" s="1"/>
    </row>
    <row r="35" spans="1:7" x14ac:dyDescent="0.3">
      <c r="A35" t="s">
        <v>1147</v>
      </c>
      <c r="B35">
        <v>1</v>
      </c>
      <c r="C35" s="1" t="s">
        <v>1193</v>
      </c>
      <c r="D35" t="str">
        <f>VLOOKUP(C35,'MASTER KEY'!$A$2:$B964,2,TRUE)</f>
        <v>BetaBetaCar</v>
      </c>
      <c r="G35" s="1"/>
    </row>
    <row r="36" spans="1:7" x14ac:dyDescent="0.3">
      <c r="A36" t="s">
        <v>1148</v>
      </c>
      <c r="B36">
        <v>1</v>
      </c>
      <c r="C36" s="1" t="s">
        <v>1194</v>
      </c>
      <c r="D36" t="str">
        <f>VLOOKUP(C36,'MASTER KEY'!$A$2:$B965,2,TRUE)</f>
        <v>BetaEpiCar</v>
      </c>
      <c r="G36" s="1"/>
    </row>
    <row r="37" spans="1:7" x14ac:dyDescent="0.3">
      <c r="A37" t="s">
        <v>1149</v>
      </c>
      <c r="B37">
        <v>1</v>
      </c>
      <c r="C37" s="1" t="s">
        <v>1195</v>
      </c>
      <c r="D37" t="str">
        <f>VLOOKUP(C37,'MASTER KEY'!$A$2:$B966,2,TRUE)</f>
        <v>Butfuco</v>
      </c>
      <c r="G37" s="1"/>
    </row>
    <row r="38" spans="1:7" x14ac:dyDescent="0.3">
      <c r="A38" t="s">
        <v>1150</v>
      </c>
      <c r="B38">
        <v>1</v>
      </c>
      <c r="C38" s="1" t="s">
        <v>1196</v>
      </c>
      <c r="D38" t="str">
        <f>VLOOKUP(C38,'MASTER KEY'!$A$2:$B967,2,TRUE)</f>
        <v>Cantha</v>
      </c>
      <c r="G38" s="1"/>
    </row>
    <row r="39" spans="1:7" x14ac:dyDescent="0.3">
      <c r="A39" t="s">
        <v>1151</v>
      </c>
      <c r="B39">
        <v>1</v>
      </c>
      <c r="C39" s="1" t="s">
        <v>1197</v>
      </c>
      <c r="D39" t="str">
        <f>VLOOKUP(C39,'MASTER KEY'!$A$2:$B968,2,TRUE)</f>
        <v>CphlA</v>
      </c>
      <c r="G39" s="1"/>
    </row>
    <row r="40" spans="1:7" x14ac:dyDescent="0.3">
      <c r="A40" t="s">
        <v>1152</v>
      </c>
      <c r="B40">
        <v>1</v>
      </c>
      <c r="C40" s="1" t="s">
        <v>1198</v>
      </c>
      <c r="D40" t="str">
        <f>VLOOKUP(C40,'MASTER KEY'!$A$2:$B969,2,TRUE)</f>
        <v>CphlB</v>
      </c>
      <c r="G40" s="1"/>
    </row>
    <row r="41" spans="1:7" x14ac:dyDescent="0.3">
      <c r="A41" t="s">
        <v>1153</v>
      </c>
      <c r="B41">
        <v>1</v>
      </c>
      <c r="C41" s="1" t="s">
        <v>1199</v>
      </c>
      <c r="D41" t="str">
        <f>VLOOKUP(C41,'MASTER KEY'!$A$2:$B970,2,TRUE)</f>
        <v>CphlC1</v>
      </c>
      <c r="G41" s="1"/>
    </row>
    <row r="42" spans="1:7" x14ac:dyDescent="0.3">
      <c r="A42" t="s">
        <v>1154</v>
      </c>
      <c r="B42">
        <v>1</v>
      </c>
      <c r="C42" s="1" t="s">
        <v>1200</v>
      </c>
      <c r="D42" t="str">
        <f>VLOOKUP(C42,'MASTER KEY'!$A$2:$B971,2,TRUE)</f>
        <v>CphlC2</v>
      </c>
      <c r="G42" s="1"/>
    </row>
    <row r="43" spans="1:7" x14ac:dyDescent="0.3">
      <c r="A43" t="s">
        <v>1155</v>
      </c>
      <c r="B43">
        <v>1</v>
      </c>
      <c r="C43" s="1" t="s">
        <v>1201</v>
      </c>
      <c r="D43" t="str">
        <f>VLOOKUP(C43,'MASTER KEY'!$A$2:$B972,2,TRUE)</f>
        <v>CphlC3</v>
      </c>
      <c r="G43" s="1"/>
    </row>
    <row r="44" spans="1:7" x14ac:dyDescent="0.3">
      <c r="A44" t="s">
        <v>1156</v>
      </c>
      <c r="B44">
        <v>1</v>
      </c>
      <c r="C44" s="1" t="s">
        <v>1202</v>
      </c>
      <c r="D44" t="str">
        <f>VLOOKUP(C44,'MASTER KEY'!$A$2:$B973,2,TRUE)</f>
        <v>CphlC1C2</v>
      </c>
      <c r="G44" s="1"/>
    </row>
    <row r="45" spans="1:7" x14ac:dyDescent="0.3">
      <c r="A45" t="s">
        <v>1157</v>
      </c>
      <c r="B45">
        <v>1</v>
      </c>
      <c r="C45" s="1" t="s">
        <v>1203</v>
      </c>
      <c r="D45" t="str">
        <f>VLOOKUP(C45,'MASTER KEY'!$A$2:$B974,2,TRUE)</f>
        <v>CphlideA</v>
      </c>
      <c r="G45" s="1"/>
    </row>
    <row r="46" spans="1:7" x14ac:dyDescent="0.3">
      <c r="A46" t="s">
        <v>1158</v>
      </c>
      <c r="B46">
        <v>1</v>
      </c>
      <c r="C46" s="1" t="s">
        <v>1204</v>
      </c>
      <c r="D46" t="str">
        <f>VLOOKUP(C46,'MASTER KEY'!$A$2:$B975,2,TRUE)</f>
        <v>Diadchr</v>
      </c>
      <c r="G46" s="1"/>
    </row>
    <row r="47" spans="1:7" x14ac:dyDescent="0.3">
      <c r="A47" t="s">
        <v>1159</v>
      </c>
      <c r="B47">
        <v>1</v>
      </c>
      <c r="C47" s="1" t="s">
        <v>1205</v>
      </c>
      <c r="D47" t="str">
        <f>VLOOKUP(C47,'MASTER KEY'!$A$2:$B976,2,TRUE)</f>
        <v>Diadino</v>
      </c>
      <c r="G47" s="1"/>
    </row>
    <row r="48" spans="1:7" x14ac:dyDescent="0.3">
      <c r="A48" t="s">
        <v>1160</v>
      </c>
      <c r="B48">
        <v>1</v>
      </c>
      <c r="C48" s="1" t="s">
        <v>1206</v>
      </c>
      <c r="D48" t="str">
        <f>VLOOKUP(C48,'MASTER KEY'!$A$2:$B977,2,TRUE)</f>
        <v>Diato</v>
      </c>
      <c r="G48" s="1"/>
    </row>
    <row r="49" spans="1:7" x14ac:dyDescent="0.3">
      <c r="A49" t="s">
        <v>1161</v>
      </c>
      <c r="B49">
        <v>1</v>
      </c>
      <c r="C49" s="1" t="s">
        <v>1207</v>
      </c>
      <c r="D49" t="str">
        <f>VLOOKUP(C49,'MASTER KEY'!$A$2:$B978,2,TRUE)</f>
        <v>Dino</v>
      </c>
      <c r="G49" s="1"/>
    </row>
    <row r="50" spans="1:7" x14ac:dyDescent="0.3">
      <c r="A50" t="s">
        <v>1162</v>
      </c>
      <c r="B50">
        <v>1</v>
      </c>
      <c r="C50" s="1" t="s">
        <v>1208</v>
      </c>
      <c r="D50" t="str">
        <f>VLOOKUP(C50,'MASTER KEY'!$A$2:$B979,2,TRUE)</f>
        <v>DvCphlA+CphlA</v>
      </c>
      <c r="G50" s="1"/>
    </row>
    <row r="51" spans="1:7" x14ac:dyDescent="0.3">
      <c r="A51" t="s">
        <v>1163</v>
      </c>
      <c r="B51">
        <v>1</v>
      </c>
      <c r="C51" s="1" t="s">
        <v>1209</v>
      </c>
      <c r="D51" t="str">
        <f>VLOOKUP(C51,'MASTER KEY'!$A$2:$B980,2,TRUE)</f>
        <v>DvCphlA</v>
      </c>
      <c r="G51" s="1"/>
    </row>
    <row r="52" spans="1:7" x14ac:dyDescent="0.3">
      <c r="A52" t="s">
        <v>1164</v>
      </c>
      <c r="B52">
        <v>1</v>
      </c>
      <c r="C52" s="1" t="s">
        <v>1210</v>
      </c>
      <c r="D52" t="str">
        <f>VLOOKUP(C52,'MASTER KEY'!$A$2:$B981,2,TRUE)</f>
        <v>DvCphlB+CphlB</v>
      </c>
      <c r="G52" s="1"/>
    </row>
    <row r="53" spans="1:7" x14ac:dyDescent="0.3">
      <c r="A53" t="s">
        <v>1165</v>
      </c>
      <c r="B53">
        <v>1</v>
      </c>
      <c r="C53" s="1" t="s">
        <v>1211</v>
      </c>
      <c r="D53" t="str">
        <f>VLOOKUP(C53,'MASTER KEY'!$A$2:$B982,2,TRUE)</f>
        <v>DvCphlB</v>
      </c>
      <c r="G53" s="1"/>
    </row>
    <row r="54" spans="1:7" x14ac:dyDescent="0.3">
      <c r="A54" t="s">
        <v>1166</v>
      </c>
      <c r="B54">
        <v>1</v>
      </c>
      <c r="C54" s="1" t="s">
        <v>1212</v>
      </c>
      <c r="D54" t="str">
        <f>VLOOKUP(C54,'MASTER KEY'!$A$2:$B983,2,TRUE)</f>
        <v>Echin</v>
      </c>
      <c r="G54" s="1"/>
    </row>
    <row r="55" spans="1:7" x14ac:dyDescent="0.3">
      <c r="A55" t="s">
        <v>1167</v>
      </c>
      <c r="B55">
        <v>1</v>
      </c>
      <c r="C55" s="1" t="s">
        <v>1213</v>
      </c>
      <c r="D55" t="str">
        <f>VLOOKUP(C55,'MASTER KEY'!$A$2:$B984,2,TRUE)</f>
        <v>Fuco</v>
      </c>
      <c r="G55" s="1"/>
    </row>
    <row r="56" spans="1:7" x14ac:dyDescent="0.3">
      <c r="A56" t="s">
        <v>1168</v>
      </c>
      <c r="B56">
        <v>1</v>
      </c>
      <c r="C56" s="1" t="s">
        <v>1214</v>
      </c>
      <c r="D56" t="str">
        <f>VLOOKUP(C56,'MASTER KEY'!$A$2:$B985,2,TRUE)</f>
        <v>Gyro</v>
      </c>
      <c r="G56" s="1"/>
    </row>
    <row r="57" spans="1:7" x14ac:dyDescent="0.3">
      <c r="A57" t="s">
        <v>1169</v>
      </c>
      <c r="B57">
        <v>1</v>
      </c>
      <c r="C57" s="1" t="s">
        <v>1215</v>
      </c>
      <c r="D57" t="str">
        <f>VLOOKUP(C57,'MASTER KEY'!$A$2:$B986,2,TRUE)</f>
        <v>Hexfuco</v>
      </c>
      <c r="G57" s="1"/>
    </row>
    <row r="58" spans="1:7" x14ac:dyDescent="0.3">
      <c r="A58" t="s">
        <v>1170</v>
      </c>
      <c r="B58">
        <v>1</v>
      </c>
      <c r="C58" s="1" t="s">
        <v>1216</v>
      </c>
      <c r="D58" t="str">
        <f>VLOOKUP(C58,'MASTER KEY'!$A$2:$B987,2,TRUE)</f>
        <v>Ketohexfuco</v>
      </c>
      <c r="G58" s="1"/>
    </row>
    <row r="59" spans="1:7" x14ac:dyDescent="0.3">
      <c r="A59" t="s">
        <v>1171</v>
      </c>
      <c r="B59">
        <v>1</v>
      </c>
      <c r="C59" s="1" t="s">
        <v>1217</v>
      </c>
      <c r="D59" t="str">
        <f>VLOOKUP(C59,'MASTER KEY'!$A$2:$B988,2,TRUE)</f>
        <v>Lut</v>
      </c>
      <c r="G59" s="1"/>
    </row>
    <row r="60" spans="1:7" x14ac:dyDescent="0.3">
      <c r="A60" t="s">
        <v>1172</v>
      </c>
      <c r="B60">
        <v>1</v>
      </c>
      <c r="C60" s="1" t="s">
        <v>1218</v>
      </c>
      <c r="D60" t="str">
        <f>VLOOKUP(C60,'MASTER KEY'!$A$2:$B989,2,TRUE)</f>
        <v>Lyco</v>
      </c>
      <c r="G60" s="1"/>
    </row>
    <row r="61" spans="1:7" x14ac:dyDescent="0.3">
      <c r="A61" t="s">
        <v>1173</v>
      </c>
      <c r="B61">
        <v>1</v>
      </c>
      <c r="C61" s="1" t="s">
        <v>1219</v>
      </c>
      <c r="D61" t="str">
        <f>VLOOKUP(C61,'MASTER KEY'!$A$2:$B990,2,TRUE)</f>
        <v>MgDvp</v>
      </c>
      <c r="G61" s="1"/>
    </row>
    <row r="62" spans="1:7" x14ac:dyDescent="0.3">
      <c r="A62" t="s">
        <v>1174</v>
      </c>
      <c r="B62">
        <v>1</v>
      </c>
      <c r="C62" s="1" t="s">
        <v>1220</v>
      </c>
      <c r="D62" t="str">
        <f>VLOOKUP(C62,'MASTER KEY'!$A$2:$B991,2,TRUE)</f>
        <v>Neo</v>
      </c>
      <c r="G62" s="1"/>
    </row>
    <row r="63" spans="1:7" x14ac:dyDescent="0.3">
      <c r="A63" t="s">
        <v>1175</v>
      </c>
      <c r="B63">
        <v>1</v>
      </c>
      <c r="C63" s="1" t="s">
        <v>1221</v>
      </c>
      <c r="D63" t="str">
        <f>VLOOKUP(C63,'MASTER KEY'!$A$2:$B992,2,TRUE)</f>
        <v>Perid</v>
      </c>
      <c r="G63" s="1"/>
    </row>
    <row r="64" spans="1:7" x14ac:dyDescent="0.3">
      <c r="A64" t="s">
        <v>1176</v>
      </c>
      <c r="B64">
        <v>1</v>
      </c>
      <c r="C64" s="1" t="s">
        <v>1222</v>
      </c>
      <c r="D64" t="str">
        <f>VLOOKUP(C64,'MASTER KEY'!$A$2:$B993,2,TRUE)</f>
        <v>PhideA</v>
      </c>
      <c r="G64" s="1"/>
    </row>
    <row r="65" spans="1:7" x14ac:dyDescent="0.3">
      <c r="A65" t="s">
        <v>1177</v>
      </c>
      <c r="B65">
        <v>1</v>
      </c>
      <c r="C65" s="1" t="s">
        <v>1223</v>
      </c>
      <c r="D65" t="str">
        <f>VLOOKUP(C65,'MASTER KEY'!$A$2:$B994,2,TRUE)</f>
        <v>PhytinA</v>
      </c>
      <c r="G65" s="1"/>
    </row>
    <row r="66" spans="1:7" x14ac:dyDescent="0.3">
      <c r="A66" t="s">
        <v>1178</v>
      </c>
      <c r="B66">
        <v>1</v>
      </c>
      <c r="C66" s="1" t="s">
        <v>1224</v>
      </c>
      <c r="D66" t="str">
        <f>VLOOKUP(C66,'MASTER KEY'!$A$2:$B995,2,TRUE)</f>
        <v>PhytinB</v>
      </c>
      <c r="G66" s="1"/>
    </row>
    <row r="67" spans="1:7" x14ac:dyDescent="0.3">
      <c r="A67" t="s">
        <v>1179</v>
      </c>
      <c r="B67">
        <v>1</v>
      </c>
      <c r="C67" s="1" t="s">
        <v>1225</v>
      </c>
      <c r="D67" t="str">
        <f>VLOOKUP(C67,'MASTER KEY'!$A$2:$B996,2,TRUE)</f>
        <v>Pras</v>
      </c>
      <c r="G67" s="1"/>
    </row>
    <row r="68" spans="1:7" x14ac:dyDescent="0.3">
      <c r="A68" t="s">
        <v>1180</v>
      </c>
      <c r="B68">
        <v>1</v>
      </c>
      <c r="C68" s="1" t="s">
        <v>1226</v>
      </c>
      <c r="D68" t="str">
        <f>VLOOKUP(C68,'MASTER KEY'!$A$2:$B997,2,TRUE)</f>
        <v>PyrophideA</v>
      </c>
      <c r="G68" s="1"/>
    </row>
    <row r="69" spans="1:7" x14ac:dyDescent="0.3">
      <c r="A69" t="s">
        <v>1181</v>
      </c>
      <c r="B69">
        <v>1</v>
      </c>
      <c r="C69" s="1" t="s">
        <v>1227</v>
      </c>
      <c r="D69" t="str">
        <f>VLOOKUP(C69,'MASTER KEY'!$A$2:$B998,2,TRUE)</f>
        <v>PyrophytinA</v>
      </c>
    </row>
    <row r="70" spans="1:7" x14ac:dyDescent="0.3">
      <c r="A70" t="s">
        <v>1182</v>
      </c>
      <c r="B70">
        <v>1</v>
      </c>
      <c r="C70" s="1" t="s">
        <v>1228</v>
      </c>
      <c r="D70" t="str">
        <f>VLOOKUP(C70,'MASTER KEY'!$A$2:$B999,2,TRUE)</f>
        <v>Viola</v>
      </c>
    </row>
    <row r="71" spans="1:7" x14ac:dyDescent="0.3">
      <c r="A71" t="s">
        <v>1183</v>
      </c>
      <c r="B71">
        <v>1</v>
      </c>
      <c r="C71" s="1" t="s">
        <v>1229</v>
      </c>
      <c r="D71" t="str">
        <f>VLOOKUP(C71,'MASTER KEY'!$A$2:$B1000,2,TRUE)</f>
        <v>Zea</v>
      </c>
    </row>
    <row r="72" spans="1:7" x14ac:dyDescent="0.3">
      <c r="A72" t="s">
        <v>1184</v>
      </c>
      <c r="B72">
        <v>1</v>
      </c>
      <c r="C72" t="s">
        <v>1066</v>
      </c>
      <c r="D72" t="e">
        <f>VLOOKUP(C72,'MASTER KEY'!$A$2:$B1001,2,TRUE)</f>
        <v>#N/A</v>
      </c>
    </row>
    <row r="73" spans="1:7" x14ac:dyDescent="0.3">
      <c r="A73" t="s">
        <v>1185</v>
      </c>
      <c r="B73">
        <v>1</v>
      </c>
      <c r="C73" t="s">
        <v>1066</v>
      </c>
      <c r="D73" t="e">
        <f>VLOOKUP(C73,'MASTER KEY'!$A$2:$B1002,2,TRUE)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G36" sqref="G36"/>
    </sheetView>
  </sheetViews>
  <sheetFormatPr defaultColWidth="8.88671875" defaultRowHeight="14.4" x14ac:dyDescent="0.3"/>
  <cols>
    <col min="1" max="1" width="24.1093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1286</v>
      </c>
      <c r="B2">
        <v>1</v>
      </c>
      <c r="C2" s="1" t="s">
        <v>943</v>
      </c>
      <c r="D2" t="str">
        <f>VLOOKUP(C2,'MASTER KEY'!$A$2:$B931,2,TRUE)</f>
        <v>PRESSURE</v>
      </c>
    </row>
    <row r="3" spans="1:4" x14ac:dyDescent="0.3">
      <c r="A3" t="s">
        <v>1287</v>
      </c>
      <c r="B3">
        <v>1</v>
      </c>
      <c r="C3" t="s">
        <v>1066</v>
      </c>
      <c r="D3" t="e">
        <f>VLOOKUP(C3,'MASTER KEY'!$A$2:$B932,2,TRUE)</f>
        <v>#N/A</v>
      </c>
    </row>
    <row r="4" spans="1:4" x14ac:dyDescent="0.3">
      <c r="A4" t="s">
        <v>715</v>
      </c>
      <c r="B4">
        <v>1</v>
      </c>
      <c r="C4" s="1" t="s">
        <v>211</v>
      </c>
      <c r="D4" t="str">
        <f>VLOOKUP(C4,'MASTER KEY'!$A$2:$B933,2,TRUE)</f>
        <v>Temperature</v>
      </c>
    </row>
    <row r="5" spans="1:4" x14ac:dyDescent="0.3">
      <c r="A5" t="s">
        <v>1288</v>
      </c>
      <c r="B5">
        <v>1</v>
      </c>
      <c r="C5" t="s">
        <v>1066</v>
      </c>
      <c r="D5" t="e">
        <f>VLOOKUP(C5,'MASTER KEY'!$A$2:$B934,2,TRUE)</f>
        <v>#N/A</v>
      </c>
    </row>
    <row r="6" spans="1:4" x14ac:dyDescent="0.3">
      <c r="A6" t="s">
        <v>1289</v>
      </c>
      <c r="B6">
        <v>1</v>
      </c>
      <c r="C6" s="1" t="s">
        <v>210</v>
      </c>
      <c r="D6" t="str">
        <f>VLOOKUP(C6,'MASTER KEY'!$A$2:$B935,2,TRUE)</f>
        <v>Salinity</v>
      </c>
    </row>
    <row r="7" spans="1:4" x14ac:dyDescent="0.3">
      <c r="A7" t="s">
        <v>1290</v>
      </c>
      <c r="B7">
        <v>1</v>
      </c>
      <c r="C7" t="s">
        <v>1066</v>
      </c>
      <c r="D7" t="e">
        <f>VLOOKUP(C7,'MASTER KEY'!$A$2:$B936,2,TRUE)</f>
        <v>#N/A</v>
      </c>
    </row>
    <row r="8" spans="1:4" x14ac:dyDescent="0.3">
      <c r="A8" t="s">
        <v>1291</v>
      </c>
      <c r="B8">
        <f>32/1000</f>
        <v>3.2000000000000001E-2</v>
      </c>
      <c r="C8" s="1" t="s">
        <v>227</v>
      </c>
      <c r="D8" t="str">
        <f>VLOOKUP(C8,'MASTER KEY'!$A$2:$B937,2,TRUE)</f>
        <v>Oxygen</v>
      </c>
    </row>
    <row r="9" spans="1:4" x14ac:dyDescent="0.3">
      <c r="A9" t="s">
        <v>1292</v>
      </c>
      <c r="B9">
        <v>1</v>
      </c>
      <c r="C9" t="s">
        <v>1066</v>
      </c>
      <c r="D9" t="e">
        <f>VLOOKUP(C9,'MASTER KEY'!$A$2:$B938,2,TRUE)</f>
        <v>#N/A</v>
      </c>
    </row>
    <row r="10" spans="1:4" x14ac:dyDescent="0.3">
      <c r="A10" t="s">
        <v>1293</v>
      </c>
      <c r="B10">
        <v>1</v>
      </c>
      <c r="C10" s="1" t="s">
        <v>217</v>
      </c>
      <c r="D10" t="str">
        <f>VLOOKUP(C10,'MASTER KEY'!$A$2:$B939,2,TRUE)</f>
        <v>Turbidity</v>
      </c>
    </row>
    <row r="11" spans="1:4" x14ac:dyDescent="0.3">
      <c r="A11" t="s">
        <v>1294</v>
      </c>
      <c r="B11">
        <v>1</v>
      </c>
      <c r="C11" t="s">
        <v>1066</v>
      </c>
      <c r="D11" t="e">
        <f>VLOOKUP(C11,'MASTER KEY'!$A$2:$B940,2,TRUE)</f>
        <v>#N/A</v>
      </c>
    </row>
    <row r="12" spans="1:4" x14ac:dyDescent="0.3">
      <c r="A12" t="s">
        <v>1295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3">
      <c r="A13" t="s">
        <v>1296</v>
      </c>
      <c r="B13">
        <v>1</v>
      </c>
      <c r="C13" t="s">
        <v>1066</v>
      </c>
      <c r="D13" t="e">
        <f>VLOOKUP(C13,'MASTER KEY'!$A$2:$B942,2,TRUE)</f>
        <v>#N/A</v>
      </c>
    </row>
    <row r="14" spans="1:4" x14ac:dyDescent="0.3">
      <c r="A14" t="s">
        <v>1297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3">
      <c r="A15" t="s">
        <v>1298</v>
      </c>
      <c r="B15">
        <v>1</v>
      </c>
      <c r="C15" t="s">
        <v>1066</v>
      </c>
      <c r="D15" t="e">
        <f>VLOOKUP(C15,'MASTER KEY'!$A$2:$B944,2,TRUE)</f>
        <v>#N/A</v>
      </c>
    </row>
    <row r="16" spans="1:4" x14ac:dyDescent="0.3">
      <c r="A16" t="s">
        <v>1299</v>
      </c>
      <c r="B16">
        <v>1</v>
      </c>
      <c r="C16" s="1" t="s">
        <v>218</v>
      </c>
      <c r="D16" t="str">
        <f>VLOOKUP(C16,'MASTER KEY'!$A$2:$B945,2,TRUE)</f>
        <v>Chlorophyll-a</v>
      </c>
    </row>
    <row r="17" spans="1:4" x14ac:dyDescent="0.3">
      <c r="A17" t="s">
        <v>1300</v>
      </c>
      <c r="B17">
        <v>1</v>
      </c>
      <c r="C17" t="s">
        <v>1066</v>
      </c>
      <c r="D17" t="e">
        <f>VLOOKUP(C17,'MASTER KEY'!$A$2:$B946,2,TRUE)</f>
        <v>#N/A</v>
      </c>
    </row>
    <row r="18" spans="1:4" x14ac:dyDescent="0.3">
      <c r="A18" t="s">
        <v>1301</v>
      </c>
      <c r="B18">
        <v>1</v>
      </c>
      <c r="C18" s="1" t="s">
        <v>391</v>
      </c>
      <c r="D18" t="str">
        <f>VLOOKUP(C18,'MASTER KEY'!$A$2:$B947,2,TRUE)</f>
        <v>Conductivity</v>
      </c>
    </row>
    <row r="19" spans="1:4" x14ac:dyDescent="0.3">
      <c r="A19" t="s">
        <v>1302</v>
      </c>
      <c r="B19">
        <v>1</v>
      </c>
      <c r="C19" t="s">
        <v>1066</v>
      </c>
      <c r="D19" t="e">
        <f>VLOOKUP(C19,'MASTER KEY'!$A$2:$B948,2,TRUE)</f>
        <v>#N/A</v>
      </c>
    </row>
    <row r="20" spans="1:4" x14ac:dyDescent="0.3">
      <c r="A20" t="s">
        <v>1303</v>
      </c>
      <c r="B20">
        <v>1</v>
      </c>
      <c r="C20" s="1" t="s">
        <v>1066</v>
      </c>
      <c r="D20" t="e">
        <f>VLOOKUP(C20,'MASTER KEY'!$A$2:$B949,2,TRUE)</f>
        <v>#N/A</v>
      </c>
    </row>
    <row r="21" spans="1:4" x14ac:dyDescent="0.3">
      <c r="A21" t="s">
        <v>1304</v>
      </c>
      <c r="B21">
        <v>1</v>
      </c>
      <c r="C21" t="s">
        <v>1066</v>
      </c>
      <c r="D21" t="e">
        <f>VLOOKUP(C21,'MASTER KEY'!$A$2:$B950,2,TRUE)</f>
        <v>#N/A</v>
      </c>
    </row>
    <row r="22" spans="1:4" x14ac:dyDescent="0.3">
      <c r="A22" t="s">
        <v>1305</v>
      </c>
      <c r="B22">
        <v>1</v>
      </c>
      <c r="C22" s="1" t="s">
        <v>1077</v>
      </c>
      <c r="D22" t="str">
        <f>VLOOKUP(C22,'MASTER KEY'!$A$2:$B951,2,TRUE)</f>
        <v>density</v>
      </c>
    </row>
    <row r="23" spans="1:4" x14ac:dyDescent="0.3">
      <c r="A23" t="s">
        <v>1306</v>
      </c>
      <c r="B23">
        <v>1</v>
      </c>
      <c r="C23" t="s">
        <v>1066</v>
      </c>
      <c r="D23" t="e">
        <f>VLOOKUP(C23,'MASTER KEY'!$A$2:$B952,2,TRUE)</f>
        <v>#N/A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1"/>
  <sheetViews>
    <sheetView workbookViewId="0">
      <selection activeCell="C23" sqref="C23"/>
    </sheetView>
  </sheetViews>
  <sheetFormatPr defaultColWidth="9.109375" defaultRowHeight="13.8" x14ac:dyDescent="0.3"/>
  <cols>
    <col min="1" max="1" width="36.6640625" style="1" customWidth="1"/>
    <col min="2" max="3" width="9.109375" style="1"/>
    <col min="4" max="4" width="23.88671875" style="1" bestFit="1" customWidth="1"/>
    <col min="5" max="16384" width="9.109375" style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7" t="s">
        <v>333</v>
      </c>
      <c r="B2" s="1">
        <v>1</v>
      </c>
      <c r="C2" s="1" t="s">
        <v>405</v>
      </c>
      <c r="D2" s="1" t="str">
        <f>VLOOKUP(C2,'MASTER KEY'!$A$2:$B931,2,TRUE)</f>
        <v>Total Alkalinity</v>
      </c>
    </row>
    <row r="3" spans="1:4" x14ac:dyDescent="0.3">
      <c r="A3" s="7" t="s">
        <v>334</v>
      </c>
      <c r="B3" s="1">
        <v>-1</v>
      </c>
      <c r="C3" s="1" t="s">
        <v>492</v>
      </c>
      <c r="D3" s="1" t="str">
        <f>VLOOKUP(C3,'MASTER KEY'!$A$2:$B932,2,TRUE)</f>
        <v>Bottom Depth</v>
      </c>
    </row>
    <row r="4" spans="1:4" x14ac:dyDescent="0.3">
      <c r="A4" s="7" t="s">
        <v>335</v>
      </c>
      <c r="B4" s="1">
        <v>1</v>
      </c>
      <c r="C4" s="1" t="s">
        <v>233</v>
      </c>
      <c r="D4" s="1" t="str">
        <f>VLOOKUP(C4,'MASTER KEY'!$A$2:$B933,2,TRUE)</f>
        <v>Dissolved Organic Carbon</v>
      </c>
    </row>
    <row r="5" spans="1:4" x14ac:dyDescent="0.3">
      <c r="A5" s="7" t="s">
        <v>336</v>
      </c>
      <c r="B5" s="1">
        <v>1000</v>
      </c>
      <c r="C5" s="1" t="s">
        <v>218</v>
      </c>
      <c r="D5" s="1" t="str">
        <f>VLOOKUP(C5,'MASTER KEY'!$A$2:$B934,2,TRUE)</f>
        <v>Chlorophyll-a</v>
      </c>
    </row>
    <row r="6" spans="1:4" x14ac:dyDescent="0.3">
      <c r="A6" s="7" t="s">
        <v>337</v>
      </c>
      <c r="B6" s="1">
        <v>1000</v>
      </c>
      <c r="C6" s="1" t="s">
        <v>385</v>
      </c>
      <c r="D6" s="1" t="str">
        <f>VLOOKUP(C6,'MASTER KEY'!$A$2:$B935,2,TRUE)</f>
        <v>Chlorophyll-b</v>
      </c>
    </row>
    <row r="7" spans="1:4" x14ac:dyDescent="0.3">
      <c r="A7" s="7" t="s">
        <v>338</v>
      </c>
      <c r="B7" s="1">
        <v>1000</v>
      </c>
      <c r="C7" s="1" t="s">
        <v>386</v>
      </c>
      <c r="D7" s="1" t="str">
        <f>VLOOKUP(C7,'MASTER KEY'!$A$2:$B936,2,TRUE)</f>
        <v>Chlorophyll-c</v>
      </c>
    </row>
    <row r="8" spans="1:4" x14ac:dyDescent="0.3">
      <c r="A8" s="7" t="s">
        <v>339</v>
      </c>
      <c r="B8" s="1">
        <v>1</v>
      </c>
      <c r="C8" s="1" t="s">
        <v>485</v>
      </c>
      <c r="D8" s="1" t="str">
        <f>VLOOKUP(C8,'MASTER KEY'!$A$2:$B937,2,TRUE)</f>
        <v>Chlorophyll sample volume</v>
      </c>
    </row>
    <row r="9" spans="1:4" x14ac:dyDescent="0.3">
      <c r="A9" s="7" t="s">
        <v>340</v>
      </c>
      <c r="B9" s="1">
        <v>1</v>
      </c>
      <c r="C9" s="1" t="s">
        <v>388</v>
      </c>
      <c r="D9" s="1" t="str">
        <f>VLOOKUP(C9,'MASTER KEY'!$A$2:$B938,2,TRUE)</f>
        <v>Cloud Cover</v>
      </c>
    </row>
    <row r="10" spans="1:4" x14ac:dyDescent="0.3">
      <c r="A10" s="7" t="s">
        <v>341</v>
      </c>
      <c r="B10" s="1">
        <v>1</v>
      </c>
      <c r="C10" s="1" t="s">
        <v>391</v>
      </c>
      <c r="D10" s="1" t="str">
        <f>VLOOKUP(C10,'MASTER KEY'!$A$2:$B939,2,TRUE)</f>
        <v>Conductivity</v>
      </c>
    </row>
    <row r="11" spans="1:4" x14ac:dyDescent="0.3">
      <c r="A11" s="7" t="s">
        <v>342</v>
      </c>
      <c r="B11" s="1">
        <v>1</v>
      </c>
      <c r="C11" s="1" t="s">
        <v>394</v>
      </c>
      <c r="D11" s="1" t="str">
        <f>VLOOKUP(C11,'MASTER KEY'!$A$2:$B940,2,TRUE)</f>
        <v>Flow Status</v>
      </c>
    </row>
    <row r="12" spans="1:4" x14ac:dyDescent="0.3">
      <c r="A12" s="7" t="s">
        <v>343</v>
      </c>
      <c r="B12" s="1">
        <f>1/1000</f>
        <v>1E-3</v>
      </c>
      <c r="C12" s="1" t="s">
        <v>236</v>
      </c>
      <c r="D12" s="1" t="str">
        <f>VLOOKUP(C12,'MASTER KEY'!$A$2:$B941,2,TRUE)</f>
        <v>Dissolved Organic Nitrogen</v>
      </c>
    </row>
    <row r="13" spans="1:4" x14ac:dyDescent="0.3">
      <c r="A13" s="7" t="s">
        <v>344</v>
      </c>
      <c r="B13" s="1">
        <f>1/1000</f>
        <v>1E-3</v>
      </c>
      <c r="C13" s="1" t="s">
        <v>230</v>
      </c>
      <c r="D13" s="1" t="str">
        <f>VLOOKUP(C13,'MASTER KEY'!$A$2:$B942,2,TRUE)</f>
        <v>Nitrate</v>
      </c>
    </row>
    <row r="14" spans="1:4" x14ac:dyDescent="0.3">
      <c r="A14" s="7" t="s">
        <v>345</v>
      </c>
      <c r="B14" s="1">
        <f>1/1000</f>
        <v>1E-3</v>
      </c>
      <c r="C14" s="1" t="s">
        <v>396</v>
      </c>
      <c r="D14" s="1" t="str">
        <f>VLOOKUP(C14,'MASTER KEY'!$A$2:$B943,2,TRUE)</f>
        <v>Total TKN</v>
      </c>
    </row>
    <row r="15" spans="1:4" x14ac:dyDescent="0.3">
      <c r="A15" s="7" t="s">
        <v>346</v>
      </c>
      <c r="B15" s="1">
        <f>1/1000</f>
        <v>1E-3</v>
      </c>
      <c r="C15" s="1" t="s">
        <v>213</v>
      </c>
      <c r="D15" s="1" t="str">
        <f>VLOOKUP(C15,'MASTER KEY'!$A$2:$B944,2,TRUE)</f>
        <v>Total Nitrogen</v>
      </c>
    </row>
    <row r="16" spans="1:4" x14ac:dyDescent="0.3">
      <c r="A16" s="7" t="s">
        <v>347</v>
      </c>
      <c r="B16" s="1">
        <f>1/1000</f>
        <v>1E-3</v>
      </c>
      <c r="C16" s="1" t="s">
        <v>229</v>
      </c>
      <c r="D16" s="1" t="str">
        <f>VLOOKUP(C16,'MASTER KEY'!$A$2:$B945,2,TRUE)</f>
        <v>Ammonium</v>
      </c>
    </row>
    <row r="17" spans="1:4" x14ac:dyDescent="0.3">
      <c r="A17" s="7" t="s">
        <v>348</v>
      </c>
      <c r="B17" s="1">
        <v>1</v>
      </c>
      <c r="C17" s="1" t="s">
        <v>289</v>
      </c>
      <c r="D17" s="1" t="str">
        <f>VLOOKUP(C17,'MASTER KEY'!$A$2:$B946,2,TRUE)</f>
        <v>O2 Saturation</v>
      </c>
    </row>
    <row r="18" spans="1:4" x14ac:dyDescent="0.3">
      <c r="A18" s="7" t="s">
        <v>349</v>
      </c>
      <c r="B18" s="1">
        <v>1</v>
      </c>
      <c r="C18" s="1" t="s">
        <v>227</v>
      </c>
      <c r="D18" s="1" t="str">
        <f>VLOOKUP(C18,'MASTER KEY'!$A$2:$B947,2,TRUE)</f>
        <v>Oxygen</v>
      </c>
    </row>
    <row r="19" spans="1:4" x14ac:dyDescent="0.3">
      <c r="A19" s="7" t="s">
        <v>350</v>
      </c>
      <c r="B19" s="1">
        <f>1/1000</f>
        <v>1E-3</v>
      </c>
      <c r="C19" s="1" t="s">
        <v>214</v>
      </c>
      <c r="D19" s="1" t="str">
        <f>VLOOKUP(C19,'MASTER KEY'!$A$2:$B948,2,TRUE)</f>
        <v>Total Phosphorus</v>
      </c>
    </row>
    <row r="20" spans="1:4" x14ac:dyDescent="0.3">
      <c r="A20" s="7" t="s">
        <v>351</v>
      </c>
      <c r="B20" s="1">
        <v>1</v>
      </c>
      <c r="C20" s="1" t="s">
        <v>400</v>
      </c>
      <c r="D20" s="1" t="str">
        <f>VLOOKUP(C20,'MASTER KEY'!$A$2:$B949,2,TRUE)</f>
        <v>pH</v>
      </c>
    </row>
    <row r="21" spans="1:4" x14ac:dyDescent="0.3">
      <c r="A21" s="7" t="s">
        <v>352</v>
      </c>
      <c r="B21" s="1">
        <v>1</v>
      </c>
      <c r="C21" s="1" t="s">
        <v>402</v>
      </c>
      <c r="D21" s="1" t="str">
        <f>VLOOKUP(C21,'MASTER KEY'!$A$2:$B950,2,TRUE)</f>
        <v>Phaeophytin a</v>
      </c>
    </row>
    <row r="22" spans="1:4" x14ac:dyDescent="0.3">
      <c r="A22" s="7" t="s">
        <v>353</v>
      </c>
      <c r="B22" s="1">
        <f>1/1000</f>
        <v>1E-3</v>
      </c>
      <c r="C22" s="1" t="s">
        <v>231</v>
      </c>
      <c r="D22" s="1" t="str">
        <f>VLOOKUP(C22,'MASTER KEY'!$A$2:$B951,2,TRUE)</f>
        <v>Filterable Reactive Phosphate</v>
      </c>
    </row>
    <row r="23" spans="1:4" x14ac:dyDescent="0.3">
      <c r="A23" s="7" t="s">
        <v>354</v>
      </c>
      <c r="B23" s="1">
        <v>1</v>
      </c>
      <c r="C23" s="1" t="s">
        <v>210</v>
      </c>
      <c r="D23" s="1" t="str">
        <f>VLOOKUP(C23,'MASTER KEY'!$A$2:$B952,2,TRUE)</f>
        <v>Salinity</v>
      </c>
    </row>
    <row r="24" spans="1:4" x14ac:dyDescent="0.3">
      <c r="A24" s="7" t="s">
        <v>355</v>
      </c>
      <c r="B24" s="1">
        <v>1</v>
      </c>
      <c r="C24" s="1" t="s">
        <v>407</v>
      </c>
      <c r="D24" s="1" t="str">
        <f>VLOOKUP(C24,'MASTER KEY'!$A$2:$B953,2,TRUE)</f>
        <v>Secchi depth</v>
      </c>
    </row>
    <row r="25" spans="1:4" x14ac:dyDescent="0.3">
      <c r="A25" s="7" t="s">
        <v>356</v>
      </c>
      <c r="B25" s="1">
        <f>1/1000</f>
        <v>1E-3</v>
      </c>
      <c r="C25" s="1" t="s">
        <v>228</v>
      </c>
      <c r="D25" s="1" t="str">
        <f>VLOOKUP(C25,'MASTER KEY'!$A$2:$B954,2,TRUE)</f>
        <v>Reactive Silica</v>
      </c>
    </row>
    <row r="26" spans="1:4" x14ac:dyDescent="0.3">
      <c r="A26" s="7" t="s">
        <v>357</v>
      </c>
      <c r="B26" s="1">
        <v>1</v>
      </c>
      <c r="C26" s="1" t="s">
        <v>216</v>
      </c>
      <c r="D26" s="1" t="str">
        <f>VLOOKUP(C26,'MASTER KEY'!$A$2:$B955,2,TRUE)</f>
        <v>Total Suspended Solids</v>
      </c>
    </row>
    <row r="27" spans="1:4" x14ac:dyDescent="0.3">
      <c r="A27" s="7" t="s">
        <v>358</v>
      </c>
      <c r="B27" s="1">
        <v>1</v>
      </c>
      <c r="C27" s="1" t="s">
        <v>211</v>
      </c>
      <c r="D27" s="1" t="str">
        <f>VLOOKUP(C27,'MASTER KEY'!$A$2:$B956,2,TRUE)</f>
        <v>Temperature</v>
      </c>
    </row>
    <row r="28" spans="1:4" x14ac:dyDescent="0.3">
      <c r="A28" s="7" t="s">
        <v>359</v>
      </c>
      <c r="B28" s="1">
        <v>1</v>
      </c>
      <c r="C28" s="1" t="s">
        <v>409</v>
      </c>
      <c r="D28" s="1" t="str">
        <f>VLOOKUP(C28,'MASTER KEY'!$A$2:$B957,2,TRUE)</f>
        <v>Tide status</v>
      </c>
    </row>
    <row r="29" spans="1:4" x14ac:dyDescent="0.3">
      <c r="A29" s="7" t="s">
        <v>360</v>
      </c>
      <c r="B29" s="1">
        <v>1</v>
      </c>
      <c r="C29" s="1" t="s">
        <v>217</v>
      </c>
      <c r="D29" s="1" t="str">
        <f>VLOOKUP(C29,'MASTER KEY'!$A$2:$B958,2,TRUE)</f>
        <v>Turbidity</v>
      </c>
    </row>
    <row r="30" spans="1:4" x14ac:dyDescent="0.3">
      <c r="A30" s="7" t="s">
        <v>361</v>
      </c>
      <c r="B30" s="1">
        <v>1</v>
      </c>
      <c r="C30" s="1" t="s">
        <v>379</v>
      </c>
      <c r="D30" s="1" t="str">
        <f>VLOOKUP(C30,'MASTER KEY'!$A$2:$B959,2,TRUE)</f>
        <v>Wind Direction</v>
      </c>
    </row>
    <row r="31" spans="1:4" x14ac:dyDescent="0.3">
      <c r="A31" s="7" t="s">
        <v>362</v>
      </c>
      <c r="B31" s="1">
        <f>0.51</f>
        <v>0.51</v>
      </c>
      <c r="C31" s="1" t="s">
        <v>380</v>
      </c>
      <c r="D31" s="1" t="str">
        <f>VLOOKUP(C31,'MASTER KEY'!$A$2:$B960,2,TRUE)</f>
        <v>Wind Speed</v>
      </c>
    </row>
    <row r="32" spans="1:4" x14ac:dyDescent="0.3">
      <c r="A32" s="5" t="s">
        <v>363</v>
      </c>
      <c r="B32" s="1">
        <v>1</v>
      </c>
      <c r="C32" s="1" t="s">
        <v>421</v>
      </c>
      <c r="D32" s="1" t="str">
        <f>VLOOKUP(C32,'MASTER KEY'!$A$2:$B961,2,TRUE)</f>
        <v>Max Discharge</v>
      </c>
    </row>
    <row r="33" spans="1:4" x14ac:dyDescent="0.3">
      <c r="A33" s="5" t="s">
        <v>364</v>
      </c>
      <c r="B33" s="1">
        <v>1</v>
      </c>
      <c r="C33" s="1" t="s">
        <v>422</v>
      </c>
      <c r="D33" s="1" t="str">
        <f>VLOOKUP(C33,'MASTER KEY'!$A$2:$B962,2,TRUE)</f>
        <v>Mean Discharge</v>
      </c>
    </row>
    <row r="34" spans="1:4" x14ac:dyDescent="0.3">
      <c r="A34" s="5" t="s">
        <v>365</v>
      </c>
      <c r="B34" s="1">
        <v>1</v>
      </c>
      <c r="C34" s="1" t="s">
        <v>423</v>
      </c>
      <c r="D34" s="1" t="str">
        <f>VLOOKUP(C34,'MASTER KEY'!$A$2:$B963,2,TRUE)</f>
        <v>Min Discharge</v>
      </c>
    </row>
    <row r="35" spans="1:4" x14ac:dyDescent="0.3">
      <c r="A35" s="5" t="s">
        <v>366</v>
      </c>
      <c r="B35" s="1">
        <v>1</v>
      </c>
      <c r="C35" s="1" t="s">
        <v>424</v>
      </c>
      <c r="D35" s="1" t="str">
        <f>VLOOKUP(C35,'MASTER KEY'!$A$2:$B964,2,TRUE)</f>
        <v>Discharge</v>
      </c>
    </row>
    <row r="36" spans="1:4" x14ac:dyDescent="0.3">
      <c r="A36" s="5" t="s">
        <v>367</v>
      </c>
      <c r="B36" s="1">
        <v>1</v>
      </c>
      <c r="C36" s="1" t="s">
        <v>425</v>
      </c>
      <c r="D36" s="1" t="str">
        <f>VLOOKUP(C36,'MASTER KEY'!$A$2:$B965,2,TRUE)</f>
        <v>Max Stage Height CTF</v>
      </c>
    </row>
    <row r="37" spans="1:4" x14ac:dyDescent="0.3">
      <c r="A37" s="5" t="s">
        <v>368</v>
      </c>
      <c r="B37" s="1">
        <v>1</v>
      </c>
      <c r="C37" s="1" t="s">
        <v>426</v>
      </c>
      <c r="D37" s="1" t="str">
        <f>VLOOKUP(C37,'MASTER KEY'!$A$2:$B966,2,TRUE)</f>
        <v>Mean Stage Height CTF</v>
      </c>
    </row>
    <row r="38" spans="1:4" x14ac:dyDescent="0.3">
      <c r="A38" s="5" t="s">
        <v>369</v>
      </c>
      <c r="B38" s="1">
        <v>1</v>
      </c>
      <c r="C38" s="1" t="s">
        <v>427</v>
      </c>
      <c r="D38" s="1" t="str">
        <f>VLOOKUP(C38,'MASTER KEY'!$A$2:$B967,2,TRUE)</f>
        <v>Min Stage Height CTF</v>
      </c>
    </row>
    <row r="39" spans="1:4" x14ac:dyDescent="0.3">
      <c r="A39" s="5" t="s">
        <v>370</v>
      </c>
      <c r="B39" s="1">
        <v>1</v>
      </c>
      <c r="C39" s="1" t="s">
        <v>428</v>
      </c>
      <c r="D39" s="1" t="str">
        <f>VLOOKUP(C39,'MASTER KEY'!$A$2:$B968,2,TRUE)</f>
        <v>Max Stage Height</v>
      </c>
    </row>
    <row r="40" spans="1:4" x14ac:dyDescent="0.3">
      <c r="A40" s="5" t="s">
        <v>371</v>
      </c>
      <c r="B40" s="1">
        <v>1</v>
      </c>
      <c r="C40" s="1" t="s">
        <v>429</v>
      </c>
      <c r="D40" s="1" t="str">
        <f>VLOOKUP(C40,'MASTER KEY'!$A$2:$B969,2,TRUE)</f>
        <v>Mean Stage Height</v>
      </c>
    </row>
    <row r="41" spans="1:4" x14ac:dyDescent="0.3">
      <c r="A41" s="5" t="s">
        <v>372</v>
      </c>
      <c r="B41" s="1">
        <v>1</v>
      </c>
      <c r="C41" s="1" t="s">
        <v>430</v>
      </c>
      <c r="D41" s="1" t="str">
        <f>VLOOKUP(C41,'MASTER KEY'!$A$2:$B970,2,TRUE)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MASTER KEY</vt:lpstr>
      <vt:lpstr>THEME2LIGHT</vt:lpstr>
      <vt:lpstr>SentientHubs</vt:lpstr>
      <vt:lpstr>Model_TFV</vt:lpstr>
      <vt:lpstr>THEME5MET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</vt:lpstr>
      <vt:lpstr>THEME3CTD</vt:lpstr>
      <vt:lpstr>WWMSP5</vt:lpstr>
      <vt:lpstr>WWMSP2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2023-10-12T01:03:12Z</dcterms:modified>
</cp:coreProperties>
</file>