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hipsey/Local/lake-richmond/Code/bathymetry/"/>
    </mc:Choice>
  </mc:AlternateContent>
  <xr:revisionPtr revIDLastSave="0" documentId="13_ncr:1_{7D5DF527-26FD-7146-9D15-AD34AD5D02BE}" xr6:coauthVersionLast="47" xr6:coauthVersionMax="47" xr10:uidLastSave="{00000000-0000-0000-0000-000000000000}"/>
  <bookViews>
    <workbookView xWindow="10480" yWindow="500" windowWidth="35900" windowHeight="27200" activeTab="2" xr2:uid="{667E3E3D-5D0F-BB43-8EE6-0D4FD2CE5FEE}"/>
  </bookViews>
  <sheets>
    <sheet name="NEARMAP" sheetId="1" r:id="rId1"/>
    <sheet name="THESIS" sheetId="2" r:id="rId2"/>
    <sheet name="Strategen" sheetId="3" r:id="rId3"/>
    <sheet name="CHART" sheetId="4" r:id="rId4"/>
    <sheet name="GL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43" i="4" l="1"/>
  <c r="AW42" i="4"/>
  <c r="V4" i="4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C6" i="1"/>
  <c r="C5" i="1"/>
</calcChain>
</file>

<file path=xl/sharedStrings.xml><?xml version="1.0" encoding="utf-8"?>
<sst xmlns="http://schemas.openxmlformats.org/spreadsheetml/2006/main" count="41" uniqueCount="41">
  <si>
    <t>HWL</t>
  </si>
  <si>
    <t>LWL</t>
  </si>
  <si>
    <t>Jan 8 2011</t>
  </si>
  <si>
    <t>Mar 14 2011</t>
  </si>
  <si>
    <t>Elevation</t>
  </si>
  <si>
    <t>Area</t>
  </si>
  <si>
    <t>(m²)</t>
  </si>
  <si>
    <t>-14.0          </t>
  </si>
  <si>
    <t>-13.5          </t>
  </si>
  <si>
    <t>-13.0          </t>
  </si>
  <si>
    <t>-12.5          </t>
  </si>
  <si>
    <t>-12.0          </t>
  </si>
  <si>
    <t>-11.5          </t>
  </si>
  <si>
    <t>-11.0          </t>
  </si>
  <si>
    <t>-10.5          </t>
  </si>
  <si>
    <t>-10.0          </t>
  </si>
  <si>
    <t>-9.5           </t>
  </si>
  <si>
    <t>-9.0           </t>
  </si>
  <si>
    <t>-8.5           </t>
  </si>
  <si>
    <t>-8.0           </t>
  </si>
  <si>
    <t>-7.5           </t>
  </si>
  <si>
    <t>-7.0           </t>
  </si>
  <si>
    <t>-6.5           </t>
  </si>
  <si>
    <t>-6.0           </t>
  </si>
  <si>
    <t>-5.5           </t>
  </si>
  <si>
    <t>-5.0           </t>
  </si>
  <si>
    <t>-4.5           </t>
  </si>
  <si>
    <t>-4.0           </t>
  </si>
  <si>
    <t>-3.5           </t>
  </si>
  <si>
    <t>-3.0           </t>
  </si>
  <si>
    <t>-2.5           </t>
  </si>
  <si>
    <t>-2.0           </t>
  </si>
  <si>
    <t>-1.5           </t>
  </si>
  <si>
    <t>-1.0           </t>
  </si>
  <si>
    <t>-0.5           </t>
  </si>
  <si>
    <t>0.0            </t>
  </si>
  <si>
    <t>0.5            </t>
  </si>
  <si>
    <t>1.0            </t>
  </si>
  <si>
    <t>1.5            </t>
  </si>
  <si>
    <t>2.0            </t>
  </si>
  <si>
    <t>Contours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</si>
</sst>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Strategen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Strategen!$E$6:$E$8</c:f>
              <c:numCache>
                <c:formatCode>General</c:formatCode>
                <c:ptCount val="3"/>
                <c:pt idx="0">
                  <c:v>0.2</c:v>
                </c:pt>
                <c:pt idx="1">
                  <c:v>0.74</c:v>
                </c:pt>
                <c:pt idx="2">
                  <c:v>1.2</c:v>
                </c:pt>
              </c:numCache>
            </c:numRef>
          </c:xVal>
          <c:yVal>
            <c:numRef>
              <c:f>Strategen!$F$6:$F$8</c:f>
              <c:numCache>
                <c:formatCode>General</c:formatCode>
                <c:ptCount val="3"/>
                <c:pt idx="0">
                  <c:v>310000</c:v>
                </c:pt>
                <c:pt idx="1">
                  <c:v>489000</c:v>
                </c:pt>
                <c:pt idx="2">
                  <c:v>554000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8D-8D40-96C4-33BE1D30B02B}"/>
            </c:ext>
          </c:extLst>
        </c:ser>
        <c:ser>
          <c:idx val="1"/>
          <c:order val="1"/>
          <c:tx>
            <c:v>Nearmap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NEARMAP!$D$5:$D$9</c:f>
              <c:numCache>
                <c:formatCode>General</c:formatCode>
                <c:ptCount val="5"/>
                <c:pt idx="0">
                  <c:v>0.71</c:v>
                </c:pt>
                <c:pt idx="1">
                  <c:v>0.29799999999999999</c:v>
                </c:pt>
                <c:pt idx="2">
                  <c:v>8.0000000000000002E-3</c:v>
                </c:pt>
              </c:numCache>
            </c:numRef>
          </c:xVal>
          <c:yVal>
            <c:numRef>
              <c:f>NEARMAP!$C$5:$C$9</c:f>
              <c:numCache>
                <c:formatCode>General</c:formatCode>
                <c:ptCount val="5"/>
                <c:pt idx="0">
                  <c:v>410550</c:v>
                </c:pt>
                <c:pt idx="1">
                  <c:v>312054</c:v>
                </c:pt>
                <c:pt idx="2">
                  <c:v>280000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8D-8D40-96C4-33BE1D30B02B}"/>
            </c:ext>
          </c:extLst>
        </c:ser>
        <c:ser>
          <c:idx val="2"/>
          <c:order val="2"/>
          <c:tx>
            <c:v>Thesis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THESIS!$F$3:$F$5</c:f>
              <c:numCache>
                <c:formatCode>General</c:formatCode>
                <c:ptCount val="3"/>
                <c:pt idx="0">
                  <c:v>1.07</c:v>
                </c:pt>
                <c:pt idx="1">
                  <c:v>0.26</c:v>
                </c:pt>
                <c:pt idx="2">
                  <c:v>-14.5</c:v>
                </c:pt>
              </c:numCache>
            </c:numRef>
          </c:xVal>
          <c:yVal>
            <c:numRef>
              <c:f>THESIS!$G$3:$G$5</c:f>
              <c:numCache>
                <c:formatCode>General</c:formatCode>
                <c:ptCount val="3"/>
                <c:pt idx="0">
                  <c:v>575750</c:v>
                </c:pt>
                <c:pt idx="1">
                  <c:v>246556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8D-8D40-96C4-33BE1D30B02B}"/>
            </c:ext>
          </c:extLst>
        </c:ser>
        <c:ser>
          <c:idx val="3"/>
          <c:order val="3"/>
          <c:tx>
            <c:v>GLM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star"/>
            <c:size val="2"/>
            <c:spPr>
              <a:noFill/>
              <a:ln w="3175">
                <a:solidFill>
                  <a:schemeClr val="accent4"/>
                </a:solidFill>
              </a:ln>
              <a:effectLst/>
            </c:spPr>
          </c:marker>
          <c:xVal>
            <c:numRef>
              <c:f>CHART!$P$4:$P$23</c:f>
              <c:numCache>
                <c:formatCode>General</c:formatCode>
                <c:ptCount val="20"/>
                <c:pt idx="0">
                  <c:v>2</c:v>
                </c:pt>
                <c:pt idx="1">
                  <c:v>1.07</c:v>
                </c:pt>
                <c:pt idx="2">
                  <c:v>0.75</c:v>
                </c:pt>
                <c:pt idx="3">
                  <c:v>0.26</c:v>
                </c:pt>
                <c:pt idx="4">
                  <c:v>0</c:v>
                </c:pt>
                <c:pt idx="5">
                  <c:v>-1</c:v>
                </c:pt>
                <c:pt idx="6">
                  <c:v>-2</c:v>
                </c:pt>
                <c:pt idx="7">
                  <c:v>-3</c:v>
                </c:pt>
                <c:pt idx="8">
                  <c:v>-4</c:v>
                </c:pt>
                <c:pt idx="9">
                  <c:v>-5</c:v>
                </c:pt>
                <c:pt idx="10">
                  <c:v>-6</c:v>
                </c:pt>
                <c:pt idx="11">
                  <c:v>-7</c:v>
                </c:pt>
                <c:pt idx="12">
                  <c:v>-8</c:v>
                </c:pt>
                <c:pt idx="13">
                  <c:v>-9</c:v>
                </c:pt>
                <c:pt idx="14">
                  <c:v>-10</c:v>
                </c:pt>
                <c:pt idx="15">
                  <c:v>-11</c:v>
                </c:pt>
                <c:pt idx="16">
                  <c:v>-12</c:v>
                </c:pt>
                <c:pt idx="17">
                  <c:v>-13</c:v>
                </c:pt>
                <c:pt idx="18">
                  <c:v>-14</c:v>
                </c:pt>
                <c:pt idx="19">
                  <c:v>-14.6</c:v>
                </c:pt>
              </c:numCache>
            </c:numRef>
          </c:xVal>
          <c:yVal>
            <c:numRef>
              <c:f>CHART!$Q$4:$Q$23</c:f>
              <c:numCache>
                <c:formatCode>General</c:formatCode>
                <c:ptCount val="20"/>
                <c:pt idx="0">
                  <c:v>900000</c:v>
                </c:pt>
                <c:pt idx="1">
                  <c:v>570000</c:v>
                </c:pt>
                <c:pt idx="2">
                  <c:v>460000</c:v>
                </c:pt>
                <c:pt idx="3">
                  <c:v>290000</c:v>
                </c:pt>
                <c:pt idx="4">
                  <c:v>250000</c:v>
                </c:pt>
                <c:pt idx="5">
                  <c:v>190000</c:v>
                </c:pt>
                <c:pt idx="6">
                  <c:v>160000</c:v>
                </c:pt>
                <c:pt idx="7">
                  <c:v>140000</c:v>
                </c:pt>
                <c:pt idx="8">
                  <c:v>130000</c:v>
                </c:pt>
                <c:pt idx="9">
                  <c:v>120000</c:v>
                </c:pt>
                <c:pt idx="10">
                  <c:v>110000</c:v>
                </c:pt>
                <c:pt idx="11">
                  <c:v>100000</c:v>
                </c:pt>
                <c:pt idx="12">
                  <c:v>90000</c:v>
                </c:pt>
                <c:pt idx="13">
                  <c:v>80000</c:v>
                </c:pt>
                <c:pt idx="14">
                  <c:v>70000</c:v>
                </c:pt>
                <c:pt idx="15">
                  <c:v>60000</c:v>
                </c:pt>
                <c:pt idx="16">
                  <c:v>45000</c:v>
                </c:pt>
                <c:pt idx="17">
                  <c:v>20000</c:v>
                </c:pt>
                <c:pt idx="18">
                  <c:v>8000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A8D-8D40-96C4-33BE1D30B02B}"/>
            </c:ext>
          </c:extLst>
        </c:ser>
        <c:ser>
          <c:idx val="4"/>
          <c:order val="4"/>
          <c:tx>
            <c:v>Brendan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CHART!$V$3:$V$35</c:f>
              <c:numCache>
                <c:formatCode>0.00</c:formatCode>
                <c:ptCount val="33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-11.5</c:v>
                </c:pt>
                <c:pt idx="6">
                  <c:v>-11</c:v>
                </c:pt>
                <c:pt idx="7">
                  <c:v>-10.5</c:v>
                </c:pt>
                <c:pt idx="8">
                  <c:v>-10</c:v>
                </c:pt>
                <c:pt idx="9">
                  <c:v>-9.5</c:v>
                </c:pt>
                <c:pt idx="10">
                  <c:v>-9</c:v>
                </c:pt>
                <c:pt idx="11">
                  <c:v>-8.5</c:v>
                </c:pt>
                <c:pt idx="12">
                  <c:v>-8</c:v>
                </c:pt>
                <c:pt idx="13">
                  <c:v>-7.5</c:v>
                </c:pt>
                <c:pt idx="14">
                  <c:v>-7</c:v>
                </c:pt>
                <c:pt idx="15">
                  <c:v>-6.5</c:v>
                </c:pt>
                <c:pt idx="16">
                  <c:v>-6</c:v>
                </c:pt>
                <c:pt idx="17">
                  <c:v>-5.5</c:v>
                </c:pt>
                <c:pt idx="18">
                  <c:v>-5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</c:numCache>
            </c:numRef>
          </c:xVal>
          <c:yVal>
            <c:numRef>
              <c:f>CHART!$W$3:$W$35</c:f>
              <c:numCache>
                <c:formatCode>General</c:formatCode>
                <c:ptCount val="33"/>
                <c:pt idx="0">
                  <c:v>13427</c:v>
                </c:pt>
                <c:pt idx="1">
                  <c:v>19942</c:v>
                </c:pt>
                <c:pt idx="2">
                  <c:v>27315</c:v>
                </c:pt>
                <c:pt idx="3">
                  <c:v>35557</c:v>
                </c:pt>
                <c:pt idx="4">
                  <c:v>54024</c:v>
                </c:pt>
                <c:pt idx="5">
                  <c:v>65496</c:v>
                </c:pt>
                <c:pt idx="6">
                  <c:v>77549</c:v>
                </c:pt>
                <c:pt idx="7">
                  <c:v>90308</c:v>
                </c:pt>
                <c:pt idx="8">
                  <c:v>103928</c:v>
                </c:pt>
                <c:pt idx="9">
                  <c:v>111962</c:v>
                </c:pt>
                <c:pt idx="10">
                  <c:v>119997</c:v>
                </c:pt>
                <c:pt idx="11">
                  <c:v>127971</c:v>
                </c:pt>
                <c:pt idx="12">
                  <c:v>135913</c:v>
                </c:pt>
                <c:pt idx="13">
                  <c:v>143079</c:v>
                </c:pt>
                <c:pt idx="14">
                  <c:v>150279</c:v>
                </c:pt>
                <c:pt idx="15">
                  <c:v>157578</c:v>
                </c:pt>
                <c:pt idx="16">
                  <c:v>164983</c:v>
                </c:pt>
                <c:pt idx="17">
                  <c:v>172402</c:v>
                </c:pt>
                <c:pt idx="18">
                  <c:v>179995</c:v>
                </c:pt>
                <c:pt idx="19">
                  <c:v>187685</c:v>
                </c:pt>
                <c:pt idx="20">
                  <c:v>195552</c:v>
                </c:pt>
                <c:pt idx="21">
                  <c:v>204431</c:v>
                </c:pt>
                <c:pt idx="22">
                  <c:v>213626</c:v>
                </c:pt>
                <c:pt idx="23">
                  <c:v>223178</c:v>
                </c:pt>
                <c:pt idx="24">
                  <c:v>233426</c:v>
                </c:pt>
                <c:pt idx="25">
                  <c:v>248473</c:v>
                </c:pt>
                <c:pt idx="26">
                  <c:v>264150</c:v>
                </c:pt>
                <c:pt idx="27">
                  <c:v>280412</c:v>
                </c:pt>
                <c:pt idx="28">
                  <c:v>300984</c:v>
                </c:pt>
                <c:pt idx="29">
                  <c:v>393251</c:v>
                </c:pt>
                <c:pt idx="30">
                  <c:v>519293</c:v>
                </c:pt>
                <c:pt idx="31">
                  <c:v>571886</c:v>
                </c:pt>
                <c:pt idx="32">
                  <c:v>613093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4AF-8B44-AE47-4E17E04A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064175"/>
        <c:axId val="330082095"/>
      </c:scatterChart>
      <c:valAx>
        <c:axId val="33006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82095"/>
        <c:crosses val="autoZero"/>
        <c:crossBetween val="midCat"/>
      </c:valAx>
      <c:valAx>
        <c:axId val="3300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06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534179542415682"/>
          <c:y val="0.34489079082505991"/>
          <c:w val="7.6073298915465756E-2"/>
          <c:h val="0.14674015748031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98335208098987"/>
          <c:y val="2.5851938895417155E-2"/>
          <c:w val="0.83478807649043874"/>
          <c:h val="0.9482961222091657"/>
        </c:manualLayout>
      </c:layout>
      <c:scatterChart>
        <c:scatterStyle val="lineMarker"/>
        <c:varyColors val="0"/>
        <c:ser>
          <c:idx val="0"/>
          <c:order val="0"/>
          <c:tx>
            <c:v>Contours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CHART!$W$3:$W$35</c:f>
              <c:numCache>
                <c:formatCode>General</c:formatCode>
                <c:ptCount val="33"/>
                <c:pt idx="0">
                  <c:v>13427</c:v>
                </c:pt>
                <c:pt idx="1">
                  <c:v>19942</c:v>
                </c:pt>
                <c:pt idx="2">
                  <c:v>27315</c:v>
                </c:pt>
                <c:pt idx="3">
                  <c:v>35557</c:v>
                </c:pt>
                <c:pt idx="4">
                  <c:v>54024</c:v>
                </c:pt>
                <c:pt idx="5">
                  <c:v>65496</c:v>
                </c:pt>
                <c:pt idx="6">
                  <c:v>77549</c:v>
                </c:pt>
                <c:pt idx="7">
                  <c:v>90308</c:v>
                </c:pt>
                <c:pt idx="8">
                  <c:v>103928</c:v>
                </c:pt>
                <c:pt idx="9">
                  <c:v>111962</c:v>
                </c:pt>
                <c:pt idx="10">
                  <c:v>119997</c:v>
                </c:pt>
                <c:pt idx="11">
                  <c:v>127971</c:v>
                </c:pt>
                <c:pt idx="12">
                  <c:v>135913</c:v>
                </c:pt>
                <c:pt idx="13">
                  <c:v>143079</c:v>
                </c:pt>
                <c:pt idx="14">
                  <c:v>150279</c:v>
                </c:pt>
                <c:pt idx="15">
                  <c:v>157578</c:v>
                </c:pt>
                <c:pt idx="16">
                  <c:v>164983</c:v>
                </c:pt>
                <c:pt idx="17">
                  <c:v>172402</c:v>
                </c:pt>
                <c:pt idx="18">
                  <c:v>179995</c:v>
                </c:pt>
                <c:pt idx="19">
                  <c:v>187685</c:v>
                </c:pt>
                <c:pt idx="20">
                  <c:v>195552</c:v>
                </c:pt>
                <c:pt idx="21">
                  <c:v>204431</c:v>
                </c:pt>
                <c:pt idx="22">
                  <c:v>213626</c:v>
                </c:pt>
                <c:pt idx="23">
                  <c:v>223178</c:v>
                </c:pt>
                <c:pt idx="24">
                  <c:v>233426</c:v>
                </c:pt>
                <c:pt idx="25">
                  <c:v>248473</c:v>
                </c:pt>
                <c:pt idx="26">
                  <c:v>264150</c:v>
                </c:pt>
                <c:pt idx="27">
                  <c:v>280412</c:v>
                </c:pt>
                <c:pt idx="28">
                  <c:v>300984</c:v>
                </c:pt>
                <c:pt idx="29">
                  <c:v>393251</c:v>
                </c:pt>
                <c:pt idx="30">
                  <c:v>519293</c:v>
                </c:pt>
                <c:pt idx="31">
                  <c:v>571886</c:v>
                </c:pt>
                <c:pt idx="32">
                  <c:v>613093</c:v>
                </c:pt>
              </c:numCache>
            </c:numRef>
          </c:xVal>
          <c:yVal>
            <c:numRef>
              <c:f>CHART!$V$3:$V$35</c:f>
              <c:numCache>
                <c:formatCode>0.00</c:formatCode>
                <c:ptCount val="33"/>
                <c:pt idx="0">
                  <c:v>-14</c:v>
                </c:pt>
                <c:pt idx="1">
                  <c:v>-13.5</c:v>
                </c:pt>
                <c:pt idx="2">
                  <c:v>-13</c:v>
                </c:pt>
                <c:pt idx="3">
                  <c:v>-12.5</c:v>
                </c:pt>
                <c:pt idx="4">
                  <c:v>-12</c:v>
                </c:pt>
                <c:pt idx="5">
                  <c:v>-11.5</c:v>
                </c:pt>
                <c:pt idx="6">
                  <c:v>-11</c:v>
                </c:pt>
                <c:pt idx="7">
                  <c:v>-10.5</c:v>
                </c:pt>
                <c:pt idx="8">
                  <c:v>-10</c:v>
                </c:pt>
                <c:pt idx="9">
                  <c:v>-9.5</c:v>
                </c:pt>
                <c:pt idx="10">
                  <c:v>-9</c:v>
                </c:pt>
                <c:pt idx="11">
                  <c:v>-8.5</c:v>
                </c:pt>
                <c:pt idx="12">
                  <c:v>-8</c:v>
                </c:pt>
                <c:pt idx="13">
                  <c:v>-7.5</c:v>
                </c:pt>
                <c:pt idx="14">
                  <c:v>-7</c:v>
                </c:pt>
                <c:pt idx="15">
                  <c:v>-6.5</c:v>
                </c:pt>
                <c:pt idx="16">
                  <c:v>-6</c:v>
                </c:pt>
                <c:pt idx="17">
                  <c:v>-5.5</c:v>
                </c:pt>
                <c:pt idx="18">
                  <c:v>-5</c:v>
                </c:pt>
                <c:pt idx="19">
                  <c:v>-4.5</c:v>
                </c:pt>
                <c:pt idx="20">
                  <c:v>-4</c:v>
                </c:pt>
                <c:pt idx="21">
                  <c:v>-3.5</c:v>
                </c:pt>
                <c:pt idx="22">
                  <c:v>-3</c:v>
                </c:pt>
                <c:pt idx="23">
                  <c:v>-2.5</c:v>
                </c:pt>
                <c:pt idx="24">
                  <c:v>-2</c:v>
                </c:pt>
                <c:pt idx="25">
                  <c:v>-1.5</c:v>
                </c:pt>
                <c:pt idx="26">
                  <c:v>-1</c:v>
                </c:pt>
                <c:pt idx="27">
                  <c:v>-0.5</c:v>
                </c:pt>
                <c:pt idx="28">
                  <c:v>0</c:v>
                </c:pt>
                <c:pt idx="29">
                  <c:v>0.5</c:v>
                </c:pt>
                <c:pt idx="30">
                  <c:v>1</c:v>
                </c:pt>
                <c:pt idx="31">
                  <c:v>1.5</c:v>
                </c:pt>
                <c:pt idx="3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54-E142-9E13-29E8BF01DA59}"/>
            </c:ext>
          </c:extLst>
        </c:ser>
        <c:ser>
          <c:idx val="1"/>
          <c:order val="1"/>
          <c:tx>
            <c:v>Strategen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Strategen!$F$6:$F$8</c:f>
              <c:numCache>
                <c:formatCode>General</c:formatCode>
                <c:ptCount val="3"/>
                <c:pt idx="0">
                  <c:v>310000</c:v>
                </c:pt>
                <c:pt idx="1">
                  <c:v>489000</c:v>
                </c:pt>
                <c:pt idx="2">
                  <c:v>554000</c:v>
                </c:pt>
              </c:numCache>
            </c:numRef>
          </c:xVal>
          <c:yVal>
            <c:numRef>
              <c:f>Strategen!$E$6:$E$8</c:f>
              <c:numCache>
                <c:formatCode>General</c:formatCode>
                <c:ptCount val="3"/>
                <c:pt idx="0">
                  <c:v>0.2</c:v>
                </c:pt>
                <c:pt idx="1">
                  <c:v>0.74</c:v>
                </c:pt>
                <c:pt idx="2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54-E142-9E13-29E8BF01DA59}"/>
            </c:ext>
          </c:extLst>
        </c:ser>
        <c:ser>
          <c:idx val="2"/>
          <c:order val="2"/>
          <c:tx>
            <c:v>Nearmap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NEARMAP!$C$5:$C$7</c:f>
              <c:numCache>
                <c:formatCode>General</c:formatCode>
                <c:ptCount val="3"/>
                <c:pt idx="0">
                  <c:v>410550</c:v>
                </c:pt>
                <c:pt idx="1">
                  <c:v>312054</c:v>
                </c:pt>
                <c:pt idx="2">
                  <c:v>280000</c:v>
                </c:pt>
              </c:numCache>
            </c:numRef>
          </c:xVal>
          <c:yVal>
            <c:numRef>
              <c:f>NEARMAP!$D$5:$D$7</c:f>
              <c:numCache>
                <c:formatCode>General</c:formatCode>
                <c:ptCount val="3"/>
                <c:pt idx="0">
                  <c:v>0.71</c:v>
                </c:pt>
                <c:pt idx="1">
                  <c:v>0.29799999999999999</c:v>
                </c:pt>
                <c:pt idx="2">
                  <c:v>8.0000000000000002E-3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54-E142-9E13-29E8BF01DA59}"/>
            </c:ext>
          </c:extLst>
        </c:ser>
        <c:ser>
          <c:idx val="3"/>
          <c:order val="3"/>
          <c:tx>
            <c:v>Thesis</c:v>
          </c:tx>
          <c:spPr>
            <a:ln w="19050" cap="rnd">
              <a:noFill/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THESIS!$G$3:$G$5</c:f>
              <c:numCache>
                <c:formatCode>General</c:formatCode>
                <c:ptCount val="3"/>
                <c:pt idx="0">
                  <c:v>575750</c:v>
                </c:pt>
                <c:pt idx="1">
                  <c:v>246556</c:v>
                </c:pt>
                <c:pt idx="2">
                  <c:v>0</c:v>
                </c:pt>
              </c:numCache>
            </c:numRef>
          </c:xVal>
          <c:yVal>
            <c:numRef>
              <c:f>THESIS!$F$3:$F$5</c:f>
              <c:numCache>
                <c:formatCode>General</c:formatCode>
                <c:ptCount val="3"/>
                <c:pt idx="0">
                  <c:v>1.07</c:v>
                </c:pt>
                <c:pt idx="1">
                  <c:v>0.26</c:v>
                </c:pt>
                <c:pt idx="2">
                  <c:v>-14.5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54-E142-9E13-29E8BF01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24431"/>
        <c:axId val="409602527"/>
      </c:scatterChart>
      <c:valAx>
        <c:axId val="409524431"/>
        <c:scaling>
          <c:orientation val="minMax"/>
          <c:max val="65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Area (m2)</a:t>
                </a:r>
              </a:p>
            </c:rich>
          </c:tx>
          <c:layout>
            <c:manualLayout>
              <c:xMode val="edge"/>
              <c:yMode val="edge"/>
              <c:x val="0.75588108868525428"/>
              <c:y val="0.235296001407645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02527"/>
        <c:crosses val="autoZero"/>
        <c:crossBetween val="midCat"/>
      </c:valAx>
      <c:valAx>
        <c:axId val="409602527"/>
        <c:scaling>
          <c:orientation val="minMax"/>
          <c:min val="-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Depth (mAHD)</a:t>
                </a:r>
              </a:p>
            </c:rich>
          </c:tx>
          <c:layout>
            <c:manualLayout>
              <c:xMode val="edge"/>
              <c:yMode val="edge"/>
              <c:x val="2.4591949370814631E-2"/>
              <c:y val="0.43501675977653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524431"/>
        <c:crossesAt val="0"/>
        <c:crossBetween val="midCat"/>
        <c:majorUnit val="3"/>
        <c:minorUnit val="0.5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2524468319964677"/>
          <c:y val="0.50155069722429946"/>
          <c:w val="0.12148805551848392"/>
          <c:h val="0.15083904456077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2</xdr:row>
      <xdr:rowOff>38100</xdr:rowOff>
    </xdr:from>
    <xdr:to>
      <xdr:col>13</xdr:col>
      <xdr:colOff>584200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E0A119-2470-EDF2-0A17-CD0AE4537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381000</xdr:colOff>
      <xdr:row>6</xdr:row>
      <xdr:rowOff>133350</xdr:rowOff>
    </xdr:from>
    <xdr:to>
      <xdr:col>31</xdr:col>
      <xdr:colOff>520700</xdr:colOff>
      <xdr:row>34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5801B8-8B9F-EC44-7049-B5E64813C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CF20E-CE9D-6845-9A26-6E41AE46B95E}">
  <dimension ref="B5:D7"/>
  <sheetViews>
    <sheetView workbookViewId="0">
      <selection activeCell="B8" sqref="B8"/>
    </sheetView>
  </sheetViews>
  <sheetFormatPr baseColWidth="10" defaultRowHeight="16" x14ac:dyDescent="0.2"/>
  <sheetData>
    <row r="5" spans="2:4" x14ac:dyDescent="0.2">
      <c r="B5" s="1">
        <v>40474</v>
      </c>
      <c r="C5">
        <f>181807+228743</f>
        <v>410550</v>
      </c>
      <c r="D5">
        <v>0.71</v>
      </c>
    </row>
    <row r="6" spans="2:4" x14ac:dyDescent="0.2">
      <c r="B6" t="s">
        <v>2</v>
      </c>
      <c r="C6">
        <f>181739+130315</f>
        <v>312054</v>
      </c>
      <c r="D6">
        <v>0.29799999999999999</v>
      </c>
    </row>
    <row r="7" spans="2:4" x14ac:dyDescent="0.2">
      <c r="B7" t="s">
        <v>3</v>
      </c>
      <c r="C7">
        <v>280000</v>
      </c>
      <c r="D7">
        <v>8.0000000000000002E-3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A71E8-83A8-C042-A25C-793CDA87E8B4}">
  <dimension ref="E3:G5"/>
  <sheetViews>
    <sheetView workbookViewId="0">
      <selection activeCell="G6" sqref="G6"/>
    </sheetView>
  </sheetViews>
  <sheetFormatPr baseColWidth="10" defaultRowHeight="16" x14ac:dyDescent="0.2"/>
  <sheetData>
    <row r="3" spans="5:7" x14ac:dyDescent="0.2">
      <c r="E3" t="s">
        <v>0</v>
      </c>
      <c r="F3">
        <v>1.07</v>
      </c>
      <c r="G3">
        <v>575750</v>
      </c>
    </row>
    <row r="4" spans="5:7" x14ac:dyDescent="0.2">
      <c r="E4" t="s">
        <v>1</v>
      </c>
      <c r="F4">
        <v>0.26</v>
      </c>
      <c r="G4">
        <v>246556</v>
      </c>
    </row>
    <row r="5" spans="5:7" x14ac:dyDescent="0.2">
      <c r="F5">
        <v>-14.5</v>
      </c>
      <c r="G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CFF52-65FD-454F-A638-8D471BB7CBBB}">
  <dimension ref="E6:F8"/>
  <sheetViews>
    <sheetView tabSelected="1" workbookViewId="0">
      <selection activeCell="E9" sqref="E9"/>
    </sheetView>
  </sheetViews>
  <sheetFormatPr baseColWidth="10" defaultRowHeight="16" x14ac:dyDescent="0.2"/>
  <sheetData>
    <row r="6" spans="5:6" x14ac:dyDescent="0.2">
      <c r="E6">
        <v>0.2</v>
      </c>
      <c r="F6">
        <v>310000</v>
      </c>
    </row>
    <row r="7" spans="5:6" x14ac:dyDescent="0.2">
      <c r="E7">
        <v>0.74</v>
      </c>
      <c r="F7">
        <v>489000</v>
      </c>
    </row>
    <row r="8" spans="5:6" x14ac:dyDescent="0.2">
      <c r="E8">
        <v>1.2</v>
      </c>
      <c r="F8">
        <v>554000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23296-E7B7-594A-B440-BC6312AA28EC}">
  <dimension ref="P1:BA43"/>
  <sheetViews>
    <sheetView topLeftCell="AB1" workbookViewId="0">
      <selection activeCell="AH7" sqref="AH7"/>
    </sheetView>
  </sheetViews>
  <sheetFormatPr baseColWidth="10" defaultRowHeight="16" x14ac:dyDescent="0.2"/>
  <sheetData>
    <row r="1" spans="16:23" x14ac:dyDescent="0.2">
      <c r="U1" t="s">
        <v>40</v>
      </c>
      <c r="V1" t="s">
        <v>4</v>
      </c>
      <c r="W1" t="s">
        <v>5</v>
      </c>
    </row>
    <row r="2" spans="16:23" x14ac:dyDescent="0.2">
      <c r="W2" t="s">
        <v>6</v>
      </c>
    </row>
    <row r="3" spans="16:23" x14ac:dyDescent="0.2">
      <c r="U3" s="4" t="s">
        <v>7</v>
      </c>
      <c r="V3" s="4">
        <v>-14</v>
      </c>
      <c r="W3">
        <v>13427</v>
      </c>
    </row>
    <row r="4" spans="16:23" x14ac:dyDescent="0.2">
      <c r="P4">
        <v>2</v>
      </c>
      <c r="Q4">
        <v>900000</v>
      </c>
      <c r="U4" s="4" t="s">
        <v>8</v>
      </c>
      <c r="V4" s="4">
        <f>V3+0.5</f>
        <v>-13.5</v>
      </c>
      <c r="W4">
        <v>19942</v>
      </c>
    </row>
    <row r="5" spans="16:23" x14ac:dyDescent="0.2">
      <c r="P5" s="2">
        <v>1.07</v>
      </c>
      <c r="Q5" s="2">
        <v>570000</v>
      </c>
      <c r="U5" s="4" t="s">
        <v>9</v>
      </c>
      <c r="V5" s="4">
        <f t="shared" ref="V5:V35" si="0">V4+0.5</f>
        <v>-13</v>
      </c>
      <c r="W5">
        <v>27315</v>
      </c>
    </row>
    <row r="6" spans="16:23" x14ac:dyDescent="0.2">
      <c r="P6" s="2">
        <v>0.75</v>
      </c>
      <c r="Q6" s="2">
        <v>460000</v>
      </c>
      <c r="U6" s="4" t="s">
        <v>10</v>
      </c>
      <c r="V6" s="4">
        <f t="shared" si="0"/>
        <v>-12.5</v>
      </c>
      <c r="W6">
        <v>35557</v>
      </c>
    </row>
    <row r="7" spans="16:23" x14ac:dyDescent="0.2">
      <c r="P7" s="2">
        <v>0.26</v>
      </c>
      <c r="Q7" s="2">
        <v>290000</v>
      </c>
      <c r="U7" s="4" t="s">
        <v>11</v>
      </c>
      <c r="V7" s="4">
        <f t="shared" si="0"/>
        <v>-12</v>
      </c>
      <c r="W7">
        <v>54024</v>
      </c>
    </row>
    <row r="8" spans="16:23" x14ac:dyDescent="0.2">
      <c r="P8" s="2">
        <v>0</v>
      </c>
      <c r="Q8" s="3">
        <v>250000</v>
      </c>
      <c r="U8" s="4" t="s">
        <v>12</v>
      </c>
      <c r="V8" s="4">
        <f t="shared" si="0"/>
        <v>-11.5</v>
      </c>
      <c r="W8">
        <v>65496</v>
      </c>
    </row>
    <row r="9" spans="16:23" x14ac:dyDescent="0.2">
      <c r="P9" s="2">
        <v>-1</v>
      </c>
      <c r="Q9" s="3">
        <v>190000</v>
      </c>
      <c r="U9" s="4" t="s">
        <v>13</v>
      </c>
      <c r="V9" s="4">
        <f t="shared" si="0"/>
        <v>-11</v>
      </c>
      <c r="W9">
        <v>77549</v>
      </c>
    </row>
    <row r="10" spans="16:23" x14ac:dyDescent="0.2">
      <c r="P10" s="2">
        <v>-2</v>
      </c>
      <c r="Q10" s="3">
        <v>160000</v>
      </c>
      <c r="U10" s="4" t="s">
        <v>14</v>
      </c>
      <c r="V10" s="4">
        <f t="shared" si="0"/>
        <v>-10.5</v>
      </c>
      <c r="W10">
        <v>90308</v>
      </c>
    </row>
    <row r="11" spans="16:23" x14ac:dyDescent="0.2">
      <c r="P11" s="2">
        <v>-3</v>
      </c>
      <c r="Q11" s="3">
        <v>140000</v>
      </c>
      <c r="U11" s="4" t="s">
        <v>15</v>
      </c>
      <c r="V11" s="4">
        <f t="shared" si="0"/>
        <v>-10</v>
      </c>
      <c r="W11">
        <v>103928</v>
      </c>
    </row>
    <row r="12" spans="16:23" x14ac:dyDescent="0.2">
      <c r="P12" s="2">
        <v>-4</v>
      </c>
      <c r="Q12" s="3">
        <v>130000</v>
      </c>
      <c r="U12" s="4" t="s">
        <v>16</v>
      </c>
      <c r="V12" s="4">
        <f t="shared" si="0"/>
        <v>-9.5</v>
      </c>
      <c r="W12">
        <v>111962</v>
      </c>
    </row>
    <row r="13" spans="16:23" x14ac:dyDescent="0.2">
      <c r="P13" s="2">
        <v>-5</v>
      </c>
      <c r="Q13" s="3">
        <v>120000</v>
      </c>
      <c r="U13" s="4" t="s">
        <v>17</v>
      </c>
      <c r="V13" s="4">
        <f t="shared" si="0"/>
        <v>-9</v>
      </c>
      <c r="W13">
        <v>119997</v>
      </c>
    </row>
    <row r="14" spans="16:23" x14ac:dyDescent="0.2">
      <c r="P14" s="2">
        <v>-6</v>
      </c>
      <c r="Q14" s="3">
        <v>110000</v>
      </c>
      <c r="U14" s="4" t="s">
        <v>18</v>
      </c>
      <c r="V14" s="4">
        <f t="shared" si="0"/>
        <v>-8.5</v>
      </c>
      <c r="W14">
        <v>127971</v>
      </c>
    </row>
    <row r="15" spans="16:23" x14ac:dyDescent="0.2">
      <c r="P15" s="2">
        <v>-7</v>
      </c>
      <c r="Q15" s="3">
        <v>100000</v>
      </c>
      <c r="U15" s="4" t="s">
        <v>19</v>
      </c>
      <c r="V15" s="4">
        <f t="shared" si="0"/>
        <v>-8</v>
      </c>
      <c r="W15">
        <v>135913</v>
      </c>
    </row>
    <row r="16" spans="16:23" x14ac:dyDescent="0.2">
      <c r="P16" s="2">
        <v>-8</v>
      </c>
      <c r="Q16" s="3">
        <v>90000</v>
      </c>
      <c r="U16" s="4" t="s">
        <v>20</v>
      </c>
      <c r="V16" s="4">
        <f t="shared" si="0"/>
        <v>-7.5</v>
      </c>
      <c r="W16">
        <v>143079</v>
      </c>
    </row>
    <row r="17" spans="16:23" x14ac:dyDescent="0.2">
      <c r="P17" s="2">
        <v>-9</v>
      </c>
      <c r="Q17" s="3">
        <v>80000</v>
      </c>
      <c r="U17" s="4" t="s">
        <v>21</v>
      </c>
      <c r="V17" s="4">
        <f t="shared" si="0"/>
        <v>-7</v>
      </c>
      <c r="W17">
        <v>150279</v>
      </c>
    </row>
    <row r="18" spans="16:23" x14ac:dyDescent="0.2">
      <c r="P18" s="2">
        <v>-10</v>
      </c>
      <c r="Q18" s="3">
        <v>70000</v>
      </c>
      <c r="U18" s="4" t="s">
        <v>22</v>
      </c>
      <c r="V18" s="4">
        <f t="shared" si="0"/>
        <v>-6.5</v>
      </c>
      <c r="W18">
        <v>157578</v>
      </c>
    </row>
    <row r="19" spans="16:23" x14ac:dyDescent="0.2">
      <c r="P19" s="2">
        <v>-11</v>
      </c>
      <c r="Q19" s="3">
        <v>60000</v>
      </c>
      <c r="U19" s="4" t="s">
        <v>23</v>
      </c>
      <c r="V19" s="4">
        <f t="shared" si="0"/>
        <v>-6</v>
      </c>
      <c r="W19">
        <v>164983</v>
      </c>
    </row>
    <row r="20" spans="16:23" x14ac:dyDescent="0.2">
      <c r="P20" s="2">
        <v>-12</v>
      </c>
      <c r="Q20" s="3">
        <v>45000</v>
      </c>
      <c r="U20" s="4" t="s">
        <v>24</v>
      </c>
      <c r="V20" s="4">
        <f t="shared" si="0"/>
        <v>-5.5</v>
      </c>
      <c r="W20">
        <v>172402</v>
      </c>
    </row>
    <row r="21" spans="16:23" x14ac:dyDescent="0.2">
      <c r="P21" s="2">
        <v>-13</v>
      </c>
      <c r="Q21" s="3">
        <v>20000</v>
      </c>
      <c r="U21" s="4" t="s">
        <v>25</v>
      </c>
      <c r="V21" s="4">
        <f t="shared" si="0"/>
        <v>-5</v>
      </c>
      <c r="W21">
        <v>179995</v>
      </c>
    </row>
    <row r="22" spans="16:23" x14ac:dyDescent="0.2">
      <c r="P22" s="2">
        <v>-14</v>
      </c>
      <c r="Q22" s="3">
        <v>8000</v>
      </c>
      <c r="U22" s="4" t="s">
        <v>26</v>
      </c>
      <c r="V22" s="4">
        <f t="shared" si="0"/>
        <v>-4.5</v>
      </c>
      <c r="W22">
        <v>187685</v>
      </c>
    </row>
    <row r="23" spans="16:23" x14ac:dyDescent="0.2">
      <c r="P23" s="2">
        <v>-14.6</v>
      </c>
      <c r="Q23" s="2">
        <v>0.1</v>
      </c>
      <c r="U23" s="4" t="s">
        <v>27</v>
      </c>
      <c r="V23" s="4">
        <f t="shared" si="0"/>
        <v>-4</v>
      </c>
      <c r="W23">
        <v>195552</v>
      </c>
    </row>
    <row r="24" spans="16:23" x14ac:dyDescent="0.2">
      <c r="U24" s="4" t="s">
        <v>28</v>
      </c>
      <c r="V24" s="4">
        <f t="shared" si="0"/>
        <v>-3.5</v>
      </c>
      <c r="W24">
        <v>204431</v>
      </c>
    </row>
    <row r="25" spans="16:23" x14ac:dyDescent="0.2">
      <c r="U25" s="4" t="s">
        <v>29</v>
      </c>
      <c r="V25" s="4">
        <f t="shared" si="0"/>
        <v>-3</v>
      </c>
      <c r="W25">
        <v>213626</v>
      </c>
    </row>
    <row r="26" spans="16:23" x14ac:dyDescent="0.2">
      <c r="U26" s="4" t="s">
        <v>30</v>
      </c>
      <c r="V26" s="4">
        <f t="shared" si="0"/>
        <v>-2.5</v>
      </c>
      <c r="W26">
        <v>223178</v>
      </c>
    </row>
    <row r="27" spans="16:23" x14ac:dyDescent="0.2">
      <c r="U27" s="4" t="s">
        <v>31</v>
      </c>
      <c r="V27" s="4">
        <f t="shared" si="0"/>
        <v>-2</v>
      </c>
      <c r="W27">
        <v>233426</v>
      </c>
    </row>
    <row r="28" spans="16:23" x14ac:dyDescent="0.2">
      <c r="U28" s="4" t="s">
        <v>32</v>
      </c>
      <c r="V28" s="4">
        <f t="shared" si="0"/>
        <v>-1.5</v>
      </c>
      <c r="W28">
        <v>248473</v>
      </c>
    </row>
    <row r="29" spans="16:23" x14ac:dyDescent="0.2">
      <c r="U29" s="4" t="s">
        <v>33</v>
      </c>
      <c r="V29" s="4">
        <f t="shared" si="0"/>
        <v>-1</v>
      </c>
      <c r="W29">
        <v>264150</v>
      </c>
    </row>
    <row r="30" spans="16:23" x14ac:dyDescent="0.2">
      <c r="U30" s="4" t="s">
        <v>34</v>
      </c>
      <c r="V30" s="4">
        <f t="shared" si="0"/>
        <v>-0.5</v>
      </c>
      <c r="W30">
        <v>280412</v>
      </c>
    </row>
    <row r="31" spans="16:23" x14ac:dyDescent="0.2">
      <c r="U31" s="4" t="s">
        <v>35</v>
      </c>
      <c r="V31" s="4">
        <f t="shared" si="0"/>
        <v>0</v>
      </c>
      <c r="W31">
        <v>300984</v>
      </c>
    </row>
    <row r="32" spans="16:23" x14ac:dyDescent="0.2">
      <c r="U32" s="4" t="s">
        <v>36</v>
      </c>
      <c r="V32" s="4">
        <f t="shared" si="0"/>
        <v>0.5</v>
      </c>
      <c r="W32">
        <v>393251</v>
      </c>
    </row>
    <row r="33" spans="19:53" x14ac:dyDescent="0.2">
      <c r="U33" s="4" t="s">
        <v>37</v>
      </c>
      <c r="V33" s="4">
        <f t="shared" si="0"/>
        <v>1</v>
      </c>
      <c r="W33">
        <v>519293</v>
      </c>
    </row>
    <row r="34" spans="19:53" x14ac:dyDescent="0.2">
      <c r="U34" s="4" t="s">
        <v>38</v>
      </c>
      <c r="V34" s="4">
        <f t="shared" si="0"/>
        <v>1.5</v>
      </c>
      <c r="W34">
        <v>571886</v>
      </c>
    </row>
    <row r="35" spans="19:53" x14ac:dyDescent="0.2">
      <c r="U35" s="4" t="s">
        <v>39</v>
      </c>
      <c r="V35" s="4">
        <f t="shared" si="0"/>
        <v>2</v>
      </c>
      <c r="W35">
        <v>613093</v>
      </c>
    </row>
    <row r="38" spans="19:53" x14ac:dyDescent="0.2">
      <c r="S38">
        <v>1</v>
      </c>
      <c r="T38">
        <v>2</v>
      </c>
      <c r="U38">
        <v>3</v>
      </c>
      <c r="V38">
        <v>4</v>
      </c>
      <c r="W38">
        <v>5</v>
      </c>
      <c r="X38">
        <v>6</v>
      </c>
      <c r="Y38">
        <v>7</v>
      </c>
      <c r="Z38">
        <v>8</v>
      </c>
      <c r="AA38">
        <v>9</v>
      </c>
      <c r="AB38">
        <v>10</v>
      </c>
      <c r="AC38">
        <v>11</v>
      </c>
      <c r="AD38">
        <v>12</v>
      </c>
      <c r="AE38">
        <v>13</v>
      </c>
      <c r="AF38">
        <v>14</v>
      </c>
      <c r="AG38">
        <v>15</v>
      </c>
      <c r="AH38">
        <v>16</v>
      </c>
      <c r="AI38">
        <v>17</v>
      </c>
      <c r="AJ38">
        <v>18</v>
      </c>
      <c r="AK38">
        <v>19</v>
      </c>
      <c r="AL38">
        <v>20</v>
      </c>
      <c r="AM38">
        <v>21</v>
      </c>
      <c r="AN38">
        <v>22</v>
      </c>
      <c r="AO38">
        <v>23</v>
      </c>
      <c r="AP38">
        <v>24</v>
      </c>
      <c r="AQ38">
        <v>25</v>
      </c>
      <c r="AR38">
        <v>26</v>
      </c>
      <c r="AS38">
        <v>27</v>
      </c>
      <c r="AT38">
        <v>28</v>
      </c>
      <c r="AU38">
        <v>29</v>
      </c>
      <c r="AV38">
        <v>30</v>
      </c>
      <c r="AW38">
        <v>31</v>
      </c>
      <c r="AX38">
        <v>32</v>
      </c>
      <c r="AY38">
        <v>33</v>
      </c>
      <c r="AZ38">
        <v>34</v>
      </c>
      <c r="BA38">
        <v>35</v>
      </c>
    </row>
    <row r="39" spans="19:53" x14ac:dyDescent="0.2">
      <c r="S39">
        <v>-14.5</v>
      </c>
      <c r="T39">
        <v>-14</v>
      </c>
      <c r="U39">
        <v>-13.5</v>
      </c>
      <c r="V39">
        <v>-13</v>
      </c>
      <c r="W39">
        <v>-12.5</v>
      </c>
      <c r="X39">
        <v>-12</v>
      </c>
      <c r="Y39">
        <v>-11.5</v>
      </c>
      <c r="Z39">
        <v>-11</v>
      </c>
      <c r="AA39">
        <v>-10.5</v>
      </c>
      <c r="AB39">
        <v>-10</v>
      </c>
      <c r="AC39">
        <v>-9.5</v>
      </c>
      <c r="AD39">
        <v>-9</v>
      </c>
      <c r="AE39">
        <v>-8.5</v>
      </c>
      <c r="AF39">
        <v>-8</v>
      </c>
      <c r="AG39">
        <v>-7.5</v>
      </c>
      <c r="AH39">
        <v>-7</v>
      </c>
      <c r="AI39">
        <v>-6.5</v>
      </c>
      <c r="AJ39">
        <v>-6</v>
      </c>
      <c r="AK39">
        <v>-5.5</v>
      </c>
      <c r="AL39">
        <v>-5</v>
      </c>
      <c r="AM39">
        <v>-4.5</v>
      </c>
      <c r="AN39">
        <v>-4</v>
      </c>
      <c r="AO39">
        <v>-3.5</v>
      </c>
      <c r="AP39">
        <v>-3</v>
      </c>
      <c r="AQ39">
        <v>-2.5</v>
      </c>
      <c r="AR39">
        <v>-2</v>
      </c>
      <c r="AS39">
        <v>-1.5</v>
      </c>
      <c r="AT39">
        <v>-1</v>
      </c>
      <c r="AU39">
        <v>-0.5</v>
      </c>
      <c r="AV39">
        <v>0</v>
      </c>
      <c r="AW39">
        <v>0.5</v>
      </c>
      <c r="AX39">
        <v>1</v>
      </c>
      <c r="AY39">
        <v>1.5</v>
      </c>
      <c r="AZ39">
        <v>2</v>
      </c>
      <c r="BA39">
        <v>2.9</v>
      </c>
    </row>
    <row r="40" spans="19:53" x14ac:dyDescent="0.2">
      <c r="S40">
        <v>2000</v>
      </c>
      <c r="T40">
        <v>13427</v>
      </c>
      <c r="U40">
        <v>19942</v>
      </c>
      <c r="V40">
        <v>27315</v>
      </c>
      <c r="W40">
        <v>35557</v>
      </c>
      <c r="X40">
        <v>54024</v>
      </c>
      <c r="Y40">
        <v>65496</v>
      </c>
      <c r="Z40">
        <v>77549</v>
      </c>
      <c r="AA40">
        <v>90308</v>
      </c>
      <c r="AB40">
        <v>103928</v>
      </c>
      <c r="AC40">
        <v>111962</v>
      </c>
      <c r="AD40">
        <v>119997</v>
      </c>
      <c r="AE40">
        <v>127971</v>
      </c>
      <c r="AF40">
        <v>135913</v>
      </c>
      <c r="AG40">
        <v>143079</v>
      </c>
      <c r="AH40">
        <v>150279</v>
      </c>
      <c r="AI40">
        <v>157578</v>
      </c>
      <c r="AJ40">
        <v>164983</v>
      </c>
      <c r="AK40">
        <v>172402</v>
      </c>
      <c r="AL40">
        <v>179995</v>
      </c>
      <c r="AM40">
        <v>187685</v>
      </c>
      <c r="AN40">
        <v>195552</v>
      </c>
      <c r="AO40">
        <v>204431</v>
      </c>
      <c r="AP40">
        <v>213626</v>
      </c>
      <c r="AQ40">
        <v>223178</v>
      </c>
      <c r="AR40">
        <v>233426</v>
      </c>
      <c r="AS40">
        <v>248473</v>
      </c>
      <c r="AT40">
        <v>264150</v>
      </c>
      <c r="AU40">
        <v>280412</v>
      </c>
      <c r="AV40">
        <v>300984</v>
      </c>
      <c r="AW40">
        <v>393251</v>
      </c>
      <c r="AX40">
        <v>519293</v>
      </c>
      <c r="AY40">
        <v>571886</v>
      </c>
      <c r="AZ40">
        <v>613093</v>
      </c>
      <c r="BA40">
        <v>650000</v>
      </c>
    </row>
    <row r="42" spans="19:53" x14ac:dyDescent="0.2">
      <c r="AW42">
        <f>(AW40-AS40)/AW40</f>
        <v>0.36815672433127949</v>
      </c>
    </row>
    <row r="43" spans="19:53" x14ac:dyDescent="0.2">
      <c r="AW43">
        <f>(AW40-AJ40)/AW40</f>
        <v>0.58046387676064393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DB925-5FED-584A-B69C-0FAD2755B78D}">
  <dimension ref="A1"/>
  <sheetViews>
    <sheetView workbookViewId="0">
      <selection activeCell="D4" sqref="D4:E21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NEARMAP</vt:lpstr>
      <vt:lpstr>THESIS</vt:lpstr>
      <vt:lpstr>Strategen</vt:lpstr>
      <vt:lpstr>CHART</vt:lpstr>
      <vt:lpstr>GLM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Hipsey</dc:creator>
  <cp:lastModifiedBy>Matt Hipsey</cp:lastModifiedBy>
  <dcterms:created xsi:type="dcterms:W3CDTF">2025-06-18T14:43:45Z</dcterms:created>
  <dcterms:modified xsi:type="dcterms:W3CDTF">2025-06-23T00:01:13Z</dcterms:modified>
</cp:coreProperties>
</file>