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8\3362\Week 4\"/>
    </mc:Choice>
  </mc:AlternateContent>
  <bookViews>
    <workbookView xWindow="0" yWindow="0" windowWidth="24000" windowHeight="9600" tabRatio="707" activeTab="2"/>
  </bookViews>
  <sheets>
    <sheet name="Initial CO2 (Exercise 1)" sheetId="1" r:id="rId1"/>
    <sheet name="pH Variation (Exercise 2)" sheetId="3" r:id="rId2"/>
    <sheet name="Increased CO2  (Exercise 3)" sheetId="2" r:id="rId3"/>
    <sheet name="Replotting (Exercise 4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" l="1"/>
  <c r="C87" i="2"/>
  <c r="C71" i="2"/>
  <c r="C55" i="2"/>
  <c r="C39" i="2"/>
  <c r="C23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O87" i="2"/>
  <c r="N87" i="2"/>
  <c r="L87" i="2"/>
  <c r="H87" i="2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25" i="2"/>
  <c r="N26" i="2"/>
  <c r="N27" i="2"/>
  <c r="N28" i="2"/>
  <c r="N29" i="2"/>
  <c r="N30" i="2"/>
  <c r="N31" i="2"/>
  <c r="N32" i="2"/>
  <c r="N33" i="2"/>
  <c r="N34" i="2"/>
  <c r="N35" i="2"/>
  <c r="N24" i="2"/>
  <c r="N23" i="2"/>
  <c r="L71" i="2"/>
  <c r="L55" i="2"/>
  <c r="H73" i="2"/>
  <c r="H74" i="2"/>
  <c r="H75" i="2" s="1"/>
  <c r="H76" i="2" s="1"/>
  <c r="H77" i="2" s="1"/>
  <c r="H78" i="2" s="1"/>
  <c r="H79" i="2" s="1"/>
  <c r="H80" i="2" s="1"/>
  <c r="H81" i="2" s="1"/>
  <c r="H82" i="2" s="1"/>
  <c r="H83" i="2" s="1"/>
  <c r="H72" i="2"/>
  <c r="H71" i="2"/>
  <c r="H57" i="2"/>
  <c r="H58" i="2"/>
  <c r="H59" i="2"/>
  <c r="H60" i="2" s="1"/>
  <c r="H61" i="2" s="1"/>
  <c r="H62" i="2" s="1"/>
  <c r="H63" i="2" s="1"/>
  <c r="H64" i="2" s="1"/>
  <c r="H65" i="2" s="1"/>
  <c r="H66" i="2" s="1"/>
  <c r="H67" i="2" s="1"/>
  <c r="H56" i="2"/>
  <c r="H55" i="2"/>
  <c r="H41" i="2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40" i="2"/>
  <c r="H39" i="2"/>
  <c r="H23" i="2"/>
  <c r="L39" i="2"/>
  <c r="L23" i="2"/>
  <c r="H25" i="2"/>
  <c r="H26" i="2"/>
  <c r="H27" i="2" s="1"/>
  <c r="H28" i="2" s="1"/>
  <c r="H29" i="2" s="1"/>
  <c r="H30" i="2" s="1"/>
  <c r="H31" i="2" s="1"/>
  <c r="H32" i="2" s="1"/>
  <c r="H33" i="2" s="1"/>
  <c r="H34" i="2" s="1"/>
  <c r="H35" i="2" s="1"/>
  <c r="H24" i="2"/>
  <c r="N7" i="2"/>
  <c r="N8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7" i="2"/>
  <c r="K19" i="3" l="1"/>
  <c r="K20" i="3"/>
  <c r="K21" i="3"/>
  <c r="K22" i="3"/>
  <c r="K23" i="3"/>
  <c r="K24" i="3"/>
  <c r="K25" i="3"/>
  <c r="K26" i="3"/>
  <c r="K18" i="3"/>
  <c r="J19" i="3"/>
  <c r="J20" i="3"/>
  <c r="J21" i="3"/>
  <c r="J22" i="3"/>
  <c r="J23" i="3"/>
  <c r="J24" i="3"/>
  <c r="J25" i="3"/>
  <c r="J26" i="3"/>
  <c r="J18" i="3"/>
  <c r="I19" i="3"/>
  <c r="I20" i="3"/>
  <c r="I21" i="3"/>
  <c r="I22" i="3"/>
  <c r="I23" i="3"/>
  <c r="I24" i="3"/>
  <c r="I25" i="3"/>
  <c r="I26" i="3"/>
  <c r="I18" i="3"/>
  <c r="L19" i="2" l="1"/>
  <c r="L18" i="2"/>
  <c r="L17" i="2"/>
  <c r="L16" i="2"/>
  <c r="L15" i="2"/>
  <c r="L14" i="2"/>
  <c r="L13" i="2"/>
  <c r="L12" i="2"/>
  <c r="L11" i="2"/>
  <c r="L10" i="2"/>
  <c r="L9" i="2"/>
  <c r="L8" i="2"/>
  <c r="C8" i="2"/>
  <c r="O7" i="2"/>
  <c r="L7" i="2"/>
  <c r="C7" i="2"/>
  <c r="L83" i="2" l="1"/>
  <c r="L82" i="2"/>
  <c r="L81" i="2"/>
  <c r="L80" i="2"/>
  <c r="L79" i="2"/>
  <c r="L78" i="2"/>
  <c r="L77" i="2"/>
  <c r="L76" i="2"/>
  <c r="L75" i="2"/>
  <c r="L74" i="2"/>
  <c r="L73" i="2"/>
  <c r="L72" i="2"/>
  <c r="C72" i="2"/>
  <c r="O71" i="2"/>
  <c r="L67" i="2"/>
  <c r="L66" i="2"/>
  <c r="L65" i="2"/>
  <c r="L64" i="2"/>
  <c r="L63" i="2"/>
  <c r="L62" i="2"/>
  <c r="L61" i="2"/>
  <c r="L60" i="2"/>
  <c r="L59" i="2"/>
  <c r="L58" i="2"/>
  <c r="L57" i="2"/>
  <c r="L56" i="2"/>
  <c r="C56" i="2"/>
  <c r="O55" i="2"/>
  <c r="L51" i="2"/>
  <c r="L50" i="2"/>
  <c r="L49" i="2"/>
  <c r="L48" i="2"/>
  <c r="L47" i="2"/>
  <c r="L46" i="2"/>
  <c r="L45" i="2"/>
  <c r="L44" i="2"/>
  <c r="L43" i="2"/>
  <c r="L42" i="2"/>
  <c r="L41" i="2"/>
  <c r="L40" i="2"/>
  <c r="C40" i="2"/>
  <c r="O39" i="2"/>
  <c r="L35" i="2"/>
  <c r="L34" i="2"/>
  <c r="L33" i="2"/>
  <c r="L32" i="2"/>
  <c r="L31" i="2"/>
  <c r="L30" i="2"/>
  <c r="L29" i="2"/>
  <c r="L28" i="2"/>
  <c r="L27" i="2"/>
  <c r="L26" i="2"/>
  <c r="L25" i="2"/>
  <c r="L24" i="2"/>
  <c r="C24" i="2"/>
  <c r="O23" i="2"/>
  <c r="C19" i="3"/>
  <c r="C20" i="3"/>
  <c r="C21" i="3"/>
  <c r="C22" i="3"/>
  <c r="C23" i="3"/>
  <c r="C24" i="3"/>
  <c r="C25" i="3"/>
  <c r="C26" i="3"/>
  <c r="C18" i="3"/>
  <c r="G26" i="3"/>
  <c r="G25" i="3"/>
  <c r="G24" i="3"/>
  <c r="G23" i="3"/>
  <c r="G22" i="3"/>
  <c r="G21" i="3"/>
  <c r="G20" i="3"/>
  <c r="G19" i="3"/>
  <c r="G18" i="3"/>
  <c r="I4" i="3" l="1"/>
  <c r="H4" i="3"/>
  <c r="C4" i="3"/>
  <c r="B4" i="3"/>
  <c r="I3" i="2"/>
  <c r="H3" i="2"/>
  <c r="C3" i="2"/>
  <c r="B3" i="2"/>
  <c r="N9" i="2" l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L16" i="3" l="1"/>
  <c r="L15" i="3"/>
  <c r="L14" i="3"/>
  <c r="L13" i="3"/>
  <c r="L12" i="3"/>
  <c r="L11" i="3"/>
  <c r="L10" i="3"/>
  <c r="L9" i="3"/>
  <c r="L8" i="3"/>
  <c r="L9" i="1"/>
  <c r="I4" i="1"/>
  <c r="H4" i="1"/>
  <c r="C4" i="1" l="1"/>
  <c r="B4" i="1"/>
</calcChain>
</file>

<file path=xl/comments1.xml><?xml version="1.0" encoding="utf-8"?>
<comments xmlns="http://schemas.openxmlformats.org/spreadsheetml/2006/main">
  <authors>
    <author>it</author>
    <author>DP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This is the initial guess.
Set this to the pH in the first exercise.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We are assuming that the total amount of dissolved carbon stays constant.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We are assuming that the total amount of dissolved carbon stays constant.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  <comment ref="E39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This is the initial guess.
Set this to the pH in the normal calculation on the previous page.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56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This is the initial guess.
Set this to the pH in the normal calculation on the previous page.</t>
        </r>
      </text>
    </comment>
    <comment ref="E71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72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This is the initial guess.
Set this to the pH in the normal calculation on the previous page.</t>
        </r>
      </text>
    </comment>
    <comment ref="E87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Do the quadratic calculation here, using the other H+ as your first guess
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it:</t>
        </r>
        <r>
          <rPr>
            <sz val="9"/>
            <color indexed="81"/>
            <rFont val="Tahoma"/>
            <family val="2"/>
          </rPr>
          <t xml:space="preserve">
Set this next guess to be the result of the previous calculation.
</t>
        </r>
      </text>
    </comment>
    <comment ref="H88" authorId="1" shapeId="0">
      <text>
        <r>
          <rPr>
            <b/>
            <sz val="9"/>
            <color indexed="81"/>
            <rFont val="Tahoma"/>
            <family val="2"/>
          </rPr>
          <t>DP:</t>
        </r>
        <r>
          <rPr>
            <sz val="9"/>
            <color indexed="81"/>
            <rFont val="Tahoma"/>
            <family val="2"/>
          </rPr>
          <t xml:space="preserve">
You can change the CO2 concentration in this column by altering the CO2 multiplier.
For example, if you want to double it, type the number 2 into cell O3.</t>
        </r>
      </text>
    </comment>
  </commentList>
</comments>
</file>

<file path=xl/sharedStrings.xml><?xml version="1.0" encoding="utf-8"?>
<sst xmlns="http://schemas.openxmlformats.org/spreadsheetml/2006/main" count="235" uniqueCount="44">
  <si>
    <t>pH</t>
  </si>
  <si>
    <r>
      <t>[H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]</t>
    </r>
  </si>
  <si>
    <r>
      <t>[OH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]</t>
    </r>
  </si>
  <si>
    <r>
      <t>CO</t>
    </r>
    <r>
      <rPr>
        <i/>
        <vertAlign val="subscript"/>
        <sz val="11"/>
        <color theme="1"/>
        <rFont val="Calibri"/>
        <family val="2"/>
        <scheme val="minor"/>
      </rPr>
      <t>2(gas)</t>
    </r>
  </si>
  <si>
    <r>
      <t>[H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*]</t>
    </r>
  </si>
  <si>
    <r>
      <t>[HCO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]</t>
    </r>
  </si>
  <si>
    <r>
      <t>[CO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]</t>
    </r>
  </si>
  <si>
    <r>
      <t>[Ca</t>
    </r>
    <r>
      <rPr>
        <i/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]</t>
    </r>
  </si>
  <si>
    <r>
      <t>[C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>]</t>
    </r>
  </si>
  <si>
    <t>Alk</t>
  </si>
  <si>
    <t>mol/L</t>
  </si>
  <si>
    <t>atm</t>
  </si>
  <si>
    <t>pH difference</t>
  </si>
  <si>
    <r>
      <t>K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</si>
  <si>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</si>
  <si>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i/>
        <vertAlign val="subscript"/>
        <sz val="11"/>
        <color theme="1"/>
        <rFont val="Calibri"/>
        <family val="2"/>
      </rPr>
      <t>w</t>
    </r>
  </si>
  <si>
    <r>
      <rPr>
        <i/>
        <sz val="11"/>
        <color theme="1"/>
        <rFont val="Calibri"/>
        <family val="2"/>
        <scheme val="minor"/>
      </rPr>
      <t>K</t>
    </r>
    <r>
      <rPr>
        <i/>
        <vertAlign val="subscript"/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(mol/L/atm)</t>
    </r>
  </si>
  <si>
    <t>Typical Ca2+ concentration (mol/L, Stumm and Morgan)</t>
  </si>
  <si>
    <t xml:space="preserve">Ω </t>
  </si>
  <si>
    <r>
      <rPr>
        <i/>
        <sz val="11"/>
        <color theme="1"/>
        <rFont val="Calibri"/>
        <family val="2"/>
        <scheme val="minor"/>
      </rPr>
      <t>K</t>
    </r>
    <r>
      <rPr>
        <i/>
        <vertAlign val="subscript"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 CaCO3</t>
    </r>
  </si>
  <si>
    <t>Chemical reactions</t>
  </si>
  <si>
    <t>Equilibrium expressions</t>
  </si>
  <si>
    <t>Constants</t>
  </si>
  <si>
    <t>pH variation</t>
  </si>
  <si>
    <t>Double log plot</t>
  </si>
  <si>
    <t>Iterations</t>
  </si>
  <si>
    <t>Normal calculations (Exercise 1)</t>
  </si>
  <si>
    <t>(Exercise 2)</t>
  </si>
  <si>
    <r>
      <t>pH</t>
    </r>
    <r>
      <rPr>
        <i/>
        <vertAlign val="subscript"/>
        <sz val="11"/>
        <color theme="1"/>
        <rFont val="Calibri"/>
        <family val="2"/>
        <scheme val="minor"/>
      </rPr>
      <t>i-1</t>
    </r>
  </si>
  <si>
    <r>
      <t>[H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]</t>
    </r>
    <r>
      <rPr>
        <i/>
        <vertAlign val="subscript"/>
        <sz val="11"/>
        <color theme="1"/>
        <rFont val="Calibri"/>
        <family val="2"/>
        <scheme val="minor"/>
      </rPr>
      <t>i-1</t>
    </r>
  </si>
  <si>
    <t>Exercise 1</t>
  </si>
  <si>
    <t>Year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</si>
  <si>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</si>
  <si>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Ω</t>
  </si>
  <si>
    <r>
      <t>pH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</si>
  <si>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log Concentration</t>
  </si>
  <si>
    <r>
      <t>log 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</si>
  <si>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log 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</si>
  <si>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log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</t>
    </r>
  </si>
  <si>
    <r>
      <t>log 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</si>
  <si>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log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</si>
  <si>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[H</t>
    </r>
    <r>
      <rPr>
        <b/>
        <i/>
        <vertAlign val="superscript"/>
        <sz val="11"/>
        <color theme="1"/>
        <rFont val="Calibri"/>
        <family val="2"/>
        <scheme val="minor"/>
      </rPr>
      <t>+</t>
    </r>
    <r>
      <rPr>
        <b/>
        <i/>
        <sz val="11"/>
        <color theme="1"/>
        <rFont val="Calibri"/>
        <family val="2"/>
        <scheme val="minor"/>
      </rPr>
      <t>]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</si>
  <si>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t>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multiplier</t>
    </r>
  </si>
  <si>
    <t>By The original uploader was Elapied at French Wikipedia - Transferred from fr.wikipedia to Commons., CC BY-SA 2.0 fr, https://commons.wikimedia.org/w/index.php?curid=1931295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</si>
</sst>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7" fillId="2" borderId="0" xfId="0" applyFont="1" applyFill="1"/>
    <xf numFmtId="0" fontId="0" fillId="2" borderId="0" xfId="0" applyFill="1"/>
    <xf numFmtId="11" fontId="0" fillId="0" borderId="0" xfId="0" applyNumberFormat="1" applyFill="1"/>
    <xf numFmtId="0" fontId="0" fillId="0" borderId="0" xfId="0" applyNumberFormat="1" applyFill="1"/>
    <xf numFmtId="11" fontId="0" fillId="0" borderId="0" xfId="0" applyNumberFormat="1"/>
    <xf numFmtId="0" fontId="0" fillId="0" borderId="0" xfId="0" applyFill="1"/>
    <xf numFmtId="0" fontId="0" fillId="2" borderId="0" xfId="0" applyFill="1" applyAlignment="1">
      <alignment wrapText="1"/>
    </xf>
    <xf numFmtId="0" fontId="7" fillId="0" borderId="0" xfId="0" applyFont="1" applyFill="1"/>
    <xf numFmtId="11" fontId="0" fillId="4" borderId="0" xfId="0" applyNumberFormat="1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0" xfId="0" applyNumberFormat="1" applyBorder="1"/>
    <xf numFmtId="0" fontId="1" fillId="0" borderId="0" xfId="0" applyFont="1"/>
    <xf numFmtId="0" fontId="2" fillId="3" borderId="6" xfId="0" applyFont="1" applyFill="1" applyBorder="1" applyAlignment="1">
      <alignment wrapText="1"/>
    </xf>
    <xf numFmtId="0" fontId="0" fillId="3" borderId="6" xfId="0" applyFill="1" applyBorder="1"/>
    <xf numFmtId="0" fontId="5" fillId="3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/>
    <xf numFmtId="11" fontId="0" fillId="3" borderId="10" xfId="0" applyNumberFormat="1" applyFill="1" applyBorder="1"/>
    <xf numFmtId="0" fontId="0" fillId="3" borderId="10" xfId="0" applyFill="1" applyBorder="1"/>
    <xf numFmtId="0" fontId="0" fillId="3" borderId="10" xfId="0" applyNumberFormat="1" applyFill="1" applyBorder="1"/>
    <xf numFmtId="0" fontId="0" fillId="3" borderId="11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12" xfId="0" applyFont="1" applyBorder="1"/>
    <xf numFmtId="0" fontId="0" fillId="4" borderId="1" xfId="0" applyFill="1" applyBorder="1"/>
    <xf numFmtId="11" fontId="0" fillId="4" borderId="2" xfId="0" applyNumberFormat="1" applyFill="1" applyBorder="1"/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2" fillId="2" borderId="8" xfId="0" applyFont="1" applyFill="1" applyBorder="1" applyAlignment="1">
      <alignment wrapText="1"/>
    </xf>
    <xf numFmtId="0" fontId="7" fillId="2" borderId="0" xfId="0" applyFont="1" applyFill="1" applyBorder="1"/>
    <xf numFmtId="11" fontId="0" fillId="4" borderId="0" xfId="0" applyNumberFormat="1" applyFill="1" applyBorder="1"/>
    <xf numFmtId="0" fontId="0" fillId="2" borderId="13" xfId="0" applyFill="1" applyBorder="1"/>
    <xf numFmtId="0" fontId="2" fillId="2" borderId="0" xfId="0" applyFont="1" applyFill="1" applyBorder="1" applyAlignment="1">
      <alignment wrapText="1"/>
    </xf>
    <xf numFmtId="0" fontId="0" fillId="2" borderId="0" xfId="0" applyFill="1" applyBorder="1"/>
    <xf numFmtId="0" fontId="0" fillId="4" borderId="13" xfId="0" applyFill="1" applyBorder="1"/>
    <xf numFmtId="11" fontId="0" fillId="0" borderId="0" xfId="0" applyNumberFormat="1" applyFill="1" applyBorder="1"/>
    <xf numFmtId="0" fontId="0" fillId="4" borderId="9" xfId="0" applyFill="1" applyBorder="1"/>
    <xf numFmtId="11" fontId="0" fillId="0" borderId="10" xfId="0" applyNumberFormat="1" applyFill="1" applyBorder="1"/>
    <xf numFmtId="0" fontId="0" fillId="0" borderId="10" xfId="0" applyBorder="1"/>
    <xf numFmtId="11" fontId="0" fillId="4" borderId="10" xfId="0" applyNumberFormat="1" applyFill="1" applyBorder="1"/>
    <xf numFmtId="0" fontId="2" fillId="0" borderId="0" xfId="0" applyFont="1" applyFill="1" applyAlignment="1">
      <alignment wrapText="1"/>
    </xf>
    <xf numFmtId="11" fontId="0" fillId="5" borderId="2" xfId="0" applyNumberFormat="1" applyFill="1" applyBorder="1"/>
    <xf numFmtId="0" fontId="0" fillId="5" borderId="0" xfId="0" applyFill="1"/>
    <xf numFmtId="11" fontId="0" fillId="5" borderId="0" xfId="0" applyNumberFormat="1" applyFill="1"/>
    <xf numFmtId="0" fontId="10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0" fillId="0" borderId="13" xfId="0" applyFill="1" applyBorder="1"/>
    <xf numFmtId="0" fontId="5" fillId="0" borderId="13" xfId="0" applyFont="1" applyFill="1" applyBorder="1" applyAlignment="1">
      <alignment wrapText="1"/>
    </xf>
    <xf numFmtId="0" fontId="7" fillId="0" borderId="13" xfId="0" applyFont="1" applyFill="1" applyBorder="1"/>
    <xf numFmtId="11" fontId="0" fillId="0" borderId="13" xfId="0" applyNumberFormat="1" applyFill="1" applyBorder="1"/>
    <xf numFmtId="0" fontId="0" fillId="0" borderId="13" xfId="0" applyBorder="1"/>
    <xf numFmtId="0" fontId="0" fillId="2" borderId="0" xfId="0" quotePrefix="1" applyFill="1" applyAlignment="1">
      <alignment wrapText="1"/>
    </xf>
    <xf numFmtId="0" fontId="13" fillId="2" borderId="0" xfId="0" applyFont="1" applyFill="1" applyAlignment="1">
      <alignment wrapText="1"/>
    </xf>
    <xf numFmtId="0" fontId="1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 Variation (Exercise 2)'!$B$6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5F-431B-BFCD-F6059A9CCE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F-431B-BFCD-F6059A9CCE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F-431B-BFCD-F6059A9CCE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5F-431B-BFCD-F6059A9CCE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5F-431B-BFCD-F6059A9CCE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5F-431B-BFCD-F6059A9CCE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5F-431B-BFCD-F6059A9CCE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5F-431B-BFCD-F6059A9CCE8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  <a:r>
                      <a:rPr lang="en-US" baseline="30000"/>
                      <a:t>+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55F-431B-BFCD-F6059A9CC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'pH Variation (Exercise 2)'!$B$8:$B$16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'pH Variation (Exercise 2)'!$C$18:$C$26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5F-431B-BFCD-F6059A9CCE81}"/>
            </c:ext>
          </c:extLst>
        </c:ser>
        <c:ser>
          <c:idx val="1"/>
          <c:order val="1"/>
          <c:tx>
            <c:strRef>
              <c:f>'pH Variation (Exercise 2)'!$G$17</c:f>
              <c:strCache>
                <c:ptCount val="1"/>
                <c:pt idx="0">
                  <c:v>log OH-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Variation (Exercise 2)'!$B$8:$B$16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'pH Variation (Exercise 2)'!$G$18:$G$26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5F-431B-BFCD-F6059A9CCE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5F-431B-BFCD-F6059A9CCE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5F-431B-BFCD-F6059A9CCE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5F-431B-BFCD-F6059A9CCE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5F-431B-BFCD-F6059A9CCE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5F-431B-BFCD-F6059A9CCE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5F-431B-BFCD-F6059A9CCE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55F-431B-BFCD-F6059A9CCE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5F-431B-BFCD-F6059A9CC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'pH Variation (Exercise 2)'!$S$18:$S$35</c:f>
              <c:numCache>
                <c:formatCode>General</c:formatCode>
                <c:ptCount val="18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</c:numCache>
            </c:numRef>
          </c:xVal>
          <c:yVal>
            <c:numRef>
              <c:f>'pH Variation (Exercise 2)'!$C$18:$C$26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55F-431B-BFCD-F6059A9C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9480"/>
        <c:axId val="361829872"/>
      </c:scatterChart>
      <c:valAx>
        <c:axId val="36182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9872"/>
        <c:crosses val="autoZero"/>
        <c:crossBetween val="midCat"/>
      </c:valAx>
      <c:valAx>
        <c:axId val="361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'Increased CO2  (Exercise 3)'!$B$5</c:f>
              <c:strCache>
                <c:ptCount val="1"/>
                <c:pt idx="0">
                  <c:v>pHi-1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('Increased CO2  (Exercise 3)'!$H$8,'Increased CO2  (Exercise 3)'!$H$24,'Increased CO2  (Exercise 3)'!$H$40,'Increased CO2  (Exercise 3)'!$H$56,'Increased CO2  (Exercise 3)'!$H$72)</c:f>
              <c:numCache>
                <c:formatCode>0.00E+00</c:formatCode>
                <c:ptCount val="5"/>
                <c:pt idx="0">
                  <c:v>6.9999999999999999E-4</c:v>
                </c:pt>
                <c:pt idx="1">
                  <c:v>6.3000000000000003E-4</c:v>
                </c:pt>
                <c:pt idx="2">
                  <c:v>5.6000000000000006E-4</c:v>
                </c:pt>
                <c:pt idx="3">
                  <c:v>4.8999999999999998E-4</c:v>
                </c:pt>
                <c:pt idx="4">
                  <c:v>4.1999999999999996E-4</c:v>
                </c:pt>
              </c:numCache>
            </c:numRef>
          </c:xVal>
          <c:yVal>
            <c:numRef>
              <c:f>('Increased CO2  (Exercise 3)'!$B$19,'Increased CO2  (Exercise 3)'!$B$35,'Increased CO2  (Exercise 3)'!$B$51,'Increased CO2  (Exercise 3)'!$B$67,'Increased CO2  (Exercise 3)'!$B$83)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D-4C38-B498-67AB197A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31440"/>
        <c:axId val="361831832"/>
      </c:scatterChart>
      <c:scatterChart>
        <c:scatterStyle val="lineMarker"/>
        <c:varyColors val="0"/>
        <c:ser>
          <c:idx val="1"/>
          <c:order val="1"/>
          <c:tx>
            <c:strRef>
              <c:f>'Increased CO2  (Exercise 3)'!$M$5</c:f>
              <c:strCache>
                <c:ptCount val="1"/>
                <c:pt idx="0">
                  <c:v>Ω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('Increased CO2  (Exercise 3)'!$H$8,'Increased CO2  (Exercise 3)'!$H$24,'Increased CO2  (Exercise 3)'!$H$40,'Increased CO2  (Exercise 3)'!$H$56,'Increased CO2  (Exercise 3)'!$H$72)</c:f>
              <c:numCache>
                <c:formatCode>0.00E+00</c:formatCode>
                <c:ptCount val="5"/>
                <c:pt idx="0">
                  <c:v>6.9999999999999999E-4</c:v>
                </c:pt>
                <c:pt idx="1">
                  <c:v>6.3000000000000003E-4</c:v>
                </c:pt>
                <c:pt idx="2">
                  <c:v>5.6000000000000006E-4</c:v>
                </c:pt>
                <c:pt idx="3">
                  <c:v>4.8999999999999998E-4</c:v>
                </c:pt>
                <c:pt idx="4">
                  <c:v>4.1999999999999996E-4</c:v>
                </c:pt>
              </c:numCache>
            </c:numRef>
          </c:xVal>
          <c:yVal>
            <c:numRef>
              <c:f>('Increased CO2  (Exercise 3)'!$M$19,'Increased CO2  (Exercise 3)'!$M$35,'Increased CO2  (Exercise 3)'!$M$51,'Increased CO2  (Exercise 3)'!$M$67,'Increased CO2  (Exercise 3)'!$M$83)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D-4C38-B498-67AB197A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32616"/>
        <c:axId val="361832224"/>
      </c:scatterChart>
      <c:valAx>
        <c:axId val="3618314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31832"/>
        <c:crosses val="autoZero"/>
        <c:crossBetween val="midCat"/>
      </c:valAx>
      <c:valAx>
        <c:axId val="36183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31440"/>
        <c:crosses val="autoZero"/>
        <c:crossBetween val="midCat"/>
      </c:valAx>
      <c:valAx>
        <c:axId val="36183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32616"/>
        <c:crosses val="max"/>
        <c:crossBetween val="midCat"/>
      </c:valAx>
      <c:valAx>
        <c:axId val="361832616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618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24342</xdr:colOff>
      <xdr:row>5</xdr:row>
      <xdr:rowOff>1021293</xdr:rowOff>
    </xdr:from>
    <xdr:ext cx="2667205" cy="17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734175" y="2979210"/>
              <a:ext cx="2667205" cy="17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𝐴𝑙𝑘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734175" y="2979210"/>
              <a:ext cx="2667205" cy="17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latin typeface="Cambria Math" panose="02040503050406030204" pitchFamily="18" charset="0"/>
                </a:rPr>
                <a:t>𝐴𝑙𝑘]=[〖𝐻𝐶𝑂〗_3^− ]+2[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 ]</a:t>
              </a:r>
              <a:r>
                <a:rPr lang="en-US" sz="1100" b="0" i="0">
                  <a:latin typeface="Cambria Math" panose="02040503050406030204" pitchFamily="18" charset="0"/>
                </a:rPr>
                <a:t>+[〖𝑂𝐻〗^− ]−[𝐻^+ ]</a:t>
              </a:r>
              <a:endParaRPr 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19051</xdr:colOff>
      <xdr:row>5</xdr:row>
      <xdr:rowOff>162985</xdr:rowOff>
    </xdr:from>
    <xdr:ext cx="1124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78718" y="2120902"/>
              <a:ext cx="1124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Sup>
                          <m:sSubSupPr>
                            <m:ctrlPr>
                              <a:rPr lang="en-AU" sz="110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78718" y="2120902"/>
              <a:ext cx="1124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𝐻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2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 〖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𝐶𝑂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3^∗ ]</a:t>
              </a:r>
              <a:r>
                <a:rPr lang="en-US" sz="1100" b="0" i="0">
                  <a:latin typeface="Cambria Math" panose="02040503050406030204" pitchFamily="18" charset="0"/>
                </a:rPr>
                <a:t>=𝐾_𝐻 〖𝐶𝑂〗_2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19051</xdr:colOff>
      <xdr:row>5</xdr:row>
      <xdr:rowOff>527070</xdr:rowOff>
    </xdr:from>
    <xdr:ext cx="1327608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172884" y="2484987"/>
              <a:ext cx="1327608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172884" y="2484987"/>
              <a:ext cx="1327608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〖𝐻𝐶𝑂〗_3^− ]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𝐾_1 [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〖𝐶𝑂〗_3 ])/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 ]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19051</xdr:colOff>
      <xdr:row>5</xdr:row>
      <xdr:rowOff>1072102</xdr:rowOff>
    </xdr:from>
    <xdr:ext cx="1255600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172884" y="3030019"/>
              <a:ext cx="1255600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172884" y="3030019"/>
              <a:ext cx="1255600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𝐾_2 [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〖𝐻𝐶𝑂〗_3^−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])/([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</xdr:col>
      <xdr:colOff>591608</xdr:colOff>
      <xdr:row>5</xdr:row>
      <xdr:rowOff>684742</xdr:rowOff>
    </xdr:from>
    <xdr:ext cx="899285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687108" y="2981325"/>
              <a:ext cx="89928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687108" y="2981325"/>
              <a:ext cx="89928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[〖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𝑂𝐻〗^</a:t>
              </a:r>
              <a:r>
                <a:rPr lang="en-US" sz="1100" b="0" i="0">
                  <a:latin typeface="Cambria Math" panose="02040503050406030204" pitchFamily="18" charset="0"/>
                </a:rPr>
                <a:t>− 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</a:t>
              </a:r>
              <a:r>
                <a:rPr lang="en-US" sz="1100" b="0" i="0">
                  <a:latin typeface="Cambria Math" panose="02040503050406030204" pitchFamily="18" charset="0"/>
                </a:rPr>
                <a:t>𝑤/([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𝐻^+</a:t>
              </a:r>
              <a:r>
                <a:rPr lang="en-US" sz="1100" b="0" i="0">
                  <a:latin typeface="Cambria Math" panose="02040503050406030204" pitchFamily="18" charset="0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11</xdr:col>
      <xdr:colOff>41276</xdr:colOff>
      <xdr:row>5</xdr:row>
      <xdr:rowOff>719669</xdr:rowOff>
    </xdr:from>
    <xdr:ext cx="20896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02943" y="2677586"/>
              <a:ext cx="20896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Sup>
                          <m:sSubSup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02943" y="2677586"/>
              <a:ext cx="20896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𝑇=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[〖𝐻𝐶𝑂〗_3^− ]+[〖𝐶𝑂〗_3^(2−) ]+[𝐻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𝐶𝑂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3^∗ ]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11</xdr:col>
      <xdr:colOff>51856</xdr:colOff>
      <xdr:row>5</xdr:row>
      <xdr:rowOff>75142</xdr:rowOff>
    </xdr:from>
    <xdr:ext cx="1138838" cy="391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613523" y="2033059"/>
              <a:ext cx="1138838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𝐶𝑎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2−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𝑠𝑝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𝐶𝑎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613523" y="2033059"/>
              <a:ext cx="1138838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r>
                <a:rPr lang="en-US" sz="1100" b="0" i="0">
                  <a:latin typeface="Cambria Math" panose="02040503050406030204" pitchFamily="18" charset="0"/>
                </a:rPr>
                <a:t>=([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〖𝐶𝑎〗^(2+)</a:t>
              </a:r>
              <a:r>
                <a:rPr lang="en-US" sz="1100" b="0" i="0">
                  <a:latin typeface="Cambria Math" panose="02040503050406030204" pitchFamily="18" charset="0"/>
                </a:rPr>
                <a:t>][</a:t>
              </a:r>
              <a:r>
                <a:rPr lang="en-US" sz="11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〖𝐶𝑂〗_3^(2−)</a:t>
              </a:r>
              <a:r>
                <a:rPr lang="en-US" sz="1100" b="0" i="0">
                  <a:latin typeface="Cambria Math" panose="02040503050406030204" pitchFamily="18" charset="0"/>
                </a:rPr>
                <a:t>])/(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[𝐾_(𝑠𝑝 𝐶𝑎〖𝐶𝑂〗_3 )])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216958</xdr:colOff>
      <xdr:row>4</xdr:row>
      <xdr:rowOff>53976</xdr:rowOff>
    </xdr:from>
    <xdr:ext cx="1305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3222625" y="1249893"/>
              <a:ext cx="1305101" cy="1722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⇄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accent2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3222625" y="1249893"/>
              <a:ext cx="1305101" cy="1722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𝐶𝑂_2+𝐻_2 𝑂⇄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𝐶𝑂_3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216958</xdr:colOff>
      <xdr:row>4</xdr:row>
      <xdr:rowOff>294217</xdr:rowOff>
    </xdr:from>
    <xdr:ext cx="1372042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3222625" y="1490134"/>
              <a:ext cx="1372042" cy="1806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accent2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⇄</m:t>
                    </m:r>
                    <m:r>
                      <a:rPr lang="en-US" sz="1100" b="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𝐻𝐶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222625" y="1490134"/>
              <a:ext cx="1372042" cy="1806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𝐶𝑂_3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⇄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𝐻𝐶𝑂_3^−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216958</xdr:colOff>
      <xdr:row>4</xdr:row>
      <xdr:rowOff>538693</xdr:rowOff>
    </xdr:from>
    <xdr:ext cx="127810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222625" y="1734610"/>
              <a:ext cx="1278107" cy="18261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𝐻𝐶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⇄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</m:t>
                        </m:r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22625" y="1734610"/>
              <a:ext cx="1278107" cy="18261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𝐻𝐶𝑂_3^−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⇄</a:t>
              </a:r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154517</xdr:colOff>
      <xdr:row>4</xdr:row>
      <xdr:rowOff>337609</xdr:rowOff>
    </xdr:from>
    <xdr:ext cx="1119602" cy="185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636184" y="1459442"/>
              <a:ext cx="1119602" cy="18530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⇄</m:t>
                            </m:r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𝑂𝐻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636184" y="1459442"/>
              <a:ext cx="1119602" cy="18530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𝑂⇄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𝐻〗^+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+𝑂𝐻〗^−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8</xdr:col>
      <xdr:colOff>553476</xdr:colOff>
      <xdr:row>1</xdr:row>
      <xdr:rowOff>284136</xdr:rowOff>
    </xdr:from>
    <xdr:ext cx="886205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12726" y="358219"/>
              <a:ext cx="886205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12726" y="358219"/>
              <a:ext cx="886205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</a:t>
              </a:r>
              <a:r>
                <a:rPr lang="en-US" sz="1100" b="0" i="0">
                  <a:latin typeface="Cambria Math" panose="02040503050406030204" pitchFamily="18" charset="0"/>
                </a:rPr>
                <a:t>𝐻=(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〖𝐶𝑂〗_3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])/(</a:t>
              </a:r>
              <a:r>
                <a:rPr lang="en-US" sz="1100" b="0" i="0">
                  <a:latin typeface="Cambria Math" panose="02040503050406030204" pitchFamily="18" charset="0"/>
                </a:rPr>
                <a:t>[〖𝐶𝑂〗_2])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77258</xdr:colOff>
      <xdr:row>1</xdr:row>
      <xdr:rowOff>284136</xdr:rowOff>
    </xdr:from>
    <xdr:ext cx="1116524" cy="364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558925" y="284136"/>
              <a:ext cx="1116524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558925" y="284136"/>
              <a:ext cx="1116524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</a:t>
              </a:r>
              <a:r>
                <a:rPr lang="en-US" sz="1100" b="0" i="0">
                  <a:latin typeface="Cambria Math" panose="02040503050406030204" pitchFamily="18" charset="0"/>
                </a:rPr>
                <a:t>1=([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𝐻^+</a:t>
              </a:r>
              <a:r>
                <a:rPr lang="en-US" sz="1100" b="0" i="0">
                  <a:latin typeface="Cambria Math" panose="02040503050406030204" pitchFamily="18" charset="0"/>
                </a:rPr>
                <a:t>][</a:t>
              </a:r>
              <a:r>
                <a:rPr lang="en-US" sz="1100" b="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〖𝐻𝐶𝑂〗_3^−</a:t>
              </a:r>
              <a:r>
                <a:rPr lang="en-US" sz="1100" b="0" i="0">
                  <a:latin typeface="Cambria Math" panose="02040503050406030204" pitchFamily="18" charset="0"/>
                </a:rPr>
                <a:t>])/(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〖𝐶𝑂〗_3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4</xdr:col>
      <xdr:colOff>7259</xdr:colOff>
      <xdr:row>1</xdr:row>
      <xdr:rowOff>284136</xdr:rowOff>
    </xdr:from>
    <xdr:ext cx="1076640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864759" y="284136"/>
              <a:ext cx="1076640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2−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864759" y="284136"/>
              <a:ext cx="1076640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</a:t>
              </a:r>
              <a:r>
                <a:rPr lang="en-US" sz="1100" b="0" i="0">
                  <a:latin typeface="Cambria Math" panose="02040503050406030204" pitchFamily="18" charset="0"/>
                </a:rPr>
                <a:t>2=([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𝐻^+</a:t>
              </a:r>
              <a:r>
                <a:rPr lang="en-US" sz="1100" b="0" i="0">
                  <a:latin typeface="Cambria Math" panose="02040503050406030204" pitchFamily="18" charset="0"/>
                </a:rPr>
                <a:t>][</a:t>
              </a:r>
              <a:r>
                <a:rPr lang="en-US" sz="11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〖𝐶𝑂〗_3^(2−)</a:t>
              </a:r>
              <a:r>
                <a:rPr lang="en-US" sz="1100" b="0" i="0">
                  <a:latin typeface="Cambria Math" panose="02040503050406030204" pitchFamily="18" charset="0"/>
                </a:rPr>
                <a:t>])/(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〖𝐻𝐶𝑂〗_3^−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458292</xdr:colOff>
      <xdr:row>1</xdr:row>
      <xdr:rowOff>284136</xdr:rowOff>
    </xdr:from>
    <xdr:ext cx="1059457" cy="377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130709" y="284136"/>
              <a:ext cx="1059457" cy="37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130709" y="284136"/>
              <a:ext cx="1059457" cy="37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𝐾_𝑤=(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][〖𝑂𝐻〗^−])/(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𝑂</a:t>
              </a:r>
              <a:r>
                <a:rPr lang="en-US" sz="1100" b="0" i="0">
                  <a:latin typeface="Cambria Math" panose="02040503050406030204" pitchFamily="18" charset="0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11</xdr:col>
      <xdr:colOff>111125</xdr:colOff>
      <xdr:row>4</xdr:row>
      <xdr:rowOff>301624</xdr:rowOff>
    </xdr:from>
    <xdr:ext cx="1436995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6672792" y="1497541"/>
              <a:ext cx="1436995" cy="18710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</m:t>
                        </m:r>
                      </m:sup>
                    </m:sSubSup>
                    <m:r>
                      <a:rPr lang="en-US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</m:t>
                        </m:r>
                      </m:e>
                      <m:sup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2+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⇄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𝐶𝑎𝐶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6672792" y="1497541"/>
              <a:ext cx="1436995" cy="18710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〗^(2+)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⇄𝐶𝑎𝐶𝑂_3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225425</xdr:colOff>
      <xdr:row>5</xdr:row>
      <xdr:rowOff>180976</xdr:rowOff>
    </xdr:from>
    <xdr:ext cx="65" cy="172227"/>
    <xdr:sp macro="" textlink="">
      <xdr:nvSpPr>
        <xdr:cNvPr id="34" name="TextBox 33"/>
        <xdr:cNvSpPr txBox="1"/>
      </xdr:nvSpPr>
      <xdr:spPr>
        <a:xfrm>
          <a:off x="1707092" y="32078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146049</xdr:colOff>
      <xdr:row>5</xdr:row>
      <xdr:rowOff>769990</xdr:rowOff>
    </xdr:from>
    <xdr:ext cx="883832" cy="187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627716" y="3066573"/>
              <a:ext cx="883832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AU" sz="110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𝑝𝐻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627716" y="3066573"/>
              <a:ext cx="883832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</a:t>
              </a:r>
              <a:r>
                <a:rPr lang="en-AU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+</a:t>
              </a:r>
              <a:r>
                <a:rPr lang="en-AU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]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−𝑝𝐻)</a:t>
              </a:r>
              <a:endParaRPr lang="en-AU" sz="1100"/>
            </a:p>
          </xdr:txBody>
        </xdr:sp>
      </mc:Fallback>
    </mc:AlternateContent>
    <xdr:clientData/>
  </xdr:oneCellAnchor>
  <xdr:twoCellAnchor editAs="oneCell">
    <xdr:from>
      <xdr:col>1</xdr:col>
      <xdr:colOff>21167</xdr:colOff>
      <xdr:row>10</xdr:row>
      <xdr:rowOff>0</xdr:rowOff>
    </xdr:from>
    <xdr:to>
      <xdr:col>10</xdr:col>
      <xdr:colOff>30692</xdr:colOff>
      <xdr:row>30</xdr:row>
      <xdr:rowOff>180975</xdr:rowOff>
    </xdr:to>
    <xdr:pic>
      <xdr:nvPicPr>
        <xdr:cNvPr id="26" name="Picture 25" descr="https://upload.wikimedia.org/wikipedia/commons/c/c2/EL18p-R%C3%A9unio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osiaicBubbl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084" y="4709583"/>
          <a:ext cx="5396441" cy="404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24342</xdr:colOff>
      <xdr:row>4</xdr:row>
      <xdr:rowOff>1021293</xdr:rowOff>
    </xdr:from>
    <xdr:ext cx="2667205" cy="17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834592" y="1630893"/>
              <a:ext cx="2667205" cy="17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𝐴𝑙𝑘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834592" y="1630893"/>
              <a:ext cx="2667205" cy="17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latin typeface="Cambria Math" panose="02040503050406030204" pitchFamily="18" charset="0"/>
                </a:rPr>
                <a:t>𝐴𝑙𝑘]=[〖𝐻𝐶𝑂〗_3^− ]+2[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 ]</a:t>
              </a:r>
              <a:r>
                <a:rPr lang="en-US" sz="1100" b="0" i="0">
                  <a:latin typeface="Cambria Math" panose="02040503050406030204" pitchFamily="18" charset="0"/>
                </a:rPr>
                <a:t>+[〖𝑂𝐻〗^− ]−[𝐻^+ ]</a:t>
              </a:r>
              <a:endParaRPr 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19051</xdr:colOff>
      <xdr:row>4</xdr:row>
      <xdr:rowOff>162985</xdr:rowOff>
    </xdr:from>
    <xdr:ext cx="1124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219451" y="963085"/>
              <a:ext cx="1124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Sup>
                          <m:sSubSupPr>
                            <m:ctrlPr>
                              <a:rPr lang="en-AU" sz="110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219451" y="963085"/>
              <a:ext cx="1124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𝐻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2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 〖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𝐶𝑂</a:t>
              </a:r>
              <a:r>
                <a:rPr lang="en-AU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3^∗ ]</a:t>
              </a:r>
              <a:r>
                <a:rPr lang="en-US" sz="1100" b="0" i="0">
                  <a:latin typeface="Cambria Math" panose="02040503050406030204" pitchFamily="18" charset="0"/>
                </a:rPr>
                <a:t>=𝐾_𝐻 〖𝐶𝑂〗_2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19051</xdr:colOff>
      <xdr:row>4</xdr:row>
      <xdr:rowOff>527070</xdr:rowOff>
    </xdr:from>
    <xdr:ext cx="1327607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219451" y="1327170"/>
              <a:ext cx="1327607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219451" y="1327170"/>
              <a:ext cx="1327607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〖𝐻𝐶𝑂〗_3^− ]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𝐾_1 [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𝐻_2 〖𝐶𝑂〗_3 ])/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 ]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7</xdr:col>
      <xdr:colOff>19051</xdr:colOff>
      <xdr:row>4</xdr:row>
      <xdr:rowOff>1072102</xdr:rowOff>
    </xdr:from>
    <xdr:ext cx="1255600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219451" y="1872202"/>
              <a:ext cx="1255600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19451" y="1872202"/>
              <a:ext cx="1255600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〖𝐶𝑂〗_3^(2−)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𝐾_2 [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〖𝐻𝐶𝑂〗_3^−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])/([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</xdr:col>
      <xdr:colOff>591608</xdr:colOff>
      <xdr:row>4</xdr:row>
      <xdr:rowOff>684742</xdr:rowOff>
    </xdr:from>
    <xdr:ext cx="899285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020358" y="2637367"/>
              <a:ext cx="89928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20358" y="2637367"/>
              <a:ext cx="89928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[〖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𝑂𝐻〗^</a:t>
              </a:r>
              <a:r>
                <a:rPr lang="en-US" sz="1100" b="0" i="0">
                  <a:latin typeface="Cambria Math" panose="02040503050406030204" pitchFamily="18" charset="0"/>
                </a:rPr>
                <a:t>− 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</a:t>
              </a:r>
              <a:r>
                <a:rPr lang="en-US" sz="1100" b="0" i="0">
                  <a:latin typeface="Cambria Math" panose="02040503050406030204" pitchFamily="18" charset="0"/>
                </a:rPr>
                <a:t>𝑤/([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𝐻^+</a:t>
              </a:r>
              <a:r>
                <a:rPr lang="en-US" sz="1100" b="0" i="0">
                  <a:latin typeface="Cambria Math" panose="02040503050406030204" pitchFamily="18" charset="0"/>
                </a:rPr>
                <a:t>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11</xdr:col>
      <xdr:colOff>41276</xdr:colOff>
      <xdr:row>4</xdr:row>
      <xdr:rowOff>719669</xdr:rowOff>
    </xdr:from>
    <xdr:ext cx="20896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851526" y="1519769"/>
              <a:ext cx="20896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2−</m:t>
                            </m:r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Sup>
                          <m:sSubSup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851526" y="1519769"/>
              <a:ext cx="20896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𝑇=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[〖𝐻𝐶𝑂〗_3^− ]+[〖𝐶𝑂〗_3^(2−) ]+[𝐻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𝐶𝑂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3^∗ ]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11</xdr:col>
      <xdr:colOff>51856</xdr:colOff>
      <xdr:row>4</xdr:row>
      <xdr:rowOff>75142</xdr:rowOff>
    </xdr:from>
    <xdr:ext cx="1138838" cy="391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614581" y="2027767"/>
              <a:ext cx="1138838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𝐶𝑎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2+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][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2−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𝑠𝑝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𝐶𝑎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614581" y="2027767"/>
              <a:ext cx="1138838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r>
                <a:rPr lang="en-US" sz="1100" b="0" i="0">
                  <a:latin typeface="Cambria Math" panose="02040503050406030204" pitchFamily="18" charset="0"/>
                </a:rPr>
                <a:t>=([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〖𝐶𝑎〗^(2+)</a:t>
              </a:r>
              <a:r>
                <a:rPr lang="en-US" sz="1100" b="0" i="0">
                  <a:latin typeface="Cambria Math" panose="02040503050406030204" pitchFamily="18" charset="0"/>
                </a:rPr>
                <a:t>][</a:t>
              </a:r>
              <a:r>
                <a:rPr lang="en-US" sz="11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〖𝐶𝑂〗_3^(2−)</a:t>
              </a:r>
              <a:r>
                <a:rPr lang="en-US" sz="1100" b="0" i="0">
                  <a:latin typeface="Cambria Math" panose="02040503050406030204" pitchFamily="18" charset="0"/>
                </a:rPr>
                <a:t>])/(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[𝐾_(𝑠𝑝 𝐶𝑎〖𝐶𝑂〗_3 )])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225425</xdr:colOff>
      <xdr:row>4</xdr:row>
      <xdr:rowOff>180976</xdr:rowOff>
    </xdr:from>
    <xdr:ext cx="65" cy="172227"/>
    <xdr:sp macro="" textlink="">
      <xdr:nvSpPr>
        <xdr:cNvPr id="13" name="TextBox 12"/>
        <xdr:cNvSpPr txBox="1"/>
      </xdr:nvSpPr>
      <xdr:spPr>
        <a:xfrm>
          <a:off x="1044575" y="21336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146049</xdr:colOff>
      <xdr:row>4</xdr:row>
      <xdr:rowOff>769990</xdr:rowOff>
    </xdr:from>
    <xdr:ext cx="883832" cy="187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50924" y="2227315"/>
              <a:ext cx="883832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AU" sz="110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𝑝𝐻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50924" y="2227315"/>
              <a:ext cx="883832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[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𝐻</a:t>
              </a:r>
              <a:r>
                <a:rPr lang="en-AU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+ ]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10〗^(</a:t>
              </a:r>
              <a:r>
                <a:rPr lang="en-US" sz="1100" b="0" i="0">
                  <a:latin typeface="Cambria Math" panose="02040503050406030204" pitchFamily="18" charset="0"/>
                </a:rPr>
                <a:t>−𝑝𝐻)</a:t>
              </a:r>
              <a:endParaRPr lang="en-AU" sz="1100"/>
            </a:p>
          </xdr:txBody>
        </xdr:sp>
      </mc:Fallback>
    </mc:AlternateContent>
    <xdr:clientData/>
  </xdr:oneCellAnchor>
  <xdr:twoCellAnchor>
    <xdr:from>
      <xdr:col>1</xdr:col>
      <xdr:colOff>333374</xdr:colOff>
      <xdr:row>27</xdr:row>
      <xdr:rowOff>19049</xdr:rowOff>
    </xdr:from>
    <xdr:to>
      <xdr:col>16</xdr:col>
      <xdr:colOff>9524</xdr:colOff>
      <xdr:row>51</xdr:row>
      <xdr:rowOff>85724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122765</xdr:colOff>
      <xdr:row>3</xdr:row>
      <xdr:rowOff>564090</xdr:rowOff>
    </xdr:from>
    <xdr:ext cx="285135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48938" y="1384705"/>
              <a:ext cx="285135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𝑯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1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e>
                    </m:d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𝐻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−1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48938" y="1384705"/>
              <a:ext cx="285135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[𝑯^+</a:t>
              </a:r>
              <a:r>
                <a:rPr lang="en-US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𝒊]</a:t>
              </a:r>
              <a:r>
                <a:rPr lang="en-US" sz="1100" b="1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√(2&amp;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(𝐻_2 〖𝐶𝑂〗_3)/𝐶_𝑇  ([𝐻_(𝑖−1)^+ ]^2+𝐾_1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𝐻_(𝑖−1)^+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]+𝐾_1 𝐾_2 ) )</a:t>
              </a:r>
              <a:endParaRPr lang="en-AU" sz="1100"/>
            </a:p>
          </xdr:txBody>
        </xdr:sp>
      </mc:Fallback>
    </mc:AlternateContent>
    <xdr:clientData/>
  </xdr:oneCellAnchor>
  <xdr:twoCellAnchor>
    <xdr:from>
      <xdr:col>16</xdr:col>
      <xdr:colOff>152400</xdr:colOff>
      <xdr:row>7</xdr:row>
      <xdr:rowOff>123825</xdr:rowOff>
    </xdr:from>
    <xdr:to>
      <xdr:col>23</xdr:col>
      <xdr:colOff>457200</xdr:colOff>
      <xdr:row>20</xdr:row>
      <xdr:rowOff>390525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90" zoomScaleNormal="90" workbookViewId="0">
      <selection activeCell="L9" sqref="L9"/>
    </sheetView>
  </sheetViews>
  <sheetFormatPr defaultRowHeight="15" x14ac:dyDescent="0.25"/>
  <cols>
    <col min="1" max="1" width="12.28515625" style="19" customWidth="1"/>
    <col min="4" max="4" width="2.28515625" customWidth="1"/>
    <col min="5" max="5" width="3.85546875" customWidth="1"/>
    <col min="6" max="6" width="2.28515625" customWidth="1"/>
    <col min="7" max="7" width="10" customWidth="1"/>
    <col min="8" max="8" width="17.28515625" customWidth="1"/>
    <col min="9" max="9" width="14" customWidth="1"/>
    <col min="10" max="10" width="12.85546875" customWidth="1"/>
    <col min="12" max="12" width="9.140625" customWidth="1"/>
    <col min="14" max="14" width="8.7109375" bestFit="1" customWidth="1"/>
    <col min="15" max="15" width="14.7109375" customWidth="1"/>
    <col min="16" max="16" width="12.42578125" customWidth="1"/>
    <col min="17" max="17" width="10.7109375" customWidth="1"/>
    <col min="18" max="18" width="5.5703125" customWidth="1"/>
    <col min="19" max="19" width="6.28515625" customWidth="1"/>
    <col min="20" max="20" width="29.42578125" bestFit="1" customWidth="1"/>
    <col min="21" max="21" width="25.140625" customWidth="1"/>
  </cols>
  <sheetData>
    <row r="1" spans="1:21" ht="6" customHeight="1" x14ac:dyDescent="0.25"/>
    <row r="2" spans="1:21" ht="54.75" customHeight="1" x14ac:dyDescent="0.25">
      <c r="A2" s="29" t="s">
        <v>22</v>
      </c>
      <c r="B2" s="2"/>
      <c r="C2" s="2"/>
      <c r="D2" s="2"/>
      <c r="E2" s="2"/>
      <c r="F2" s="2"/>
      <c r="G2" s="2"/>
      <c r="H2" s="2"/>
      <c r="I2" s="2"/>
      <c r="J2" s="3"/>
    </row>
    <row r="3" spans="1:21" ht="18" x14ac:dyDescent="0.35">
      <c r="A3" s="30"/>
      <c r="B3" s="20" t="s">
        <v>13</v>
      </c>
      <c r="C3" s="20" t="s">
        <v>14</v>
      </c>
      <c r="D3" s="21"/>
      <c r="E3" s="21"/>
      <c r="F3" s="21"/>
      <c r="G3" s="22" t="s">
        <v>15</v>
      </c>
      <c r="H3" s="23" t="s">
        <v>16</v>
      </c>
      <c r="I3" s="21" t="s">
        <v>19</v>
      </c>
      <c r="J3" s="21" t="s">
        <v>17</v>
      </c>
      <c r="K3" s="21"/>
      <c r="L3" s="21"/>
      <c r="M3" s="21"/>
      <c r="N3" s="21"/>
      <c r="O3" s="24"/>
      <c r="P3" s="11"/>
      <c r="Q3" s="11"/>
      <c r="R3" s="11"/>
      <c r="S3" s="11"/>
    </row>
    <row r="4" spans="1:21" x14ac:dyDescent="0.25">
      <c r="A4" s="30"/>
      <c r="B4" s="25">
        <f>10^-6.3</f>
        <v>5.0118723362727218E-7</v>
      </c>
      <c r="C4" s="25">
        <f>10^-10.3</f>
        <v>5.0118723362726993E-11</v>
      </c>
      <c r="D4" s="26"/>
      <c r="E4" s="26"/>
      <c r="F4" s="26"/>
      <c r="G4" s="25">
        <v>1E-14</v>
      </c>
      <c r="H4" s="25">
        <f>10^(-1.47)</f>
        <v>3.3884415613920249E-2</v>
      </c>
      <c r="I4" s="26">
        <f>10^(-8.4)</f>
        <v>3.9810717055349665E-9</v>
      </c>
      <c r="J4" s="27">
        <v>5.0000000000000001E-4</v>
      </c>
      <c r="K4" s="26"/>
      <c r="L4" s="26"/>
      <c r="M4" s="26"/>
      <c r="N4" s="26"/>
      <c r="O4" s="28"/>
      <c r="P4" s="11"/>
      <c r="Q4" s="11"/>
      <c r="R4" s="11"/>
      <c r="S4" s="11"/>
    </row>
    <row r="5" spans="1:21" ht="60" customHeight="1" x14ac:dyDescent="0.25">
      <c r="A5" s="37" t="s">
        <v>20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/>
    </row>
    <row r="6" spans="1:21" ht="121.5" customHeight="1" x14ac:dyDescent="0.25">
      <c r="A6" s="37" t="s">
        <v>21</v>
      </c>
      <c r="B6" s="2"/>
      <c r="C6" s="2"/>
      <c r="D6" s="2"/>
      <c r="E6" s="2"/>
      <c r="F6" s="2"/>
      <c r="G6" s="2"/>
      <c r="H6" s="1"/>
      <c r="I6" s="2"/>
      <c r="J6" s="2"/>
      <c r="K6" s="3"/>
      <c r="L6" s="2"/>
      <c r="M6" s="2"/>
      <c r="N6" s="2"/>
      <c r="O6" s="2"/>
      <c r="P6" s="60"/>
      <c r="Q6" s="58"/>
      <c r="R6" s="58"/>
      <c r="S6" s="16"/>
      <c r="T6" s="16"/>
      <c r="U6" s="16"/>
    </row>
    <row r="7" spans="1:21" ht="18.75" x14ac:dyDescent="0.35">
      <c r="A7" s="30"/>
      <c r="B7" s="40" t="s">
        <v>0</v>
      </c>
      <c r="C7" s="35" t="s">
        <v>1</v>
      </c>
      <c r="D7" s="35"/>
      <c r="E7" s="35"/>
      <c r="F7" s="35"/>
      <c r="G7" s="35" t="s">
        <v>2</v>
      </c>
      <c r="H7" s="35" t="s">
        <v>3</v>
      </c>
      <c r="I7" s="35" t="s">
        <v>4</v>
      </c>
      <c r="J7" s="35" t="s">
        <v>5</v>
      </c>
      <c r="K7" s="35" t="s">
        <v>6</v>
      </c>
      <c r="L7" s="35" t="s">
        <v>7</v>
      </c>
      <c r="M7" s="36" t="s">
        <v>18</v>
      </c>
      <c r="N7" s="35" t="s">
        <v>8</v>
      </c>
      <c r="O7" s="35" t="s">
        <v>9</v>
      </c>
      <c r="P7" s="61"/>
      <c r="Q7" s="59"/>
      <c r="R7" s="59"/>
      <c r="S7" s="11"/>
      <c r="T7" s="11"/>
    </row>
    <row r="8" spans="1:21" x14ac:dyDescent="0.25">
      <c r="A8" s="31"/>
      <c r="B8" s="43"/>
      <c r="C8" s="41" t="s">
        <v>10</v>
      </c>
      <c r="D8" s="44"/>
      <c r="E8" s="41"/>
      <c r="F8" s="41"/>
      <c r="G8" s="41" t="s">
        <v>10</v>
      </c>
      <c r="H8" s="41" t="s">
        <v>11</v>
      </c>
      <c r="I8" s="41" t="s">
        <v>10</v>
      </c>
      <c r="J8" s="41" t="s">
        <v>10</v>
      </c>
      <c r="K8" s="41" t="s">
        <v>10</v>
      </c>
      <c r="L8" s="41" t="s">
        <v>10</v>
      </c>
      <c r="M8" s="45"/>
      <c r="N8" s="41" t="s">
        <v>10</v>
      </c>
      <c r="O8" s="41" t="s">
        <v>10</v>
      </c>
      <c r="P8" s="62"/>
      <c r="Q8" s="57"/>
      <c r="R8" s="58"/>
      <c r="U8" s="16"/>
    </row>
    <row r="9" spans="1:21" ht="45.75" customHeight="1" x14ac:dyDescent="0.25">
      <c r="A9" s="37" t="s">
        <v>26</v>
      </c>
      <c r="B9" s="33">
        <v>8.3000000000000007</v>
      </c>
      <c r="C9" s="53"/>
      <c r="D9" s="53"/>
      <c r="E9" s="53"/>
      <c r="F9" s="53"/>
      <c r="G9" s="53"/>
      <c r="H9" s="34">
        <v>3.5E-4</v>
      </c>
      <c r="I9" s="53"/>
      <c r="J9" s="53"/>
      <c r="K9" s="53"/>
      <c r="L9" s="34">
        <f>$J$4</f>
        <v>5.0000000000000001E-4</v>
      </c>
      <c r="M9" s="53"/>
      <c r="N9" s="53"/>
      <c r="O9" s="53"/>
      <c r="P9" s="63"/>
      <c r="Q9" s="47"/>
      <c r="R9" s="58"/>
      <c r="T9" s="11"/>
      <c r="U9" s="16"/>
    </row>
    <row r="10" spans="1:21" x14ac:dyDescent="0.25">
      <c r="P10" s="58"/>
      <c r="Q10" s="58"/>
      <c r="R10" s="58"/>
      <c r="T10" s="11"/>
      <c r="U10" s="16"/>
    </row>
    <row r="11" spans="1:21" x14ac:dyDescent="0.25">
      <c r="T11" s="9"/>
      <c r="U11" s="16"/>
    </row>
    <row r="12" spans="1:21" x14ac:dyDescent="0.25">
      <c r="T12" s="11"/>
      <c r="U12" s="16"/>
    </row>
    <row r="13" spans="1:21" x14ac:dyDescent="0.25">
      <c r="T13" s="9"/>
      <c r="U13" s="16"/>
    </row>
    <row r="14" spans="1:21" x14ac:dyDescent="0.25">
      <c r="U14" s="16"/>
    </row>
    <row r="15" spans="1:21" x14ac:dyDescent="0.25">
      <c r="U15" s="16"/>
    </row>
    <row r="16" spans="1:21" x14ac:dyDescent="0.25">
      <c r="U16" s="16"/>
    </row>
    <row r="17" spans="20:21" x14ac:dyDescent="0.25">
      <c r="U17" s="16"/>
    </row>
    <row r="18" spans="20:21" x14ac:dyDescent="0.25">
      <c r="T18" s="11"/>
      <c r="U18" s="16"/>
    </row>
    <row r="19" spans="20:21" ht="19.5" customHeight="1" x14ac:dyDescent="0.25">
      <c r="T19" s="11"/>
    </row>
    <row r="20" spans="20:21" x14ac:dyDescent="0.25">
      <c r="T20" s="11"/>
    </row>
    <row r="21" spans="20:21" x14ac:dyDescent="0.25">
      <c r="T21" s="11"/>
    </row>
    <row r="28" spans="20:21" x14ac:dyDescent="0.25">
      <c r="T28" s="11"/>
    </row>
    <row r="29" spans="20:21" x14ac:dyDescent="0.25">
      <c r="T29" s="11"/>
    </row>
    <row r="30" spans="20:21" x14ac:dyDescent="0.25">
      <c r="T30" s="11"/>
    </row>
    <row r="31" spans="20:21" x14ac:dyDescent="0.25">
      <c r="T31" s="11"/>
    </row>
    <row r="32" spans="20:21" x14ac:dyDescent="0.25">
      <c r="T32" s="11"/>
    </row>
    <row r="33" spans="2:20" x14ac:dyDescent="0.25">
      <c r="B33" t="s">
        <v>43</v>
      </c>
      <c r="T33" s="11"/>
    </row>
    <row r="34" spans="2:20" x14ac:dyDescent="0.25">
      <c r="T34" s="11"/>
    </row>
    <row r="35" spans="2:20" x14ac:dyDescent="0.25">
      <c r="T35" s="11"/>
    </row>
    <row r="36" spans="2:20" x14ac:dyDescent="0.25">
      <c r="T36" s="11"/>
    </row>
    <row r="37" spans="2:20" x14ac:dyDescent="0.25">
      <c r="T37" s="11"/>
    </row>
    <row r="38" spans="2:20" x14ac:dyDescent="0.25">
      <c r="T38" s="11"/>
    </row>
    <row r="39" spans="2:20" x14ac:dyDescent="0.25">
      <c r="T39" s="11"/>
    </row>
    <row r="40" spans="2:20" x14ac:dyDescent="0.25">
      <c r="T40" s="11"/>
    </row>
    <row r="41" spans="2:20" x14ac:dyDescent="0.25">
      <c r="T41" s="11"/>
    </row>
    <row r="42" spans="2:20" x14ac:dyDescent="0.25">
      <c r="T42" s="11"/>
    </row>
    <row r="43" spans="2:20" x14ac:dyDescent="0.25">
      <c r="T43" s="11"/>
    </row>
    <row r="44" spans="2:20" x14ac:dyDescent="0.25">
      <c r="T44" s="1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9"/>
  <sheetViews>
    <sheetView topLeftCell="A7" workbookViewId="0">
      <selection activeCell="S7" sqref="S7"/>
    </sheetView>
  </sheetViews>
  <sheetFormatPr defaultRowHeight="15" x14ac:dyDescent="0.25"/>
  <cols>
    <col min="1" max="1" width="13.5703125" customWidth="1"/>
    <col min="4" max="4" width="2.42578125" customWidth="1"/>
    <col min="5" max="6" width="2.28515625" customWidth="1"/>
    <col min="9" max="9" width="11.7109375" customWidth="1"/>
    <col min="15" max="15" width="12.85546875" customWidth="1"/>
    <col min="19" max="19" width="13.5703125" customWidth="1"/>
  </cols>
  <sheetData>
    <row r="3" spans="1:19" ht="18" x14ac:dyDescent="0.35">
      <c r="A3" s="30" t="s">
        <v>22</v>
      </c>
      <c r="B3" s="20" t="s">
        <v>13</v>
      </c>
      <c r="C3" s="20" t="s">
        <v>14</v>
      </c>
      <c r="D3" s="21"/>
      <c r="E3" s="21"/>
      <c r="F3" s="21"/>
      <c r="G3" s="22" t="s">
        <v>15</v>
      </c>
      <c r="H3" s="23" t="s">
        <v>16</v>
      </c>
      <c r="I3" s="21" t="s">
        <v>19</v>
      </c>
      <c r="J3" s="21" t="s">
        <v>17</v>
      </c>
      <c r="K3" s="21"/>
      <c r="L3" s="21"/>
      <c r="M3" s="21"/>
      <c r="N3" s="21"/>
      <c r="O3" s="21"/>
      <c r="P3" s="60"/>
      <c r="Q3" s="11"/>
      <c r="R3" s="11"/>
      <c r="S3" s="11"/>
    </row>
    <row r="4" spans="1:19" x14ac:dyDescent="0.25">
      <c r="A4" s="30"/>
      <c r="B4" s="25">
        <f>10^-6.3</f>
        <v>5.0118723362727218E-7</v>
      </c>
      <c r="C4" s="25">
        <f>10^-10.3</f>
        <v>5.0118723362726993E-11</v>
      </c>
      <c r="D4" s="26"/>
      <c r="E4" s="26"/>
      <c r="F4" s="26"/>
      <c r="G4" s="25">
        <v>1E-14</v>
      </c>
      <c r="H4" s="25">
        <f>10^(-1.47)</f>
        <v>3.3884415613920249E-2</v>
      </c>
      <c r="I4" s="26">
        <f>10^(-8.4)</f>
        <v>3.9810717055349665E-9</v>
      </c>
      <c r="J4" s="27">
        <v>5.0000000000000001E-4</v>
      </c>
      <c r="K4" s="26"/>
      <c r="L4" s="26"/>
      <c r="M4" s="26"/>
      <c r="N4" s="26"/>
      <c r="O4" s="26"/>
      <c r="P4" s="60"/>
      <c r="Q4" s="58"/>
      <c r="R4" s="58"/>
      <c r="S4" s="11"/>
    </row>
    <row r="5" spans="1:19" ht="134.25" customHeight="1" x14ac:dyDescent="0.25">
      <c r="A5" s="37"/>
      <c r="B5" s="2"/>
      <c r="C5" s="2"/>
      <c r="D5" s="2"/>
      <c r="E5" s="2"/>
      <c r="F5" s="2"/>
      <c r="G5" s="2"/>
      <c r="H5" s="1"/>
      <c r="I5" s="2"/>
      <c r="J5" s="2"/>
      <c r="K5" s="3"/>
      <c r="L5" s="2"/>
      <c r="M5" s="2"/>
      <c r="N5" s="2"/>
      <c r="O5" s="2"/>
      <c r="P5" s="64"/>
      <c r="Q5" s="16"/>
      <c r="R5" s="16"/>
    </row>
    <row r="6" spans="1:19" ht="18.75" x14ac:dyDescent="0.35">
      <c r="A6" s="30"/>
      <c r="B6" s="40" t="s">
        <v>0</v>
      </c>
      <c r="C6" s="35" t="s">
        <v>1</v>
      </c>
      <c r="D6" s="35"/>
      <c r="E6" s="35"/>
      <c r="F6" s="35"/>
      <c r="G6" s="35" t="s">
        <v>2</v>
      </c>
      <c r="H6" s="35" t="s">
        <v>3</v>
      </c>
      <c r="I6" s="35" t="s">
        <v>4</v>
      </c>
      <c r="J6" s="35" t="s">
        <v>5</v>
      </c>
      <c r="K6" s="35" t="s">
        <v>6</v>
      </c>
      <c r="L6" s="35" t="s">
        <v>7</v>
      </c>
      <c r="M6" s="36" t="s">
        <v>18</v>
      </c>
      <c r="N6" s="35" t="s">
        <v>8</v>
      </c>
      <c r="O6" s="35" t="s">
        <v>9</v>
      </c>
      <c r="P6" s="59"/>
      <c r="Q6" s="59"/>
      <c r="R6" s="59"/>
    </row>
    <row r="7" spans="1:19" x14ac:dyDescent="0.25">
      <c r="A7" s="31"/>
      <c r="B7" s="43"/>
      <c r="C7" s="41" t="s">
        <v>10</v>
      </c>
      <c r="D7" s="44"/>
      <c r="E7" s="41"/>
      <c r="F7" s="41"/>
      <c r="G7" s="41" t="s">
        <v>10</v>
      </c>
      <c r="H7" s="41" t="s">
        <v>11</v>
      </c>
      <c r="I7" s="41" t="s">
        <v>10</v>
      </c>
      <c r="J7" s="41" t="s">
        <v>10</v>
      </c>
      <c r="K7" s="41" t="s">
        <v>10</v>
      </c>
      <c r="L7" s="41" t="s">
        <v>10</v>
      </c>
      <c r="M7" s="45"/>
      <c r="N7" s="41" t="s">
        <v>10</v>
      </c>
      <c r="O7" s="41" t="s">
        <v>10</v>
      </c>
      <c r="P7" s="57"/>
      <c r="Q7" s="57"/>
      <c r="R7" s="58"/>
    </row>
    <row r="8" spans="1:19" x14ac:dyDescent="0.25">
      <c r="A8" s="32"/>
      <c r="B8" s="46">
        <v>4</v>
      </c>
      <c r="C8" s="47"/>
      <c r="D8" s="47"/>
      <c r="E8" s="47"/>
      <c r="F8" s="47"/>
      <c r="G8" s="47"/>
      <c r="H8" s="42">
        <v>3.5E-4</v>
      </c>
      <c r="I8" s="16"/>
      <c r="J8" s="16"/>
      <c r="K8" s="16"/>
      <c r="L8" s="42">
        <f>'Initial CO2 (Exercise 1)'!$J$4</f>
        <v>5.0000000000000001E-4</v>
      </c>
      <c r="M8" s="16"/>
      <c r="N8" s="16"/>
      <c r="O8" s="47"/>
      <c r="P8" s="47"/>
      <c r="Q8" s="47"/>
      <c r="R8" s="16"/>
    </row>
    <row r="9" spans="1:19" x14ac:dyDescent="0.25">
      <c r="A9" s="32"/>
      <c r="B9" s="46">
        <v>5</v>
      </c>
      <c r="C9" s="47"/>
      <c r="D9" s="47"/>
      <c r="E9" s="47"/>
      <c r="F9" s="47"/>
      <c r="G9" s="47"/>
      <c r="H9" s="42">
        <v>3.5E-4</v>
      </c>
      <c r="I9" s="16"/>
      <c r="J9" s="16"/>
      <c r="K9" s="16"/>
      <c r="L9" s="42">
        <f>'Initial CO2 (Exercise 1)'!$J$4</f>
        <v>5.0000000000000001E-4</v>
      </c>
      <c r="M9" s="16"/>
      <c r="N9" s="16"/>
      <c r="O9" s="47"/>
      <c r="P9" s="47"/>
      <c r="Q9" s="47"/>
      <c r="R9" s="16"/>
    </row>
    <row r="10" spans="1:19" x14ac:dyDescent="0.25">
      <c r="A10" s="32"/>
      <c r="B10" s="46">
        <v>6</v>
      </c>
      <c r="C10" s="47"/>
      <c r="D10" s="47"/>
      <c r="E10" s="47"/>
      <c r="F10" s="47"/>
      <c r="G10" s="47"/>
      <c r="H10" s="42">
        <v>3.5E-4</v>
      </c>
      <c r="I10" s="16"/>
      <c r="J10" s="16"/>
      <c r="K10" s="16"/>
      <c r="L10" s="42">
        <f>'Initial CO2 (Exercise 1)'!$J$4</f>
        <v>5.0000000000000001E-4</v>
      </c>
      <c r="M10" s="16"/>
      <c r="N10" s="16"/>
      <c r="O10" s="47"/>
      <c r="P10" s="47"/>
      <c r="Q10" s="47"/>
      <c r="R10" s="16"/>
    </row>
    <row r="11" spans="1:19" x14ac:dyDescent="0.25">
      <c r="A11" s="32" t="s">
        <v>23</v>
      </c>
      <c r="B11" s="46">
        <v>7</v>
      </c>
      <c r="C11" s="47"/>
      <c r="D11" s="47"/>
      <c r="E11" s="47"/>
      <c r="F11" s="47"/>
      <c r="G11" s="47"/>
      <c r="H11" s="42">
        <v>3.5E-4</v>
      </c>
      <c r="I11" s="16"/>
      <c r="J11" s="16"/>
      <c r="K11" s="16"/>
      <c r="L11" s="42">
        <f>'Initial CO2 (Exercise 1)'!$J$4</f>
        <v>5.0000000000000001E-4</v>
      </c>
      <c r="M11" s="16"/>
      <c r="N11" s="16"/>
      <c r="O11" s="47"/>
      <c r="P11" s="47"/>
      <c r="Q11" s="47"/>
      <c r="R11" s="16"/>
    </row>
    <row r="12" spans="1:19" x14ac:dyDescent="0.25">
      <c r="A12" s="32" t="s">
        <v>27</v>
      </c>
      <c r="B12" s="46">
        <v>8</v>
      </c>
      <c r="C12" s="47"/>
      <c r="D12" s="47"/>
      <c r="E12" s="47"/>
      <c r="F12" s="47"/>
      <c r="G12" s="47"/>
      <c r="H12" s="42">
        <v>3.5E-4</v>
      </c>
      <c r="I12" s="16"/>
      <c r="J12" s="16"/>
      <c r="K12" s="16"/>
      <c r="L12" s="42">
        <f>'Initial CO2 (Exercise 1)'!$J$4</f>
        <v>5.0000000000000001E-4</v>
      </c>
      <c r="M12" s="16"/>
      <c r="N12" s="16"/>
      <c r="O12" s="47"/>
      <c r="P12" s="47"/>
      <c r="Q12" s="47"/>
      <c r="R12" s="16"/>
    </row>
    <row r="13" spans="1:19" x14ac:dyDescent="0.25">
      <c r="A13" s="32"/>
      <c r="B13" s="46">
        <v>9</v>
      </c>
      <c r="C13" s="47"/>
      <c r="D13" s="47"/>
      <c r="E13" s="47"/>
      <c r="F13" s="47"/>
      <c r="G13" s="47"/>
      <c r="H13" s="42">
        <v>3.5E-4</v>
      </c>
      <c r="I13" s="16"/>
      <c r="J13" s="16"/>
      <c r="K13" s="16"/>
      <c r="L13" s="42">
        <f>'Initial CO2 (Exercise 1)'!$J$4</f>
        <v>5.0000000000000001E-4</v>
      </c>
      <c r="M13" s="16"/>
      <c r="N13" s="16"/>
      <c r="O13" s="47"/>
      <c r="P13" s="47"/>
      <c r="Q13" s="47"/>
      <c r="R13" s="16"/>
    </row>
    <row r="14" spans="1:19" x14ac:dyDescent="0.25">
      <c r="A14" s="32"/>
      <c r="B14" s="46">
        <v>10</v>
      </c>
      <c r="C14" s="47"/>
      <c r="D14" s="47"/>
      <c r="E14" s="47"/>
      <c r="F14" s="47"/>
      <c r="G14" s="47"/>
      <c r="H14" s="42">
        <v>3.5E-4</v>
      </c>
      <c r="I14" s="16"/>
      <c r="J14" s="16"/>
      <c r="K14" s="16"/>
      <c r="L14" s="42">
        <f>'Initial CO2 (Exercise 1)'!$J$4</f>
        <v>5.0000000000000001E-4</v>
      </c>
      <c r="M14" s="16"/>
      <c r="N14" s="16"/>
      <c r="O14" s="47"/>
      <c r="P14" s="47"/>
      <c r="Q14" s="47"/>
      <c r="R14" s="16"/>
    </row>
    <row r="15" spans="1:19" x14ac:dyDescent="0.25">
      <c r="A15" s="32"/>
      <c r="B15" s="46">
        <v>11</v>
      </c>
      <c r="C15" s="47"/>
      <c r="D15" s="47"/>
      <c r="E15" s="47"/>
      <c r="F15" s="47"/>
      <c r="G15" s="47"/>
      <c r="H15" s="42">
        <v>3.5E-4</v>
      </c>
      <c r="I15" s="16"/>
      <c r="J15" s="16"/>
      <c r="K15" s="16"/>
      <c r="L15" s="42">
        <f>'Initial CO2 (Exercise 1)'!$J$4</f>
        <v>5.0000000000000001E-4</v>
      </c>
      <c r="M15" s="16"/>
      <c r="N15" s="16"/>
      <c r="O15" s="47"/>
      <c r="P15" s="47"/>
      <c r="Q15" s="47"/>
      <c r="R15" s="16"/>
      <c r="S15" s="11"/>
    </row>
    <row r="16" spans="1:19" x14ac:dyDescent="0.25">
      <c r="A16" s="32"/>
      <c r="B16" s="48">
        <v>12</v>
      </c>
      <c r="C16" s="47"/>
      <c r="D16" s="47"/>
      <c r="E16" s="47"/>
      <c r="F16" s="47"/>
      <c r="G16" s="47"/>
      <c r="H16" s="51">
        <v>3.5E-4</v>
      </c>
      <c r="I16" s="50"/>
      <c r="J16" s="50"/>
      <c r="K16" s="50"/>
      <c r="L16" s="51">
        <f>'Initial CO2 (Exercise 1)'!$J$4</f>
        <v>5.0000000000000001E-4</v>
      </c>
      <c r="M16" s="50"/>
      <c r="N16" s="50"/>
      <c r="O16" s="49"/>
      <c r="P16" s="47"/>
      <c r="Q16" s="47"/>
      <c r="R16" s="16"/>
      <c r="S16" s="8"/>
    </row>
    <row r="17" spans="1:19" ht="18.75" x14ac:dyDescent="0.35">
      <c r="A17" s="32" t="s">
        <v>35</v>
      </c>
      <c r="C17" s="65" t="s">
        <v>36</v>
      </c>
      <c r="G17" s="65" t="s">
        <v>37</v>
      </c>
      <c r="H17" s="38"/>
      <c r="I17" s="12" t="s">
        <v>38</v>
      </c>
      <c r="J17" s="12" t="s">
        <v>40</v>
      </c>
      <c r="K17" s="12" t="s">
        <v>39</v>
      </c>
      <c r="O17" s="8"/>
      <c r="P17" s="47"/>
      <c r="Q17" s="47"/>
      <c r="R17" s="16"/>
      <c r="S17" s="35" t="s">
        <v>30</v>
      </c>
    </row>
    <row r="18" spans="1:19" x14ac:dyDescent="0.25">
      <c r="A18" s="32"/>
      <c r="C18" s="8" t="e">
        <f>LOG(C8)</f>
        <v>#NUM!</v>
      </c>
      <c r="G18" s="13" t="e">
        <f t="shared" ref="G18:G26" si="0">LOG(G8)</f>
        <v>#NUM!</v>
      </c>
      <c r="H18" s="13"/>
      <c r="I18" s="13" t="e">
        <f>LOG(I8)</f>
        <v>#NUM!</v>
      </c>
      <c r="J18" s="13" t="e">
        <f>LOG(J8)</f>
        <v>#NUM!</v>
      </c>
      <c r="K18" s="13" t="e">
        <f>LOG(K8)</f>
        <v>#NUM!</v>
      </c>
      <c r="P18" s="16"/>
      <c r="Q18" s="16"/>
      <c r="R18" s="16"/>
      <c r="S18" s="11">
        <v>8.3000000000000007</v>
      </c>
    </row>
    <row r="19" spans="1:19" x14ac:dyDescent="0.25">
      <c r="A19" s="32"/>
      <c r="C19" s="8" t="e">
        <f t="shared" ref="C19:C26" si="1">LOG(C9)</f>
        <v>#NUM!</v>
      </c>
      <c r="G19" s="13" t="e">
        <f t="shared" si="0"/>
        <v>#NUM!</v>
      </c>
      <c r="H19" s="13"/>
      <c r="I19" s="13" t="e">
        <f t="shared" ref="I19:K26" si="2">LOG(I9)</f>
        <v>#NUM!</v>
      </c>
      <c r="J19" s="13" t="e">
        <f t="shared" si="2"/>
        <v>#NUM!</v>
      </c>
      <c r="K19" s="13" t="e">
        <f t="shared" si="2"/>
        <v>#NUM!</v>
      </c>
      <c r="M19" s="8"/>
      <c r="P19" s="18"/>
      <c r="Q19" s="16"/>
      <c r="R19" s="16"/>
      <c r="S19" s="11">
        <v>8.3000000000000007</v>
      </c>
    </row>
    <row r="20" spans="1:19" x14ac:dyDescent="0.25">
      <c r="A20" s="32"/>
      <c r="C20" s="8" t="e">
        <f t="shared" si="1"/>
        <v>#NUM!</v>
      </c>
      <c r="D20" s="38"/>
      <c r="E20" s="38"/>
      <c r="F20" s="38"/>
      <c r="G20" s="13" t="e">
        <f t="shared" si="0"/>
        <v>#NUM!</v>
      </c>
      <c r="H20" s="13"/>
      <c r="I20" s="13" t="e">
        <f t="shared" si="2"/>
        <v>#NUM!</v>
      </c>
      <c r="J20" s="13" t="e">
        <f t="shared" si="2"/>
        <v>#NUM!</v>
      </c>
      <c r="K20" s="13" t="e">
        <f t="shared" si="2"/>
        <v>#NUM!</v>
      </c>
      <c r="L20" s="38"/>
      <c r="M20" s="8"/>
      <c r="P20" s="16"/>
      <c r="Q20" s="16"/>
      <c r="R20" s="16"/>
      <c r="S20" s="11">
        <v>8.3000000000000007</v>
      </c>
    </row>
    <row r="21" spans="1:19" x14ac:dyDescent="0.25">
      <c r="A21" s="32"/>
      <c r="C21" s="8" t="e">
        <f t="shared" si="1"/>
        <v>#NUM!</v>
      </c>
      <c r="D21" s="13"/>
      <c r="E21" s="13"/>
      <c r="F21" s="13"/>
      <c r="G21" s="13" t="e">
        <f t="shared" si="0"/>
        <v>#NUM!</v>
      </c>
      <c r="H21" s="13"/>
      <c r="I21" s="13" t="e">
        <f t="shared" si="2"/>
        <v>#NUM!</v>
      </c>
      <c r="J21" s="13" t="e">
        <f t="shared" si="2"/>
        <v>#NUM!</v>
      </c>
      <c r="K21" s="13" t="e">
        <f t="shared" si="2"/>
        <v>#NUM!</v>
      </c>
      <c r="L21" s="13"/>
      <c r="M21" s="8"/>
      <c r="P21" s="16"/>
      <c r="Q21" s="16"/>
      <c r="R21" s="16"/>
      <c r="S21" s="11">
        <v>8.3000000000000007</v>
      </c>
    </row>
    <row r="22" spans="1:19" x14ac:dyDescent="0.25">
      <c r="A22" s="32"/>
      <c r="C22" s="8" t="e">
        <f t="shared" si="1"/>
        <v>#NUM!</v>
      </c>
      <c r="D22" s="13"/>
      <c r="E22" s="13"/>
      <c r="F22" s="13"/>
      <c r="G22" s="13" t="e">
        <f t="shared" si="0"/>
        <v>#NUM!</v>
      </c>
      <c r="H22" s="13"/>
      <c r="I22" s="13" t="e">
        <f t="shared" si="2"/>
        <v>#NUM!</v>
      </c>
      <c r="J22" s="13" t="e">
        <f t="shared" si="2"/>
        <v>#NUM!</v>
      </c>
      <c r="K22" s="13" t="e">
        <f t="shared" si="2"/>
        <v>#NUM!</v>
      </c>
      <c r="L22" s="13"/>
      <c r="M22" s="8"/>
      <c r="P22" s="16"/>
      <c r="Q22" s="16"/>
      <c r="R22" s="16"/>
      <c r="S22" s="11">
        <v>8.3000000000000007</v>
      </c>
    </row>
    <row r="23" spans="1:19" x14ac:dyDescent="0.25">
      <c r="A23" s="32"/>
      <c r="C23" s="8" t="e">
        <f t="shared" si="1"/>
        <v>#NUM!</v>
      </c>
      <c r="D23" s="13"/>
      <c r="E23" s="13"/>
      <c r="F23" s="13"/>
      <c r="G23" s="13" t="e">
        <f t="shared" si="0"/>
        <v>#NUM!</v>
      </c>
      <c r="H23" s="13"/>
      <c r="I23" s="13" t="e">
        <f t="shared" si="2"/>
        <v>#NUM!</v>
      </c>
      <c r="J23" s="13" t="e">
        <f t="shared" si="2"/>
        <v>#NUM!</v>
      </c>
      <c r="K23" s="13" t="e">
        <f t="shared" si="2"/>
        <v>#NUM!</v>
      </c>
      <c r="L23" s="13"/>
      <c r="P23" s="16"/>
      <c r="Q23" s="16"/>
      <c r="R23" s="16"/>
      <c r="S23" s="11">
        <v>8.3000000000000007</v>
      </c>
    </row>
    <row r="24" spans="1:19" x14ac:dyDescent="0.25">
      <c r="A24" s="32"/>
      <c r="C24" s="8" t="e">
        <f t="shared" si="1"/>
        <v>#NUM!</v>
      </c>
      <c r="D24" s="13"/>
      <c r="E24" s="13"/>
      <c r="F24" s="13"/>
      <c r="G24" s="13" t="e">
        <f t="shared" si="0"/>
        <v>#NUM!</v>
      </c>
      <c r="H24" s="13"/>
      <c r="I24" s="13" t="e">
        <f t="shared" si="2"/>
        <v>#NUM!</v>
      </c>
      <c r="J24" s="13" t="e">
        <f t="shared" si="2"/>
        <v>#NUM!</v>
      </c>
      <c r="K24" s="13" t="e">
        <f t="shared" si="2"/>
        <v>#NUM!</v>
      </c>
      <c r="L24" s="13"/>
      <c r="O24" s="10"/>
      <c r="P24" s="16"/>
      <c r="Q24" s="16"/>
      <c r="R24" s="16"/>
      <c r="S24" s="11">
        <v>8.3000000000000007</v>
      </c>
    </row>
    <row r="25" spans="1:19" x14ac:dyDescent="0.25">
      <c r="A25" s="32"/>
      <c r="C25" s="8" t="e">
        <f t="shared" si="1"/>
        <v>#NUM!</v>
      </c>
      <c r="D25" s="13"/>
      <c r="E25" s="13"/>
      <c r="F25" s="13"/>
      <c r="G25" s="13" t="e">
        <f t="shared" si="0"/>
        <v>#NUM!</v>
      </c>
      <c r="H25" s="13"/>
      <c r="I25" s="13" t="e">
        <f t="shared" si="2"/>
        <v>#NUM!</v>
      </c>
      <c r="J25" s="13" t="e">
        <f t="shared" si="2"/>
        <v>#NUM!</v>
      </c>
      <c r="K25" s="13" t="e">
        <f t="shared" si="2"/>
        <v>#NUM!</v>
      </c>
      <c r="L25" s="13"/>
      <c r="P25" s="16"/>
      <c r="Q25" s="16"/>
      <c r="R25" s="58"/>
      <c r="S25" s="11">
        <v>8.3000000000000007</v>
      </c>
    </row>
    <row r="26" spans="1:19" x14ac:dyDescent="0.25">
      <c r="A26" s="32"/>
      <c r="C26" s="8" t="e">
        <f t="shared" si="1"/>
        <v>#NUM!</v>
      </c>
      <c r="D26" s="13"/>
      <c r="E26" s="13"/>
      <c r="F26" s="13"/>
      <c r="G26" s="13" t="e">
        <f t="shared" si="0"/>
        <v>#NUM!</v>
      </c>
      <c r="H26" s="13"/>
      <c r="I26" s="13" t="e">
        <f t="shared" si="2"/>
        <v>#NUM!</v>
      </c>
      <c r="J26" s="13" t="e">
        <f t="shared" si="2"/>
        <v>#NUM!</v>
      </c>
      <c r="K26" s="13" t="e">
        <f t="shared" si="2"/>
        <v>#NUM!</v>
      </c>
      <c r="L26" s="13"/>
      <c r="P26" s="16"/>
      <c r="Q26" s="16"/>
      <c r="R26" s="58"/>
      <c r="S26" s="11">
        <v>8.3000000000000007</v>
      </c>
    </row>
    <row r="27" spans="1:19" x14ac:dyDescent="0.25">
      <c r="A27" s="32"/>
      <c r="C27" s="13"/>
      <c r="D27" s="13"/>
      <c r="E27" s="13"/>
      <c r="F27" s="13"/>
      <c r="G27" s="13"/>
      <c r="H27" s="13"/>
      <c r="L27" s="13"/>
      <c r="P27" s="16"/>
      <c r="Q27" s="16"/>
      <c r="R27" s="58"/>
      <c r="S27" s="11"/>
    </row>
    <row r="28" spans="1:19" x14ac:dyDescent="0.25">
      <c r="A28" s="32"/>
      <c r="C28" s="13"/>
      <c r="D28" s="13"/>
      <c r="E28" s="13"/>
      <c r="F28" s="13"/>
      <c r="L28" s="13"/>
      <c r="P28" s="16"/>
      <c r="Q28" s="16"/>
      <c r="R28" s="58"/>
      <c r="S28" s="38"/>
    </row>
    <row r="29" spans="1:19" x14ac:dyDescent="0.25">
      <c r="A29" s="32" t="s">
        <v>24</v>
      </c>
      <c r="C29" s="13"/>
      <c r="D29" s="13"/>
      <c r="E29" s="13"/>
      <c r="F29" s="13"/>
      <c r="L29" s="13"/>
      <c r="P29" s="16"/>
      <c r="Q29" s="16"/>
      <c r="R29" s="58"/>
      <c r="S29" s="11"/>
    </row>
    <row r="30" spans="1:19" x14ac:dyDescent="0.25">
      <c r="A30" s="32"/>
      <c r="C30" s="13"/>
      <c r="D30" s="13"/>
      <c r="E30" s="13"/>
      <c r="F30" s="13"/>
      <c r="L30" s="13"/>
      <c r="P30" s="16"/>
      <c r="Q30" s="16"/>
      <c r="R30" s="58"/>
      <c r="S30" s="39"/>
    </row>
    <row r="31" spans="1:19" x14ac:dyDescent="0.25">
      <c r="A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P31" s="16"/>
      <c r="Q31" s="16"/>
      <c r="R31" s="58"/>
      <c r="S31" s="8"/>
    </row>
    <row r="32" spans="1:19" x14ac:dyDescent="0.25">
      <c r="A32" s="32"/>
      <c r="R32" s="11"/>
      <c r="S32" s="11"/>
    </row>
    <row r="33" spans="1:19" x14ac:dyDescent="0.25">
      <c r="A33" s="32"/>
      <c r="R33" s="11"/>
      <c r="S33" s="11"/>
    </row>
    <row r="34" spans="1:19" x14ac:dyDescent="0.25">
      <c r="A34" s="32"/>
      <c r="C34" s="13"/>
      <c r="D34" s="13"/>
      <c r="E34" s="13"/>
      <c r="F34" s="13"/>
      <c r="G34" s="13"/>
      <c r="H34" s="13"/>
      <c r="I34" s="13"/>
      <c r="J34" s="13"/>
      <c r="K34" s="13"/>
      <c r="L34" s="13"/>
      <c r="R34" s="11"/>
      <c r="S34" s="11"/>
    </row>
    <row r="35" spans="1:19" x14ac:dyDescent="0.25">
      <c r="A35" s="32"/>
      <c r="R35" s="11"/>
      <c r="S35" s="11"/>
    </row>
    <row r="36" spans="1:19" x14ac:dyDescent="0.25">
      <c r="A36" s="32"/>
      <c r="R36" s="11"/>
      <c r="S36" s="8"/>
    </row>
    <row r="37" spans="1:19" x14ac:dyDescent="0.25">
      <c r="A37" s="32"/>
      <c r="R37" s="11"/>
      <c r="S37" s="11"/>
    </row>
    <row r="38" spans="1:19" x14ac:dyDescent="0.25">
      <c r="A38" s="32"/>
      <c r="R38" s="11"/>
      <c r="S38" s="11"/>
    </row>
    <row r="39" spans="1:19" x14ac:dyDescent="0.25">
      <c r="A39" s="32"/>
      <c r="R39" s="11"/>
      <c r="S39" s="11"/>
    </row>
    <row r="40" spans="1:19" x14ac:dyDescent="0.25">
      <c r="A40" s="32"/>
      <c r="R40" s="11"/>
      <c r="S40" s="11"/>
    </row>
    <row r="41" spans="1:19" x14ac:dyDescent="0.25">
      <c r="A41" s="32"/>
      <c r="R41" s="11"/>
      <c r="S41" s="11"/>
    </row>
    <row r="42" spans="1:19" x14ac:dyDescent="0.25">
      <c r="A42" s="32"/>
    </row>
    <row r="43" spans="1:19" x14ac:dyDescent="0.25">
      <c r="A43" s="32"/>
    </row>
    <row r="44" spans="1:19" x14ac:dyDescent="0.25">
      <c r="A44" s="32"/>
    </row>
    <row r="45" spans="1:19" x14ac:dyDescent="0.25">
      <c r="A45" s="32"/>
    </row>
    <row r="46" spans="1:19" x14ac:dyDescent="0.25">
      <c r="A46" s="32"/>
    </row>
    <row r="47" spans="1:19" x14ac:dyDescent="0.25">
      <c r="A47" s="32"/>
    </row>
    <row r="48" spans="1:19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99"/>
  <sheetViews>
    <sheetView tabSelected="1" topLeftCell="A55" zoomScale="115" zoomScaleNormal="115" workbookViewId="0">
      <selection activeCell="H87" sqref="H87"/>
    </sheetView>
  </sheetViews>
  <sheetFormatPr defaultRowHeight="15" x14ac:dyDescent="0.25"/>
  <cols>
    <col min="1" max="1" width="10.7109375" customWidth="1"/>
    <col min="6" max="6" width="9.85546875" customWidth="1"/>
    <col min="8" max="8" width="13.5703125" customWidth="1"/>
    <col min="9" max="9" width="10.140625" customWidth="1"/>
    <col min="13" max="13" width="8.42578125" customWidth="1"/>
    <col min="15" max="15" width="14.5703125" customWidth="1"/>
    <col min="16" max="16" width="13.7109375" bestFit="1" customWidth="1"/>
  </cols>
  <sheetData>
    <row r="2" spans="1:18" ht="34.5" x14ac:dyDescent="0.35">
      <c r="A2" s="30" t="s">
        <v>22</v>
      </c>
      <c r="B2" s="20" t="s">
        <v>13</v>
      </c>
      <c r="C2" s="20" t="s">
        <v>14</v>
      </c>
      <c r="D2" s="21"/>
      <c r="E2" s="21"/>
      <c r="F2" s="21"/>
      <c r="G2" s="22" t="s">
        <v>15</v>
      </c>
      <c r="H2" s="23" t="s">
        <v>16</v>
      </c>
      <c r="I2" s="21" t="s">
        <v>19</v>
      </c>
      <c r="J2" s="21" t="s">
        <v>17</v>
      </c>
      <c r="K2" s="21"/>
      <c r="L2" s="21"/>
      <c r="M2" s="21"/>
      <c r="N2" s="21"/>
      <c r="Q2" s="11"/>
      <c r="R2" s="11"/>
    </row>
    <row r="3" spans="1:18" x14ac:dyDescent="0.25">
      <c r="A3" s="30"/>
      <c r="B3" s="25">
        <f>10^-6.3</f>
        <v>5.0118723362727218E-7</v>
      </c>
      <c r="C3" s="25">
        <f>10^-10.3</f>
        <v>5.0118723362726993E-11</v>
      </c>
      <c r="D3" s="26"/>
      <c r="E3" s="26"/>
      <c r="F3" s="26"/>
      <c r="G3" s="25">
        <v>1E-14</v>
      </c>
      <c r="H3" s="25">
        <f>10^(-1.47)</f>
        <v>3.3884415613920249E-2</v>
      </c>
      <c r="I3" s="26">
        <f>10^(-8.4)</f>
        <v>3.9810717055349665E-9</v>
      </c>
      <c r="J3" s="27">
        <v>5.0000000000000001E-4</v>
      </c>
      <c r="K3" s="26"/>
      <c r="L3" s="26"/>
      <c r="M3" s="26"/>
      <c r="N3" s="26"/>
      <c r="Q3" s="11"/>
      <c r="R3" s="11"/>
    </row>
    <row r="4" spans="1:18" ht="95.25" customHeight="1" x14ac:dyDescent="0.25"/>
    <row r="5" spans="1:18" ht="46.5" x14ac:dyDescent="0.35">
      <c r="B5" s="4" t="s">
        <v>28</v>
      </c>
      <c r="C5" s="4" t="s">
        <v>29</v>
      </c>
      <c r="D5" s="4" t="s">
        <v>34</v>
      </c>
      <c r="E5" s="66" t="s">
        <v>41</v>
      </c>
      <c r="F5" s="4" t="s">
        <v>12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5" t="s">
        <v>18</v>
      </c>
      <c r="N5" s="4" t="s">
        <v>8</v>
      </c>
      <c r="O5" s="4" t="s">
        <v>9</v>
      </c>
      <c r="P5" s="67" t="s">
        <v>42</v>
      </c>
    </row>
    <row r="6" spans="1:18" x14ac:dyDescent="0.25">
      <c r="A6" s="52" t="s">
        <v>25</v>
      </c>
      <c r="B6" s="7"/>
      <c r="C6" s="6" t="s">
        <v>10</v>
      </c>
      <c r="D6" s="4"/>
      <c r="E6" s="6" t="s">
        <v>10</v>
      </c>
      <c r="F6" s="7"/>
      <c r="G6" s="6" t="s">
        <v>10</v>
      </c>
      <c r="H6" s="6" t="s">
        <v>11</v>
      </c>
      <c r="I6" s="6" t="s">
        <v>10</v>
      </c>
      <c r="J6" s="6" t="s">
        <v>10</v>
      </c>
      <c r="K6" s="6" t="s">
        <v>10</v>
      </c>
      <c r="L6" s="6" t="s">
        <v>10</v>
      </c>
      <c r="M6" s="7"/>
      <c r="N6" s="6" t="s">
        <v>10</v>
      </c>
      <c r="O6" s="6" t="s">
        <v>10</v>
      </c>
      <c r="P6" s="67">
        <v>2</v>
      </c>
    </row>
    <row r="7" spans="1:18" x14ac:dyDescent="0.25">
      <c r="A7" s="52"/>
      <c r="B7" s="54"/>
      <c r="C7" s="14">
        <f>'Initial CO2 (Exercise 1)'!C9</f>
        <v>0</v>
      </c>
      <c r="D7" s="54"/>
      <c r="E7" s="55"/>
      <c r="F7" s="54"/>
      <c r="G7" s="54"/>
      <c r="H7" s="14">
        <f>'Initial CO2 (Exercise 1)'!H9*P6</f>
        <v>6.9999999999999999E-4</v>
      </c>
      <c r="I7" s="54"/>
      <c r="J7" s="54"/>
      <c r="K7" s="54"/>
      <c r="L7" s="14">
        <f>J3</f>
        <v>5.0000000000000001E-4</v>
      </c>
      <c r="M7" s="54"/>
      <c r="N7" s="55">
        <f>'Initial CO2 (Exercise 1)'!N9</f>
        <v>0</v>
      </c>
      <c r="O7" s="54">
        <f>'Initial CO2 (Exercise 1)'!Q9</f>
        <v>0</v>
      </c>
      <c r="P7" s="11"/>
    </row>
    <row r="8" spans="1:18" x14ac:dyDescent="0.25">
      <c r="A8" s="11">
        <v>1</v>
      </c>
      <c r="B8" s="9"/>
      <c r="C8" s="8">
        <f>E7</f>
        <v>0</v>
      </c>
      <c r="D8" s="9"/>
      <c r="G8" s="8"/>
      <c r="H8" s="14">
        <f>H7</f>
        <v>6.9999999999999999E-4</v>
      </c>
      <c r="I8" s="8"/>
      <c r="J8" s="8"/>
      <c r="K8" s="8"/>
      <c r="L8" s="14">
        <f>'Initial CO2 (Exercise 1)'!$J$4</f>
        <v>5.0000000000000001E-4</v>
      </c>
      <c r="M8" s="9"/>
      <c r="N8" s="14">
        <f>N7</f>
        <v>0</v>
      </c>
      <c r="P8" s="11"/>
    </row>
    <row r="9" spans="1:18" x14ac:dyDescent="0.25">
      <c r="A9">
        <v>2</v>
      </c>
      <c r="B9" s="9"/>
      <c r="D9" s="9"/>
      <c r="G9" s="8"/>
      <c r="H9" s="14">
        <f t="shared" ref="H9:H19" si="0">H8</f>
        <v>6.9999999999999999E-4</v>
      </c>
      <c r="I9" s="8"/>
      <c r="J9" s="8"/>
      <c r="K9" s="8"/>
      <c r="L9" s="14">
        <f>'Initial CO2 (Exercise 1)'!$J$4</f>
        <v>5.0000000000000001E-4</v>
      </c>
      <c r="M9" s="9"/>
      <c r="N9" s="14">
        <f t="shared" ref="N9:N19" si="1">N8</f>
        <v>0</v>
      </c>
    </row>
    <row r="10" spans="1:18" x14ac:dyDescent="0.25">
      <c r="A10" s="11">
        <v>3</v>
      </c>
      <c r="B10" s="9"/>
      <c r="C10" s="8"/>
      <c r="D10" s="9"/>
      <c r="E10" s="8"/>
      <c r="G10" s="8"/>
      <c r="H10" s="14">
        <f t="shared" si="0"/>
        <v>6.9999999999999999E-4</v>
      </c>
      <c r="I10" s="8"/>
      <c r="J10" s="8"/>
      <c r="K10" s="8"/>
      <c r="L10" s="14">
        <f>'Initial CO2 (Exercise 1)'!$J$4</f>
        <v>5.0000000000000001E-4</v>
      </c>
      <c r="M10" s="9"/>
      <c r="N10" s="14">
        <f t="shared" si="1"/>
        <v>0</v>
      </c>
    </row>
    <row r="11" spans="1:18" x14ac:dyDescent="0.25">
      <c r="A11">
        <v>4</v>
      </c>
      <c r="B11" s="9"/>
      <c r="C11" s="8"/>
      <c r="D11" s="9"/>
      <c r="E11" s="8"/>
      <c r="G11" s="8"/>
      <c r="H11" s="14">
        <f t="shared" si="0"/>
        <v>6.9999999999999999E-4</v>
      </c>
      <c r="I11" s="8"/>
      <c r="J11" s="8"/>
      <c r="K11" s="8"/>
      <c r="L11" s="14">
        <f>'Initial CO2 (Exercise 1)'!$J$4</f>
        <v>5.0000000000000001E-4</v>
      </c>
      <c r="M11" s="9"/>
      <c r="N11" s="14">
        <f t="shared" si="1"/>
        <v>0</v>
      </c>
    </row>
    <row r="12" spans="1:18" x14ac:dyDescent="0.25">
      <c r="A12" s="11">
        <v>5</v>
      </c>
      <c r="B12" s="9"/>
      <c r="C12" s="8"/>
      <c r="D12" s="9"/>
      <c r="E12" s="8"/>
      <c r="G12" s="8"/>
      <c r="H12" s="14">
        <f t="shared" si="0"/>
        <v>6.9999999999999999E-4</v>
      </c>
      <c r="I12" s="8"/>
      <c r="J12" s="8"/>
      <c r="K12" s="8"/>
      <c r="L12" s="14">
        <f>'Initial CO2 (Exercise 1)'!$J$4</f>
        <v>5.0000000000000001E-4</v>
      </c>
      <c r="M12" s="9"/>
      <c r="N12" s="14">
        <f t="shared" si="1"/>
        <v>0</v>
      </c>
    </row>
    <row r="13" spans="1:18" x14ac:dyDescent="0.25">
      <c r="A13" s="11">
        <v>6</v>
      </c>
      <c r="B13" s="9"/>
      <c r="C13" s="8"/>
      <c r="D13" s="9"/>
      <c r="E13" s="8"/>
      <c r="G13" s="8"/>
      <c r="H13" s="14">
        <f t="shared" si="0"/>
        <v>6.9999999999999999E-4</v>
      </c>
      <c r="I13" s="8"/>
      <c r="J13" s="8"/>
      <c r="K13" s="8"/>
      <c r="L13" s="14">
        <f>'Initial CO2 (Exercise 1)'!$J$4</f>
        <v>5.0000000000000001E-4</v>
      </c>
      <c r="M13" s="9"/>
      <c r="N13" s="14">
        <f t="shared" si="1"/>
        <v>0</v>
      </c>
    </row>
    <row r="14" spans="1:18" x14ac:dyDescent="0.25">
      <c r="A14" s="11">
        <v>7</v>
      </c>
      <c r="B14" s="9"/>
      <c r="C14" s="8"/>
      <c r="D14" s="9"/>
      <c r="E14" s="8"/>
      <c r="G14" s="8"/>
      <c r="H14" s="14">
        <f t="shared" si="0"/>
        <v>6.9999999999999999E-4</v>
      </c>
      <c r="I14" s="8"/>
      <c r="J14" s="8"/>
      <c r="K14" s="8"/>
      <c r="L14" s="14">
        <f>'Initial CO2 (Exercise 1)'!$J$4</f>
        <v>5.0000000000000001E-4</v>
      </c>
      <c r="M14" s="9"/>
      <c r="N14" s="14">
        <f t="shared" si="1"/>
        <v>0</v>
      </c>
    </row>
    <row r="15" spans="1:18" x14ac:dyDescent="0.25">
      <c r="A15" s="11">
        <v>8</v>
      </c>
      <c r="B15" s="9"/>
      <c r="C15" s="8"/>
      <c r="D15" s="9"/>
      <c r="E15" s="8"/>
      <c r="G15" s="8"/>
      <c r="H15" s="14">
        <f t="shared" si="0"/>
        <v>6.9999999999999999E-4</v>
      </c>
      <c r="I15" s="8"/>
      <c r="J15" s="8"/>
      <c r="K15" s="8"/>
      <c r="L15" s="14">
        <f>'Initial CO2 (Exercise 1)'!$J$4</f>
        <v>5.0000000000000001E-4</v>
      </c>
      <c r="M15" s="9"/>
      <c r="N15" s="14">
        <f t="shared" si="1"/>
        <v>0</v>
      </c>
    </row>
    <row r="16" spans="1:18" x14ac:dyDescent="0.25">
      <c r="A16" s="11">
        <v>9</v>
      </c>
      <c r="B16" s="9"/>
      <c r="C16" s="8"/>
      <c r="D16" s="9"/>
      <c r="E16" s="8"/>
      <c r="G16" s="8"/>
      <c r="H16" s="14">
        <f t="shared" si="0"/>
        <v>6.9999999999999999E-4</v>
      </c>
      <c r="I16" s="8"/>
      <c r="J16" s="8"/>
      <c r="K16" s="8"/>
      <c r="L16" s="14">
        <f>'Initial CO2 (Exercise 1)'!$J$4</f>
        <v>5.0000000000000001E-4</v>
      </c>
      <c r="M16" s="9"/>
      <c r="N16" s="14">
        <f t="shared" si="1"/>
        <v>0</v>
      </c>
    </row>
    <row r="17" spans="1:16" x14ac:dyDescent="0.25">
      <c r="A17" s="11">
        <v>10</v>
      </c>
      <c r="B17" s="9"/>
      <c r="C17" s="8"/>
      <c r="D17" s="9"/>
      <c r="E17" s="8"/>
      <c r="G17" s="8"/>
      <c r="H17" s="14">
        <f t="shared" si="0"/>
        <v>6.9999999999999999E-4</v>
      </c>
      <c r="I17" s="8"/>
      <c r="J17" s="8"/>
      <c r="K17" s="8"/>
      <c r="L17" s="14">
        <f>'Initial CO2 (Exercise 1)'!$J$4</f>
        <v>5.0000000000000001E-4</v>
      </c>
      <c r="M17" s="9"/>
      <c r="N17" s="14">
        <f t="shared" si="1"/>
        <v>0</v>
      </c>
    </row>
    <row r="18" spans="1:16" x14ac:dyDescent="0.25">
      <c r="A18" s="11">
        <v>11</v>
      </c>
      <c r="B18" s="9"/>
      <c r="C18" s="8"/>
      <c r="D18" s="9"/>
      <c r="E18" s="8"/>
      <c r="G18" s="8"/>
      <c r="H18" s="14">
        <f t="shared" si="0"/>
        <v>6.9999999999999999E-4</v>
      </c>
      <c r="I18" s="8"/>
      <c r="J18" s="8"/>
      <c r="K18" s="8"/>
      <c r="L18" s="14">
        <f>'Initial CO2 (Exercise 1)'!$J$4</f>
        <v>5.0000000000000001E-4</v>
      </c>
      <c r="M18" s="9"/>
      <c r="N18" s="14">
        <f t="shared" si="1"/>
        <v>0</v>
      </c>
    </row>
    <row r="19" spans="1:16" x14ac:dyDescent="0.25">
      <c r="A19" s="11">
        <v>12</v>
      </c>
      <c r="B19" s="9"/>
      <c r="C19" s="8"/>
      <c r="D19" s="9"/>
      <c r="E19" s="8"/>
      <c r="G19" s="8"/>
      <c r="H19" s="14">
        <f t="shared" si="0"/>
        <v>6.9999999999999999E-4</v>
      </c>
      <c r="I19" s="8"/>
      <c r="J19" s="8"/>
      <c r="K19" s="8"/>
      <c r="L19" s="14">
        <f>'Initial CO2 (Exercise 1)'!$J$4</f>
        <v>5.0000000000000001E-4</v>
      </c>
      <c r="M19" s="9"/>
      <c r="N19" s="14">
        <f t="shared" si="1"/>
        <v>0</v>
      </c>
    </row>
    <row r="21" spans="1:16" ht="46.5" x14ac:dyDescent="0.35">
      <c r="B21" s="4" t="s">
        <v>34</v>
      </c>
      <c r="C21" s="4" t="s">
        <v>29</v>
      </c>
      <c r="D21" s="4" t="s">
        <v>28</v>
      </c>
      <c r="E21" s="66" t="s">
        <v>41</v>
      </c>
      <c r="F21" s="4" t="s">
        <v>12</v>
      </c>
      <c r="G21" s="4" t="s">
        <v>2</v>
      </c>
      <c r="H21" s="4" t="s">
        <v>3</v>
      </c>
      <c r="I21" s="4" t="s">
        <v>4</v>
      </c>
      <c r="J21" s="4" t="s">
        <v>5</v>
      </c>
      <c r="K21" s="4" t="s">
        <v>6</v>
      </c>
      <c r="L21" s="4" t="s">
        <v>7</v>
      </c>
      <c r="M21" s="5" t="s">
        <v>18</v>
      </c>
      <c r="N21" s="4" t="s">
        <v>8</v>
      </c>
      <c r="O21" s="4" t="s">
        <v>9</v>
      </c>
      <c r="P21" s="67" t="s">
        <v>42</v>
      </c>
    </row>
    <row r="22" spans="1:16" x14ac:dyDescent="0.25">
      <c r="A22" s="52" t="s">
        <v>25</v>
      </c>
      <c r="B22" s="7"/>
      <c r="C22" s="6" t="s">
        <v>10</v>
      </c>
      <c r="D22" s="4"/>
      <c r="E22" s="6" t="s">
        <v>10</v>
      </c>
      <c r="F22" s="7"/>
      <c r="G22" s="6" t="s">
        <v>10</v>
      </c>
      <c r="H22" s="6" t="s">
        <v>11</v>
      </c>
      <c r="I22" s="6" t="s">
        <v>10</v>
      </c>
      <c r="J22" s="6" t="s">
        <v>10</v>
      </c>
      <c r="K22" s="6" t="s">
        <v>10</v>
      </c>
      <c r="L22" s="6" t="s">
        <v>10</v>
      </c>
      <c r="M22" s="7"/>
      <c r="N22" s="6" t="s">
        <v>10</v>
      </c>
      <c r="O22" s="6" t="s">
        <v>10</v>
      </c>
      <c r="P22" s="67">
        <v>1.8</v>
      </c>
    </row>
    <row r="23" spans="1:16" x14ac:dyDescent="0.25">
      <c r="A23" s="52"/>
      <c r="B23" s="54"/>
      <c r="C23" s="14">
        <f>'Initial CO2 (Exercise 1)'!C9</f>
        <v>0</v>
      </c>
      <c r="D23" s="54"/>
      <c r="E23" s="55"/>
      <c r="F23" s="54"/>
      <c r="G23" s="54"/>
      <c r="H23" s="55">
        <f>'Initial CO2 (Exercise 1)'!H9*P22</f>
        <v>6.3000000000000003E-4</v>
      </c>
      <c r="I23" s="54"/>
      <c r="J23" s="54"/>
      <c r="K23" s="54"/>
      <c r="L23" s="14">
        <f>J3</f>
        <v>5.0000000000000001E-4</v>
      </c>
      <c r="M23" s="54"/>
      <c r="N23" s="55">
        <f>'Initial CO2 (Exercise 1)'!N9</f>
        <v>0</v>
      </c>
      <c r="O23" s="54">
        <f>'Initial CO2 (Exercise 1)'!Q25</f>
        <v>0</v>
      </c>
      <c r="P23" s="11"/>
    </row>
    <row r="24" spans="1:16" x14ac:dyDescent="0.25">
      <c r="A24" s="11">
        <v>1</v>
      </c>
      <c r="B24" s="9"/>
      <c r="C24" s="8">
        <f>E23</f>
        <v>0</v>
      </c>
      <c r="D24" s="9"/>
      <c r="G24" s="8"/>
      <c r="H24" s="14">
        <f>H23</f>
        <v>6.3000000000000003E-4</v>
      </c>
      <c r="I24" s="8"/>
      <c r="J24" s="8"/>
      <c r="K24" s="8"/>
      <c r="L24" s="14">
        <f>'Initial CO2 (Exercise 1)'!$J$4</f>
        <v>5.0000000000000001E-4</v>
      </c>
      <c r="M24" s="9"/>
      <c r="N24" s="14">
        <f>'Initial CO2 (Exercise 1)'!$N$9</f>
        <v>0</v>
      </c>
      <c r="P24" s="11"/>
    </row>
    <row r="25" spans="1:16" x14ac:dyDescent="0.25">
      <c r="A25">
        <v>2</v>
      </c>
      <c r="B25" s="9"/>
      <c r="D25" s="9"/>
      <c r="G25" s="8"/>
      <c r="H25" s="14">
        <f t="shared" ref="H25:H35" si="2">H24</f>
        <v>6.3000000000000003E-4</v>
      </c>
      <c r="I25" s="8"/>
      <c r="J25" s="8"/>
      <c r="K25" s="8"/>
      <c r="L25" s="14">
        <f>'Initial CO2 (Exercise 1)'!$J$4</f>
        <v>5.0000000000000001E-4</v>
      </c>
      <c r="M25" s="9"/>
      <c r="N25" s="14">
        <f>'Initial CO2 (Exercise 1)'!$N$9</f>
        <v>0</v>
      </c>
    </row>
    <row r="26" spans="1:16" x14ac:dyDescent="0.25">
      <c r="A26" s="11">
        <v>3</v>
      </c>
      <c r="B26" s="9"/>
      <c r="C26" s="8"/>
      <c r="D26" s="9"/>
      <c r="E26" s="8"/>
      <c r="G26" s="8"/>
      <c r="H26" s="14">
        <f t="shared" si="2"/>
        <v>6.3000000000000003E-4</v>
      </c>
      <c r="I26" s="8"/>
      <c r="J26" s="8"/>
      <c r="K26" s="8"/>
      <c r="L26" s="14">
        <f>'Initial CO2 (Exercise 1)'!$J$4</f>
        <v>5.0000000000000001E-4</v>
      </c>
      <c r="M26" s="9"/>
      <c r="N26" s="14">
        <f>'Initial CO2 (Exercise 1)'!$N$9</f>
        <v>0</v>
      </c>
    </row>
    <row r="27" spans="1:16" x14ac:dyDescent="0.25">
      <c r="A27">
        <v>4</v>
      </c>
      <c r="B27" s="9"/>
      <c r="C27" s="8"/>
      <c r="D27" s="9"/>
      <c r="E27" s="8"/>
      <c r="G27" s="8"/>
      <c r="H27" s="14">
        <f t="shared" si="2"/>
        <v>6.3000000000000003E-4</v>
      </c>
      <c r="I27" s="8"/>
      <c r="J27" s="8"/>
      <c r="K27" s="8"/>
      <c r="L27" s="14">
        <f>'Initial CO2 (Exercise 1)'!$J$4</f>
        <v>5.0000000000000001E-4</v>
      </c>
      <c r="M27" s="9"/>
      <c r="N27" s="14">
        <f>'Initial CO2 (Exercise 1)'!$N$9</f>
        <v>0</v>
      </c>
    </row>
    <row r="28" spans="1:16" x14ac:dyDescent="0.25">
      <c r="A28" s="11">
        <v>5</v>
      </c>
      <c r="B28" s="9"/>
      <c r="C28" s="8"/>
      <c r="D28" s="9"/>
      <c r="E28" s="8"/>
      <c r="G28" s="8"/>
      <c r="H28" s="14">
        <f t="shared" si="2"/>
        <v>6.3000000000000003E-4</v>
      </c>
      <c r="I28" s="8"/>
      <c r="J28" s="8"/>
      <c r="K28" s="8"/>
      <c r="L28" s="14">
        <f>'Initial CO2 (Exercise 1)'!$J$4</f>
        <v>5.0000000000000001E-4</v>
      </c>
      <c r="M28" s="9"/>
      <c r="N28" s="14">
        <f>'Initial CO2 (Exercise 1)'!$N$9</f>
        <v>0</v>
      </c>
    </row>
    <row r="29" spans="1:16" x14ac:dyDescent="0.25">
      <c r="A29" s="11">
        <v>6</v>
      </c>
      <c r="B29" s="9"/>
      <c r="C29" s="8"/>
      <c r="D29" s="9"/>
      <c r="E29" s="8"/>
      <c r="G29" s="8"/>
      <c r="H29" s="14">
        <f t="shared" si="2"/>
        <v>6.3000000000000003E-4</v>
      </c>
      <c r="I29" s="8"/>
      <c r="J29" s="8"/>
      <c r="K29" s="8"/>
      <c r="L29" s="14">
        <f>'Initial CO2 (Exercise 1)'!$J$4</f>
        <v>5.0000000000000001E-4</v>
      </c>
      <c r="M29" s="9"/>
      <c r="N29" s="14">
        <f>'Initial CO2 (Exercise 1)'!$N$9</f>
        <v>0</v>
      </c>
    </row>
    <row r="30" spans="1:16" x14ac:dyDescent="0.25">
      <c r="A30" s="11">
        <v>7</v>
      </c>
      <c r="B30" s="9"/>
      <c r="C30" s="8"/>
      <c r="D30" s="9"/>
      <c r="E30" s="8"/>
      <c r="G30" s="8"/>
      <c r="H30" s="14">
        <f t="shared" si="2"/>
        <v>6.3000000000000003E-4</v>
      </c>
      <c r="I30" s="8"/>
      <c r="J30" s="8"/>
      <c r="K30" s="8"/>
      <c r="L30" s="14">
        <f>'Initial CO2 (Exercise 1)'!$J$4</f>
        <v>5.0000000000000001E-4</v>
      </c>
      <c r="M30" s="9"/>
      <c r="N30" s="14">
        <f>'Initial CO2 (Exercise 1)'!$N$9</f>
        <v>0</v>
      </c>
    </row>
    <row r="31" spans="1:16" x14ac:dyDescent="0.25">
      <c r="A31" s="11">
        <v>8</v>
      </c>
      <c r="B31" s="9"/>
      <c r="C31" s="8"/>
      <c r="D31" s="9"/>
      <c r="E31" s="8"/>
      <c r="G31" s="8"/>
      <c r="H31" s="14">
        <f t="shared" si="2"/>
        <v>6.3000000000000003E-4</v>
      </c>
      <c r="I31" s="8"/>
      <c r="J31" s="8"/>
      <c r="K31" s="8"/>
      <c r="L31" s="14">
        <f>'Initial CO2 (Exercise 1)'!$J$4</f>
        <v>5.0000000000000001E-4</v>
      </c>
      <c r="M31" s="9"/>
      <c r="N31" s="14">
        <f>'Initial CO2 (Exercise 1)'!$N$9</f>
        <v>0</v>
      </c>
    </row>
    <row r="32" spans="1:16" x14ac:dyDescent="0.25">
      <c r="A32" s="11">
        <v>9</v>
      </c>
      <c r="B32" s="9"/>
      <c r="C32" s="8"/>
      <c r="D32" s="9"/>
      <c r="E32" s="8"/>
      <c r="G32" s="8"/>
      <c r="H32" s="14">
        <f t="shared" si="2"/>
        <v>6.3000000000000003E-4</v>
      </c>
      <c r="I32" s="8"/>
      <c r="J32" s="8"/>
      <c r="K32" s="8"/>
      <c r="L32" s="14">
        <f>'Initial CO2 (Exercise 1)'!$J$4</f>
        <v>5.0000000000000001E-4</v>
      </c>
      <c r="M32" s="9"/>
      <c r="N32" s="14">
        <f>'Initial CO2 (Exercise 1)'!$N$9</f>
        <v>0</v>
      </c>
    </row>
    <row r="33" spans="1:16" x14ac:dyDescent="0.25">
      <c r="A33" s="11">
        <v>10</v>
      </c>
      <c r="B33" s="9"/>
      <c r="C33" s="8"/>
      <c r="D33" s="9"/>
      <c r="E33" s="8"/>
      <c r="G33" s="8"/>
      <c r="H33" s="14">
        <f t="shared" si="2"/>
        <v>6.3000000000000003E-4</v>
      </c>
      <c r="I33" s="8"/>
      <c r="J33" s="8"/>
      <c r="K33" s="8"/>
      <c r="L33" s="14">
        <f>'Initial CO2 (Exercise 1)'!$J$4</f>
        <v>5.0000000000000001E-4</v>
      </c>
      <c r="M33" s="9"/>
      <c r="N33" s="14">
        <f>'Initial CO2 (Exercise 1)'!$N$9</f>
        <v>0</v>
      </c>
    </row>
    <row r="34" spans="1:16" x14ac:dyDescent="0.25">
      <c r="A34" s="11">
        <v>11</v>
      </c>
      <c r="B34" s="9"/>
      <c r="C34" s="8"/>
      <c r="D34" s="9"/>
      <c r="E34" s="8"/>
      <c r="G34" s="8"/>
      <c r="H34" s="14">
        <f t="shared" si="2"/>
        <v>6.3000000000000003E-4</v>
      </c>
      <c r="I34" s="8"/>
      <c r="J34" s="8"/>
      <c r="K34" s="8"/>
      <c r="L34" s="14">
        <f>'Initial CO2 (Exercise 1)'!$J$4</f>
        <v>5.0000000000000001E-4</v>
      </c>
      <c r="M34" s="9"/>
      <c r="N34" s="14">
        <f>'Initial CO2 (Exercise 1)'!$N$9</f>
        <v>0</v>
      </c>
    </row>
    <row r="35" spans="1:16" x14ac:dyDescent="0.25">
      <c r="A35" s="11">
        <v>12</v>
      </c>
      <c r="B35" s="9"/>
      <c r="C35" s="8"/>
      <c r="D35" s="9"/>
      <c r="E35" s="8"/>
      <c r="G35" s="8"/>
      <c r="H35" s="14">
        <f t="shared" si="2"/>
        <v>6.3000000000000003E-4</v>
      </c>
      <c r="I35" s="8"/>
      <c r="J35" s="8"/>
      <c r="K35" s="8"/>
      <c r="L35" s="14">
        <f>'Initial CO2 (Exercise 1)'!$J$4</f>
        <v>5.0000000000000001E-4</v>
      </c>
      <c r="M35" s="9"/>
      <c r="N35" s="14">
        <f>'Initial CO2 (Exercise 1)'!$N$9</f>
        <v>0</v>
      </c>
    </row>
    <row r="37" spans="1:16" ht="46.5" x14ac:dyDescent="0.35">
      <c r="B37" s="4" t="s">
        <v>34</v>
      </c>
      <c r="C37" s="4" t="s">
        <v>29</v>
      </c>
      <c r="D37" s="4" t="s">
        <v>28</v>
      </c>
      <c r="E37" s="66" t="s">
        <v>41</v>
      </c>
      <c r="F37" s="4" t="s">
        <v>12</v>
      </c>
      <c r="G37" s="4" t="s">
        <v>2</v>
      </c>
      <c r="H37" s="4" t="s">
        <v>3</v>
      </c>
      <c r="I37" s="4" t="s">
        <v>4</v>
      </c>
      <c r="J37" s="4" t="s">
        <v>5</v>
      </c>
      <c r="K37" s="4" t="s">
        <v>6</v>
      </c>
      <c r="L37" s="4" t="s">
        <v>7</v>
      </c>
      <c r="M37" s="5" t="s">
        <v>18</v>
      </c>
      <c r="N37" s="4" t="s">
        <v>8</v>
      </c>
      <c r="O37" s="4" t="s">
        <v>9</v>
      </c>
      <c r="P37" s="67" t="s">
        <v>42</v>
      </c>
    </row>
    <row r="38" spans="1:16" x14ac:dyDescent="0.25">
      <c r="A38" s="52" t="s">
        <v>25</v>
      </c>
      <c r="B38" s="7"/>
      <c r="C38" s="6" t="s">
        <v>10</v>
      </c>
      <c r="D38" s="4"/>
      <c r="E38" s="6" t="s">
        <v>10</v>
      </c>
      <c r="F38" s="7"/>
      <c r="G38" s="6" t="s">
        <v>10</v>
      </c>
      <c r="H38" s="6" t="s">
        <v>11</v>
      </c>
      <c r="I38" s="6" t="s">
        <v>10</v>
      </c>
      <c r="J38" s="6" t="s">
        <v>10</v>
      </c>
      <c r="K38" s="6" t="s">
        <v>10</v>
      </c>
      <c r="L38" s="6" t="s">
        <v>10</v>
      </c>
      <c r="M38" s="7"/>
      <c r="N38" s="6" t="s">
        <v>10</v>
      </c>
      <c r="O38" s="6" t="s">
        <v>10</v>
      </c>
      <c r="P38" s="67">
        <v>1.6</v>
      </c>
    </row>
    <row r="39" spans="1:16" x14ac:dyDescent="0.25">
      <c r="A39" s="52"/>
      <c r="B39" s="54"/>
      <c r="C39" s="14">
        <f>'Initial CO2 (Exercise 1)'!C9</f>
        <v>0</v>
      </c>
      <c r="D39" s="54"/>
      <c r="E39" s="55"/>
      <c r="F39" s="54"/>
      <c r="G39" s="54"/>
      <c r="H39" s="55">
        <f>'Initial CO2 (Exercise 1)'!H9*P38</f>
        <v>5.6000000000000006E-4</v>
      </c>
      <c r="I39" s="54"/>
      <c r="J39" s="54"/>
      <c r="K39" s="54"/>
      <c r="L39" s="14">
        <f>'Initial CO2 (Exercise 1)'!$J$4</f>
        <v>5.0000000000000001E-4</v>
      </c>
      <c r="M39" s="54"/>
      <c r="N39" s="14">
        <f>'Initial CO2 (Exercise 1)'!$N$9</f>
        <v>0</v>
      </c>
      <c r="O39" s="54">
        <f>'Initial CO2 (Exercise 1)'!Q41</f>
        <v>0</v>
      </c>
      <c r="P39" s="11"/>
    </row>
    <row r="40" spans="1:16" x14ac:dyDescent="0.25">
      <c r="A40" s="11">
        <v>1</v>
      </c>
      <c r="B40" s="9"/>
      <c r="C40" s="8">
        <f>E39</f>
        <v>0</v>
      </c>
      <c r="D40" s="9"/>
      <c r="G40" s="8"/>
      <c r="H40" s="14">
        <f>H39</f>
        <v>5.6000000000000006E-4</v>
      </c>
      <c r="I40" s="8"/>
      <c r="J40" s="8"/>
      <c r="K40" s="8"/>
      <c r="L40" s="14">
        <f>'Initial CO2 (Exercise 1)'!$J$4</f>
        <v>5.0000000000000001E-4</v>
      </c>
      <c r="M40" s="9"/>
      <c r="N40" s="14">
        <f>'Initial CO2 (Exercise 1)'!$N$9</f>
        <v>0</v>
      </c>
      <c r="P40" s="11"/>
    </row>
    <row r="41" spans="1:16" x14ac:dyDescent="0.25">
      <c r="A41">
        <v>2</v>
      </c>
      <c r="B41" s="9"/>
      <c r="D41" s="9"/>
      <c r="G41" s="8"/>
      <c r="H41" s="14">
        <f t="shared" ref="H41:H51" si="3">H40</f>
        <v>5.6000000000000006E-4</v>
      </c>
      <c r="I41" s="8"/>
      <c r="J41" s="8"/>
      <c r="K41" s="8"/>
      <c r="L41" s="14">
        <f>'Initial CO2 (Exercise 1)'!$J$4</f>
        <v>5.0000000000000001E-4</v>
      </c>
      <c r="M41" s="9"/>
      <c r="N41" s="14">
        <f>'Initial CO2 (Exercise 1)'!$N$9</f>
        <v>0</v>
      </c>
    </row>
    <row r="42" spans="1:16" x14ac:dyDescent="0.25">
      <c r="A42" s="11">
        <v>3</v>
      </c>
      <c r="B42" s="9"/>
      <c r="C42" s="8"/>
      <c r="D42" s="9"/>
      <c r="E42" s="8"/>
      <c r="G42" s="8"/>
      <c r="H42" s="14">
        <f t="shared" si="3"/>
        <v>5.6000000000000006E-4</v>
      </c>
      <c r="I42" s="8"/>
      <c r="J42" s="8"/>
      <c r="K42" s="8"/>
      <c r="L42" s="14">
        <f>'Initial CO2 (Exercise 1)'!$J$4</f>
        <v>5.0000000000000001E-4</v>
      </c>
      <c r="M42" s="9"/>
      <c r="N42" s="14">
        <f>'Initial CO2 (Exercise 1)'!$N$9</f>
        <v>0</v>
      </c>
    </row>
    <row r="43" spans="1:16" x14ac:dyDescent="0.25">
      <c r="A43">
        <v>4</v>
      </c>
      <c r="B43" s="9"/>
      <c r="C43" s="8"/>
      <c r="D43" s="9"/>
      <c r="E43" s="8"/>
      <c r="G43" s="8"/>
      <c r="H43" s="14">
        <f t="shared" si="3"/>
        <v>5.6000000000000006E-4</v>
      </c>
      <c r="I43" s="8"/>
      <c r="J43" s="8"/>
      <c r="K43" s="8"/>
      <c r="L43" s="14">
        <f>'Initial CO2 (Exercise 1)'!$J$4</f>
        <v>5.0000000000000001E-4</v>
      </c>
      <c r="M43" s="9"/>
      <c r="N43" s="14">
        <f>'Initial CO2 (Exercise 1)'!$N$9</f>
        <v>0</v>
      </c>
    </row>
    <row r="44" spans="1:16" x14ac:dyDescent="0.25">
      <c r="A44" s="11">
        <v>5</v>
      </c>
      <c r="B44" s="9"/>
      <c r="C44" s="8"/>
      <c r="D44" s="9"/>
      <c r="E44" s="8"/>
      <c r="G44" s="8"/>
      <c r="H44" s="14">
        <f t="shared" si="3"/>
        <v>5.6000000000000006E-4</v>
      </c>
      <c r="I44" s="8"/>
      <c r="J44" s="8"/>
      <c r="K44" s="8"/>
      <c r="L44" s="14">
        <f>'Initial CO2 (Exercise 1)'!$J$4</f>
        <v>5.0000000000000001E-4</v>
      </c>
      <c r="M44" s="9"/>
      <c r="N44" s="14">
        <f>'Initial CO2 (Exercise 1)'!$N$9</f>
        <v>0</v>
      </c>
    </row>
    <row r="45" spans="1:16" x14ac:dyDescent="0.25">
      <c r="A45" s="11">
        <v>6</v>
      </c>
      <c r="B45" s="9"/>
      <c r="C45" s="8"/>
      <c r="D45" s="9"/>
      <c r="E45" s="8"/>
      <c r="G45" s="8"/>
      <c r="H45" s="14">
        <f t="shared" si="3"/>
        <v>5.6000000000000006E-4</v>
      </c>
      <c r="I45" s="8"/>
      <c r="J45" s="8"/>
      <c r="K45" s="8"/>
      <c r="L45" s="14">
        <f>'Initial CO2 (Exercise 1)'!$J$4</f>
        <v>5.0000000000000001E-4</v>
      </c>
      <c r="M45" s="9"/>
      <c r="N45" s="14">
        <f>'Initial CO2 (Exercise 1)'!$N$9</f>
        <v>0</v>
      </c>
    </row>
    <row r="46" spans="1:16" x14ac:dyDescent="0.25">
      <c r="A46" s="11">
        <v>7</v>
      </c>
      <c r="B46" s="9"/>
      <c r="C46" s="8"/>
      <c r="D46" s="9"/>
      <c r="E46" s="8"/>
      <c r="G46" s="8"/>
      <c r="H46" s="14">
        <f t="shared" si="3"/>
        <v>5.6000000000000006E-4</v>
      </c>
      <c r="I46" s="8"/>
      <c r="J46" s="8"/>
      <c r="K46" s="8"/>
      <c r="L46" s="14">
        <f>'Initial CO2 (Exercise 1)'!$J$4</f>
        <v>5.0000000000000001E-4</v>
      </c>
      <c r="M46" s="9"/>
      <c r="N46" s="14">
        <f>'Initial CO2 (Exercise 1)'!$N$9</f>
        <v>0</v>
      </c>
    </row>
    <row r="47" spans="1:16" x14ac:dyDescent="0.25">
      <c r="A47" s="11">
        <v>8</v>
      </c>
      <c r="B47" s="9"/>
      <c r="C47" s="8"/>
      <c r="D47" s="9"/>
      <c r="E47" s="8"/>
      <c r="G47" s="8"/>
      <c r="H47" s="14">
        <f t="shared" si="3"/>
        <v>5.6000000000000006E-4</v>
      </c>
      <c r="I47" s="8"/>
      <c r="J47" s="8"/>
      <c r="K47" s="8"/>
      <c r="L47" s="14">
        <f>'Initial CO2 (Exercise 1)'!$J$4</f>
        <v>5.0000000000000001E-4</v>
      </c>
      <c r="M47" s="9"/>
      <c r="N47" s="14">
        <f>'Initial CO2 (Exercise 1)'!$N$9</f>
        <v>0</v>
      </c>
    </row>
    <row r="48" spans="1:16" x14ac:dyDescent="0.25">
      <c r="A48" s="11">
        <v>9</v>
      </c>
      <c r="B48" s="9"/>
      <c r="C48" s="8"/>
      <c r="D48" s="9"/>
      <c r="E48" s="8"/>
      <c r="G48" s="8"/>
      <c r="H48" s="14">
        <f t="shared" si="3"/>
        <v>5.6000000000000006E-4</v>
      </c>
      <c r="I48" s="8"/>
      <c r="J48" s="8"/>
      <c r="K48" s="8"/>
      <c r="L48" s="14">
        <f>'Initial CO2 (Exercise 1)'!$J$4</f>
        <v>5.0000000000000001E-4</v>
      </c>
      <c r="M48" s="9"/>
      <c r="N48" s="14">
        <f>'Initial CO2 (Exercise 1)'!$N$9</f>
        <v>0</v>
      </c>
    </row>
    <row r="49" spans="1:16" x14ac:dyDescent="0.25">
      <c r="A49" s="11">
        <v>10</v>
      </c>
      <c r="B49" s="9"/>
      <c r="C49" s="8"/>
      <c r="D49" s="9"/>
      <c r="E49" s="8"/>
      <c r="G49" s="8"/>
      <c r="H49" s="14">
        <f t="shared" si="3"/>
        <v>5.6000000000000006E-4</v>
      </c>
      <c r="I49" s="8"/>
      <c r="J49" s="8"/>
      <c r="K49" s="8"/>
      <c r="L49" s="14">
        <f>'Initial CO2 (Exercise 1)'!$J$4</f>
        <v>5.0000000000000001E-4</v>
      </c>
      <c r="M49" s="9"/>
      <c r="N49" s="14">
        <f>'Initial CO2 (Exercise 1)'!$N$9</f>
        <v>0</v>
      </c>
    </row>
    <row r="50" spans="1:16" x14ac:dyDescent="0.25">
      <c r="A50" s="11">
        <v>11</v>
      </c>
      <c r="B50" s="9"/>
      <c r="C50" s="8"/>
      <c r="D50" s="9"/>
      <c r="E50" s="8"/>
      <c r="G50" s="8"/>
      <c r="H50" s="14">
        <f t="shared" si="3"/>
        <v>5.6000000000000006E-4</v>
      </c>
      <c r="I50" s="8"/>
      <c r="J50" s="8"/>
      <c r="K50" s="8"/>
      <c r="L50" s="14">
        <f>'Initial CO2 (Exercise 1)'!$J$4</f>
        <v>5.0000000000000001E-4</v>
      </c>
      <c r="M50" s="9"/>
      <c r="N50" s="14">
        <f>'Initial CO2 (Exercise 1)'!$N$9</f>
        <v>0</v>
      </c>
    </row>
    <row r="51" spans="1:16" x14ac:dyDescent="0.25">
      <c r="A51" s="11">
        <v>12</v>
      </c>
      <c r="B51" s="9"/>
      <c r="C51" s="8"/>
      <c r="D51" s="9"/>
      <c r="E51" s="8"/>
      <c r="G51" s="8"/>
      <c r="H51" s="14">
        <f t="shared" si="3"/>
        <v>5.6000000000000006E-4</v>
      </c>
      <c r="I51" s="8"/>
      <c r="J51" s="8"/>
      <c r="K51" s="8"/>
      <c r="L51" s="14">
        <f>'Initial CO2 (Exercise 1)'!$J$4</f>
        <v>5.0000000000000001E-4</v>
      </c>
      <c r="M51" s="9"/>
      <c r="N51" s="14">
        <f>'Initial CO2 (Exercise 1)'!$N$9</f>
        <v>0</v>
      </c>
    </row>
    <row r="53" spans="1:16" ht="46.5" x14ac:dyDescent="0.35">
      <c r="B53" s="4" t="s">
        <v>34</v>
      </c>
      <c r="C53" s="4" t="s">
        <v>29</v>
      </c>
      <c r="D53" s="4" t="s">
        <v>28</v>
      </c>
      <c r="E53" s="66" t="s">
        <v>41</v>
      </c>
      <c r="F53" s="4" t="s">
        <v>12</v>
      </c>
      <c r="G53" s="4" t="s">
        <v>2</v>
      </c>
      <c r="H53" s="4" t="s">
        <v>3</v>
      </c>
      <c r="I53" s="4" t="s">
        <v>4</v>
      </c>
      <c r="J53" s="4" t="s">
        <v>5</v>
      </c>
      <c r="K53" s="4" t="s">
        <v>6</v>
      </c>
      <c r="L53" s="4" t="s">
        <v>7</v>
      </c>
      <c r="M53" s="5" t="s">
        <v>18</v>
      </c>
      <c r="N53" s="4" t="s">
        <v>8</v>
      </c>
      <c r="O53" s="4" t="s">
        <v>9</v>
      </c>
      <c r="P53" s="67" t="s">
        <v>42</v>
      </c>
    </row>
    <row r="54" spans="1:16" x14ac:dyDescent="0.25">
      <c r="A54" s="52" t="s">
        <v>25</v>
      </c>
      <c r="B54" s="7"/>
      <c r="C54" s="6" t="s">
        <v>10</v>
      </c>
      <c r="D54" s="4"/>
      <c r="E54" s="6" t="s">
        <v>10</v>
      </c>
      <c r="F54" s="7"/>
      <c r="G54" s="6" t="s">
        <v>10</v>
      </c>
      <c r="H54" s="6" t="s">
        <v>11</v>
      </c>
      <c r="I54" s="6" t="s">
        <v>10</v>
      </c>
      <c r="J54" s="6" t="s">
        <v>10</v>
      </c>
      <c r="K54" s="6" t="s">
        <v>10</v>
      </c>
      <c r="L54" s="6" t="s">
        <v>10</v>
      </c>
      <c r="M54" s="7"/>
      <c r="N54" s="6" t="s">
        <v>10</v>
      </c>
      <c r="O54" s="6" t="s">
        <v>10</v>
      </c>
      <c r="P54" s="67">
        <v>1.4</v>
      </c>
    </row>
    <row r="55" spans="1:16" x14ac:dyDescent="0.25">
      <c r="A55" s="52"/>
      <c r="B55" s="54"/>
      <c r="C55" s="14">
        <f>'Initial CO2 (Exercise 1)'!C9</f>
        <v>0</v>
      </c>
      <c r="D55" s="54"/>
      <c r="E55" s="55"/>
      <c r="F55" s="54"/>
      <c r="G55" s="54"/>
      <c r="H55" s="55">
        <f>'Initial CO2 (Exercise 1)'!H9*P54</f>
        <v>4.8999999999999998E-4</v>
      </c>
      <c r="I55" s="54"/>
      <c r="J55" s="54"/>
      <c r="K55" s="54"/>
      <c r="L55" s="14">
        <f>'Initial CO2 (Exercise 1)'!$J$4</f>
        <v>5.0000000000000001E-4</v>
      </c>
      <c r="M55" s="54"/>
      <c r="N55" s="14">
        <f>'Initial CO2 (Exercise 1)'!$N$9</f>
        <v>0</v>
      </c>
      <c r="O55" s="54">
        <f>'Initial CO2 (Exercise 1)'!Q57</f>
        <v>0</v>
      </c>
      <c r="P55" s="11"/>
    </row>
    <row r="56" spans="1:16" x14ac:dyDescent="0.25">
      <c r="A56" s="11">
        <v>1</v>
      </c>
      <c r="B56" s="9"/>
      <c r="C56" s="8">
        <f>E55</f>
        <v>0</v>
      </c>
      <c r="D56" s="9"/>
      <c r="G56" s="8"/>
      <c r="H56" s="14">
        <f>H55</f>
        <v>4.8999999999999998E-4</v>
      </c>
      <c r="I56" s="8"/>
      <c r="J56" s="8"/>
      <c r="K56" s="8"/>
      <c r="L56" s="14">
        <f>'Initial CO2 (Exercise 1)'!$J$4</f>
        <v>5.0000000000000001E-4</v>
      </c>
      <c r="M56" s="9"/>
      <c r="N56" s="14">
        <f>'Initial CO2 (Exercise 1)'!$N$9</f>
        <v>0</v>
      </c>
      <c r="P56" s="11"/>
    </row>
    <row r="57" spans="1:16" x14ac:dyDescent="0.25">
      <c r="A57">
        <v>2</v>
      </c>
      <c r="B57" s="9"/>
      <c r="D57" s="9"/>
      <c r="G57" s="8"/>
      <c r="H57" s="14">
        <f t="shared" ref="H57:H67" si="4">H56</f>
        <v>4.8999999999999998E-4</v>
      </c>
      <c r="I57" s="8"/>
      <c r="J57" s="8"/>
      <c r="K57" s="8"/>
      <c r="L57" s="14">
        <f>'Initial CO2 (Exercise 1)'!$J$4</f>
        <v>5.0000000000000001E-4</v>
      </c>
      <c r="M57" s="9"/>
      <c r="N57" s="14">
        <f>'Initial CO2 (Exercise 1)'!$N$9</f>
        <v>0</v>
      </c>
    </row>
    <row r="58" spans="1:16" x14ac:dyDescent="0.25">
      <c r="A58" s="11">
        <v>3</v>
      </c>
      <c r="B58" s="9"/>
      <c r="C58" s="8"/>
      <c r="D58" s="9"/>
      <c r="E58" s="8"/>
      <c r="G58" s="8"/>
      <c r="H58" s="14">
        <f t="shared" si="4"/>
        <v>4.8999999999999998E-4</v>
      </c>
      <c r="I58" s="8"/>
      <c r="J58" s="8"/>
      <c r="K58" s="8"/>
      <c r="L58" s="14">
        <f>'Initial CO2 (Exercise 1)'!$J$4</f>
        <v>5.0000000000000001E-4</v>
      </c>
      <c r="M58" s="9"/>
      <c r="N58" s="14">
        <f>'Initial CO2 (Exercise 1)'!$N$9</f>
        <v>0</v>
      </c>
    </row>
    <row r="59" spans="1:16" x14ac:dyDescent="0.25">
      <c r="A59">
        <v>4</v>
      </c>
      <c r="B59" s="9"/>
      <c r="C59" s="8"/>
      <c r="D59" s="9"/>
      <c r="E59" s="8"/>
      <c r="G59" s="8"/>
      <c r="H59" s="14">
        <f t="shared" si="4"/>
        <v>4.8999999999999998E-4</v>
      </c>
      <c r="I59" s="8"/>
      <c r="J59" s="8"/>
      <c r="K59" s="8"/>
      <c r="L59" s="14">
        <f>'Initial CO2 (Exercise 1)'!$J$4</f>
        <v>5.0000000000000001E-4</v>
      </c>
      <c r="M59" s="9"/>
      <c r="N59" s="14">
        <f>'Initial CO2 (Exercise 1)'!$N$9</f>
        <v>0</v>
      </c>
    </row>
    <row r="60" spans="1:16" x14ac:dyDescent="0.25">
      <c r="A60" s="11">
        <v>5</v>
      </c>
      <c r="B60" s="9"/>
      <c r="C60" s="8"/>
      <c r="D60" s="9"/>
      <c r="E60" s="8"/>
      <c r="G60" s="8"/>
      <c r="H60" s="14">
        <f t="shared" si="4"/>
        <v>4.8999999999999998E-4</v>
      </c>
      <c r="I60" s="8"/>
      <c r="J60" s="8"/>
      <c r="K60" s="8"/>
      <c r="L60" s="14">
        <f>'Initial CO2 (Exercise 1)'!$J$4</f>
        <v>5.0000000000000001E-4</v>
      </c>
      <c r="M60" s="9"/>
      <c r="N60" s="14">
        <f>'Initial CO2 (Exercise 1)'!$N$9</f>
        <v>0</v>
      </c>
    </row>
    <row r="61" spans="1:16" x14ac:dyDescent="0.25">
      <c r="A61" s="11">
        <v>6</v>
      </c>
      <c r="B61" s="9"/>
      <c r="C61" s="8"/>
      <c r="D61" s="9"/>
      <c r="E61" s="8"/>
      <c r="G61" s="8"/>
      <c r="H61" s="14">
        <f t="shared" si="4"/>
        <v>4.8999999999999998E-4</v>
      </c>
      <c r="I61" s="8"/>
      <c r="J61" s="8"/>
      <c r="K61" s="8"/>
      <c r="L61" s="14">
        <f>'Initial CO2 (Exercise 1)'!$J$4</f>
        <v>5.0000000000000001E-4</v>
      </c>
      <c r="M61" s="9"/>
      <c r="N61" s="14">
        <f>'Initial CO2 (Exercise 1)'!$N$9</f>
        <v>0</v>
      </c>
    </row>
    <row r="62" spans="1:16" x14ac:dyDescent="0.25">
      <c r="A62" s="11">
        <v>7</v>
      </c>
      <c r="B62" s="9"/>
      <c r="C62" s="8"/>
      <c r="D62" s="9"/>
      <c r="E62" s="8"/>
      <c r="G62" s="8"/>
      <c r="H62" s="14">
        <f t="shared" si="4"/>
        <v>4.8999999999999998E-4</v>
      </c>
      <c r="I62" s="8"/>
      <c r="J62" s="8"/>
      <c r="K62" s="8"/>
      <c r="L62" s="14">
        <f>'Initial CO2 (Exercise 1)'!$J$4</f>
        <v>5.0000000000000001E-4</v>
      </c>
      <c r="M62" s="9"/>
      <c r="N62" s="14">
        <f>'Initial CO2 (Exercise 1)'!$N$9</f>
        <v>0</v>
      </c>
    </row>
    <row r="63" spans="1:16" x14ac:dyDescent="0.25">
      <c r="A63" s="11">
        <v>8</v>
      </c>
      <c r="B63" s="9"/>
      <c r="C63" s="8"/>
      <c r="D63" s="9"/>
      <c r="E63" s="8"/>
      <c r="G63" s="8"/>
      <c r="H63" s="14">
        <f t="shared" si="4"/>
        <v>4.8999999999999998E-4</v>
      </c>
      <c r="I63" s="8"/>
      <c r="J63" s="8"/>
      <c r="K63" s="8"/>
      <c r="L63" s="14">
        <f>'Initial CO2 (Exercise 1)'!$J$4</f>
        <v>5.0000000000000001E-4</v>
      </c>
      <c r="M63" s="9"/>
      <c r="N63" s="14">
        <f>'Initial CO2 (Exercise 1)'!$N$9</f>
        <v>0</v>
      </c>
    </row>
    <row r="64" spans="1:16" x14ac:dyDescent="0.25">
      <c r="A64" s="11">
        <v>9</v>
      </c>
      <c r="B64" s="9"/>
      <c r="C64" s="8"/>
      <c r="D64" s="9"/>
      <c r="E64" s="8"/>
      <c r="G64" s="8"/>
      <c r="H64" s="14">
        <f t="shared" si="4"/>
        <v>4.8999999999999998E-4</v>
      </c>
      <c r="I64" s="8"/>
      <c r="J64" s="8"/>
      <c r="K64" s="8"/>
      <c r="L64" s="14">
        <f>'Initial CO2 (Exercise 1)'!$J$4</f>
        <v>5.0000000000000001E-4</v>
      </c>
      <c r="M64" s="9"/>
      <c r="N64" s="14">
        <f>'Initial CO2 (Exercise 1)'!$N$9</f>
        <v>0</v>
      </c>
    </row>
    <row r="65" spans="1:16" x14ac:dyDescent="0.25">
      <c r="A65" s="11">
        <v>10</v>
      </c>
      <c r="B65" s="9"/>
      <c r="C65" s="8"/>
      <c r="D65" s="9"/>
      <c r="E65" s="8"/>
      <c r="G65" s="8"/>
      <c r="H65" s="14">
        <f t="shared" si="4"/>
        <v>4.8999999999999998E-4</v>
      </c>
      <c r="I65" s="8"/>
      <c r="J65" s="8"/>
      <c r="K65" s="8"/>
      <c r="L65" s="14">
        <f>'Initial CO2 (Exercise 1)'!$J$4</f>
        <v>5.0000000000000001E-4</v>
      </c>
      <c r="M65" s="9"/>
      <c r="N65" s="14">
        <f>'Initial CO2 (Exercise 1)'!$N$9</f>
        <v>0</v>
      </c>
    </row>
    <row r="66" spans="1:16" x14ac:dyDescent="0.25">
      <c r="A66" s="11">
        <v>11</v>
      </c>
      <c r="B66" s="9"/>
      <c r="C66" s="8"/>
      <c r="D66" s="9"/>
      <c r="E66" s="8"/>
      <c r="G66" s="8"/>
      <c r="H66" s="14">
        <f t="shared" si="4"/>
        <v>4.8999999999999998E-4</v>
      </c>
      <c r="I66" s="8"/>
      <c r="J66" s="8"/>
      <c r="K66" s="8"/>
      <c r="L66" s="14">
        <f>'Initial CO2 (Exercise 1)'!$J$4</f>
        <v>5.0000000000000001E-4</v>
      </c>
      <c r="M66" s="9"/>
      <c r="N66" s="14">
        <f>'Initial CO2 (Exercise 1)'!$N$9</f>
        <v>0</v>
      </c>
    </row>
    <row r="67" spans="1:16" x14ac:dyDescent="0.25">
      <c r="A67" s="11">
        <v>12</v>
      </c>
      <c r="B67" s="9"/>
      <c r="C67" s="8"/>
      <c r="D67" s="9"/>
      <c r="E67" s="8"/>
      <c r="G67" s="8"/>
      <c r="H67" s="14">
        <f t="shared" si="4"/>
        <v>4.8999999999999998E-4</v>
      </c>
      <c r="I67" s="8"/>
      <c r="J67" s="8"/>
      <c r="K67" s="8"/>
      <c r="L67" s="14">
        <f>'Initial CO2 (Exercise 1)'!$J$4</f>
        <v>5.0000000000000001E-4</v>
      </c>
      <c r="M67" s="9"/>
      <c r="N67" s="14">
        <f>'Initial CO2 (Exercise 1)'!$N$9</f>
        <v>0</v>
      </c>
    </row>
    <row r="69" spans="1:16" ht="46.5" x14ac:dyDescent="0.35">
      <c r="B69" s="4" t="s">
        <v>34</v>
      </c>
      <c r="C69" s="4" t="s">
        <v>29</v>
      </c>
      <c r="D69" s="4" t="s">
        <v>28</v>
      </c>
      <c r="E69" s="66" t="s">
        <v>41</v>
      </c>
      <c r="F69" s="4" t="s">
        <v>12</v>
      </c>
      <c r="G69" s="4" t="s">
        <v>2</v>
      </c>
      <c r="H69" s="4" t="s">
        <v>3</v>
      </c>
      <c r="I69" s="4" t="s">
        <v>4</v>
      </c>
      <c r="J69" s="4" t="s">
        <v>5</v>
      </c>
      <c r="K69" s="4" t="s">
        <v>6</v>
      </c>
      <c r="L69" s="4" t="s">
        <v>7</v>
      </c>
      <c r="M69" s="5" t="s">
        <v>18</v>
      </c>
      <c r="N69" s="4" t="s">
        <v>8</v>
      </c>
      <c r="O69" s="4" t="s">
        <v>9</v>
      </c>
      <c r="P69" s="67" t="s">
        <v>42</v>
      </c>
    </row>
    <row r="70" spans="1:16" x14ac:dyDescent="0.25">
      <c r="A70" s="52" t="s">
        <v>25</v>
      </c>
      <c r="B70" s="7"/>
      <c r="C70" s="6" t="s">
        <v>10</v>
      </c>
      <c r="D70" s="4"/>
      <c r="E70" s="6" t="s">
        <v>10</v>
      </c>
      <c r="F70" s="7"/>
      <c r="G70" s="6" t="s">
        <v>10</v>
      </c>
      <c r="H70" s="6" t="s">
        <v>11</v>
      </c>
      <c r="I70" s="6" t="s">
        <v>10</v>
      </c>
      <c r="J70" s="6" t="s">
        <v>10</v>
      </c>
      <c r="K70" s="6" t="s">
        <v>10</v>
      </c>
      <c r="L70" s="6" t="s">
        <v>10</v>
      </c>
      <c r="M70" s="7"/>
      <c r="N70" s="6" t="s">
        <v>10</v>
      </c>
      <c r="O70" s="6" t="s">
        <v>10</v>
      </c>
      <c r="P70" s="67">
        <v>1.2</v>
      </c>
    </row>
    <row r="71" spans="1:16" x14ac:dyDescent="0.25">
      <c r="A71" s="52"/>
      <c r="B71" s="54"/>
      <c r="C71" s="14">
        <f>'Initial CO2 (Exercise 1)'!C9</f>
        <v>0</v>
      </c>
      <c r="D71" s="54"/>
      <c r="E71" s="55"/>
      <c r="F71" s="54"/>
      <c r="G71" s="54"/>
      <c r="H71" s="55">
        <f>'Initial CO2 (Exercise 1)'!H9*P70</f>
        <v>4.1999999999999996E-4</v>
      </c>
      <c r="I71" s="54"/>
      <c r="J71" s="54"/>
      <c r="K71" s="54"/>
      <c r="L71" s="14">
        <f>'Initial CO2 (Exercise 1)'!$J$4</f>
        <v>5.0000000000000001E-4</v>
      </c>
      <c r="M71" s="54"/>
      <c r="N71" s="14">
        <f>'Initial CO2 (Exercise 1)'!$N$9</f>
        <v>0</v>
      </c>
      <c r="O71" s="54">
        <f>'Initial CO2 (Exercise 1)'!Q73</f>
        <v>0</v>
      </c>
      <c r="P71" s="11"/>
    </row>
    <row r="72" spans="1:16" x14ac:dyDescent="0.25">
      <c r="A72" s="11">
        <v>1</v>
      </c>
      <c r="B72" s="9"/>
      <c r="C72" s="8">
        <f>E71</f>
        <v>0</v>
      </c>
      <c r="D72" s="9"/>
      <c r="G72" s="8"/>
      <c r="H72" s="14">
        <f>H71</f>
        <v>4.1999999999999996E-4</v>
      </c>
      <c r="I72" s="8"/>
      <c r="J72" s="8"/>
      <c r="K72" s="8"/>
      <c r="L72" s="14">
        <f>'Initial CO2 (Exercise 1)'!$J$4</f>
        <v>5.0000000000000001E-4</v>
      </c>
      <c r="M72" s="9"/>
      <c r="N72" s="14">
        <f>'Initial CO2 (Exercise 1)'!$N$9</f>
        <v>0</v>
      </c>
      <c r="P72" s="11"/>
    </row>
    <row r="73" spans="1:16" x14ac:dyDescent="0.25">
      <c r="A73">
        <v>2</v>
      </c>
      <c r="B73" s="9"/>
      <c r="D73" s="9"/>
      <c r="G73" s="8"/>
      <c r="H73" s="14">
        <f t="shared" ref="H73:H83" si="5">H72</f>
        <v>4.1999999999999996E-4</v>
      </c>
      <c r="I73" s="8"/>
      <c r="J73" s="8"/>
      <c r="K73" s="8"/>
      <c r="L73" s="14">
        <f>'Initial CO2 (Exercise 1)'!$J$4</f>
        <v>5.0000000000000001E-4</v>
      </c>
      <c r="M73" s="9"/>
      <c r="N73" s="14">
        <f>'Initial CO2 (Exercise 1)'!$N$9</f>
        <v>0</v>
      </c>
    </row>
    <row r="74" spans="1:16" x14ac:dyDescent="0.25">
      <c r="A74" s="11">
        <v>3</v>
      </c>
      <c r="B74" s="9"/>
      <c r="C74" s="8"/>
      <c r="D74" s="9"/>
      <c r="E74" s="8"/>
      <c r="G74" s="8"/>
      <c r="H74" s="14">
        <f t="shared" si="5"/>
        <v>4.1999999999999996E-4</v>
      </c>
      <c r="I74" s="8"/>
      <c r="J74" s="8"/>
      <c r="K74" s="8"/>
      <c r="L74" s="14">
        <f>'Initial CO2 (Exercise 1)'!$J$4</f>
        <v>5.0000000000000001E-4</v>
      </c>
      <c r="M74" s="9"/>
      <c r="N74" s="14">
        <f>'Initial CO2 (Exercise 1)'!$N$9</f>
        <v>0</v>
      </c>
    </row>
    <row r="75" spans="1:16" x14ac:dyDescent="0.25">
      <c r="A75">
        <v>4</v>
      </c>
      <c r="B75" s="9"/>
      <c r="C75" s="8"/>
      <c r="D75" s="9"/>
      <c r="E75" s="8"/>
      <c r="G75" s="8"/>
      <c r="H75" s="14">
        <f t="shared" si="5"/>
        <v>4.1999999999999996E-4</v>
      </c>
      <c r="I75" s="8"/>
      <c r="J75" s="8"/>
      <c r="K75" s="8"/>
      <c r="L75" s="14">
        <f>'Initial CO2 (Exercise 1)'!$J$4</f>
        <v>5.0000000000000001E-4</v>
      </c>
      <c r="M75" s="9"/>
      <c r="N75" s="14">
        <f>'Initial CO2 (Exercise 1)'!$N$9</f>
        <v>0</v>
      </c>
    </row>
    <row r="76" spans="1:16" x14ac:dyDescent="0.25">
      <c r="A76" s="11">
        <v>5</v>
      </c>
      <c r="B76" s="9"/>
      <c r="C76" s="8"/>
      <c r="D76" s="9"/>
      <c r="E76" s="8"/>
      <c r="G76" s="8"/>
      <c r="H76" s="14">
        <f t="shared" si="5"/>
        <v>4.1999999999999996E-4</v>
      </c>
      <c r="I76" s="8"/>
      <c r="J76" s="8"/>
      <c r="K76" s="8"/>
      <c r="L76" s="14">
        <f>'Initial CO2 (Exercise 1)'!$J$4</f>
        <v>5.0000000000000001E-4</v>
      </c>
      <c r="M76" s="9"/>
      <c r="N76" s="14">
        <f>'Initial CO2 (Exercise 1)'!$N$9</f>
        <v>0</v>
      </c>
    </row>
    <row r="77" spans="1:16" x14ac:dyDescent="0.25">
      <c r="A77" s="11">
        <v>6</v>
      </c>
      <c r="B77" s="9"/>
      <c r="C77" s="8"/>
      <c r="D77" s="9"/>
      <c r="E77" s="8"/>
      <c r="G77" s="8"/>
      <c r="H77" s="14">
        <f t="shared" si="5"/>
        <v>4.1999999999999996E-4</v>
      </c>
      <c r="I77" s="8"/>
      <c r="J77" s="8"/>
      <c r="K77" s="8"/>
      <c r="L77" s="14">
        <f>'Initial CO2 (Exercise 1)'!$J$4</f>
        <v>5.0000000000000001E-4</v>
      </c>
      <c r="M77" s="9"/>
      <c r="N77" s="14">
        <f>'Initial CO2 (Exercise 1)'!$N$9</f>
        <v>0</v>
      </c>
    </row>
    <row r="78" spans="1:16" x14ac:dyDescent="0.25">
      <c r="A78" s="11">
        <v>7</v>
      </c>
      <c r="B78" s="9"/>
      <c r="C78" s="8"/>
      <c r="D78" s="9"/>
      <c r="E78" s="8"/>
      <c r="G78" s="8"/>
      <c r="H78" s="14">
        <f t="shared" si="5"/>
        <v>4.1999999999999996E-4</v>
      </c>
      <c r="I78" s="8"/>
      <c r="J78" s="8"/>
      <c r="K78" s="8"/>
      <c r="L78" s="14">
        <f>'Initial CO2 (Exercise 1)'!$J$4</f>
        <v>5.0000000000000001E-4</v>
      </c>
      <c r="M78" s="9"/>
      <c r="N78" s="14">
        <f>'Initial CO2 (Exercise 1)'!$N$9</f>
        <v>0</v>
      </c>
    </row>
    <row r="79" spans="1:16" x14ac:dyDescent="0.25">
      <c r="A79" s="11">
        <v>8</v>
      </c>
      <c r="B79" s="9"/>
      <c r="C79" s="8"/>
      <c r="D79" s="9"/>
      <c r="E79" s="8"/>
      <c r="G79" s="8"/>
      <c r="H79" s="14">
        <f t="shared" si="5"/>
        <v>4.1999999999999996E-4</v>
      </c>
      <c r="I79" s="8"/>
      <c r="J79" s="8"/>
      <c r="K79" s="8"/>
      <c r="L79" s="14">
        <f>'Initial CO2 (Exercise 1)'!$J$4</f>
        <v>5.0000000000000001E-4</v>
      </c>
      <c r="M79" s="9"/>
      <c r="N79" s="14">
        <f>'Initial CO2 (Exercise 1)'!$N$9</f>
        <v>0</v>
      </c>
    </row>
    <row r="80" spans="1:16" x14ac:dyDescent="0.25">
      <c r="A80" s="11">
        <v>9</v>
      </c>
      <c r="B80" s="9"/>
      <c r="C80" s="8"/>
      <c r="D80" s="9"/>
      <c r="E80" s="8"/>
      <c r="G80" s="8"/>
      <c r="H80" s="14">
        <f t="shared" si="5"/>
        <v>4.1999999999999996E-4</v>
      </c>
      <c r="I80" s="8"/>
      <c r="J80" s="8"/>
      <c r="K80" s="8"/>
      <c r="L80" s="14">
        <f>'Initial CO2 (Exercise 1)'!$J$4</f>
        <v>5.0000000000000001E-4</v>
      </c>
      <c r="M80" s="9"/>
      <c r="N80" s="14">
        <f>'Initial CO2 (Exercise 1)'!$N$9</f>
        <v>0</v>
      </c>
    </row>
    <row r="81" spans="1:16" x14ac:dyDescent="0.25">
      <c r="A81" s="11">
        <v>10</v>
      </c>
      <c r="B81" s="9"/>
      <c r="C81" s="8"/>
      <c r="D81" s="9"/>
      <c r="E81" s="8"/>
      <c r="G81" s="8"/>
      <c r="H81" s="14">
        <f t="shared" si="5"/>
        <v>4.1999999999999996E-4</v>
      </c>
      <c r="I81" s="8"/>
      <c r="J81" s="8"/>
      <c r="K81" s="8"/>
      <c r="L81" s="14">
        <f>'Initial CO2 (Exercise 1)'!$J$4</f>
        <v>5.0000000000000001E-4</v>
      </c>
      <c r="M81" s="9"/>
      <c r="N81" s="14">
        <f>'Initial CO2 (Exercise 1)'!$N$9</f>
        <v>0</v>
      </c>
    </row>
    <row r="82" spans="1:16" x14ac:dyDescent="0.25">
      <c r="A82" s="11">
        <v>11</v>
      </c>
      <c r="B82" s="9"/>
      <c r="C82" s="8"/>
      <c r="D82" s="9"/>
      <c r="E82" s="8"/>
      <c r="G82" s="8"/>
      <c r="H82" s="14">
        <f t="shared" si="5"/>
        <v>4.1999999999999996E-4</v>
      </c>
      <c r="I82" s="8"/>
      <c r="J82" s="8"/>
      <c r="K82" s="8"/>
      <c r="L82" s="14">
        <f>'Initial CO2 (Exercise 1)'!$J$4</f>
        <v>5.0000000000000001E-4</v>
      </c>
      <c r="M82" s="9"/>
      <c r="N82" s="14">
        <f>'Initial CO2 (Exercise 1)'!$N$9</f>
        <v>0</v>
      </c>
    </row>
    <row r="83" spans="1:16" x14ac:dyDescent="0.25">
      <c r="A83" s="11">
        <v>12</v>
      </c>
      <c r="B83" s="9"/>
      <c r="C83" s="8"/>
      <c r="D83" s="9"/>
      <c r="E83" s="8"/>
      <c r="G83" s="8"/>
      <c r="H83" s="14">
        <f t="shared" si="5"/>
        <v>4.1999999999999996E-4</v>
      </c>
      <c r="I83" s="8"/>
      <c r="J83" s="8"/>
      <c r="K83" s="8"/>
      <c r="L83" s="14">
        <f>'Initial CO2 (Exercise 1)'!$J$4</f>
        <v>5.0000000000000001E-4</v>
      </c>
      <c r="M83" s="9"/>
      <c r="N83" s="14">
        <f>'Initial CO2 (Exercise 1)'!$N$9</f>
        <v>0</v>
      </c>
    </row>
    <row r="85" spans="1:16" ht="46.5" x14ac:dyDescent="0.35">
      <c r="B85" s="4" t="s">
        <v>34</v>
      </c>
      <c r="C85" s="4" t="s">
        <v>29</v>
      </c>
      <c r="D85" s="4" t="s">
        <v>28</v>
      </c>
      <c r="E85" s="66" t="s">
        <v>41</v>
      </c>
      <c r="F85" s="4" t="s">
        <v>12</v>
      </c>
      <c r="G85" s="4" t="s">
        <v>2</v>
      </c>
      <c r="H85" s="4" t="s">
        <v>3</v>
      </c>
      <c r="I85" s="4" t="s">
        <v>4</v>
      </c>
      <c r="J85" s="4" t="s">
        <v>5</v>
      </c>
      <c r="K85" s="4" t="s">
        <v>6</v>
      </c>
      <c r="L85" s="4" t="s">
        <v>7</v>
      </c>
      <c r="M85" s="5" t="s">
        <v>18</v>
      </c>
      <c r="N85" s="4" t="s">
        <v>8</v>
      </c>
      <c r="O85" s="4" t="s">
        <v>9</v>
      </c>
      <c r="P85" s="67" t="s">
        <v>42</v>
      </c>
    </row>
    <row r="86" spans="1:16" x14ac:dyDescent="0.25">
      <c r="A86" s="52" t="s">
        <v>25</v>
      </c>
      <c r="B86" s="7"/>
      <c r="C86" s="6" t="s">
        <v>10</v>
      </c>
      <c r="D86" s="4"/>
      <c r="E86" s="6" t="s">
        <v>10</v>
      </c>
      <c r="F86" s="7"/>
      <c r="G86" s="6" t="s">
        <v>10</v>
      </c>
      <c r="H86" s="6" t="s">
        <v>11</v>
      </c>
      <c r="I86" s="6" t="s">
        <v>10</v>
      </c>
      <c r="J86" s="6" t="s">
        <v>10</v>
      </c>
      <c r="K86" s="6" t="s">
        <v>10</v>
      </c>
      <c r="L86" s="6" t="s">
        <v>10</v>
      </c>
      <c r="M86" s="7"/>
      <c r="N86" s="6" t="s">
        <v>10</v>
      </c>
      <c r="O86" s="6" t="s">
        <v>10</v>
      </c>
      <c r="P86" s="67">
        <v>1</v>
      </c>
    </row>
    <row r="87" spans="1:16" x14ac:dyDescent="0.25">
      <c r="A87" s="52"/>
      <c r="B87" s="54"/>
      <c r="C87" s="14">
        <f>'Initial CO2 (Exercise 1)'!C9</f>
        <v>0</v>
      </c>
      <c r="D87" s="54"/>
      <c r="E87" s="55"/>
      <c r="F87" s="54"/>
      <c r="G87" s="54"/>
      <c r="H87" s="55">
        <f>'Initial CO2 (Exercise 1)'!H25*P86</f>
        <v>0</v>
      </c>
      <c r="I87" s="54"/>
      <c r="J87" s="54"/>
      <c r="K87" s="54"/>
      <c r="L87" s="14">
        <f>'Initial CO2 (Exercise 1)'!$J$4</f>
        <v>5.0000000000000001E-4</v>
      </c>
      <c r="M87" s="54"/>
      <c r="N87" s="14">
        <f>'Initial CO2 (Exercise 1)'!$N$9</f>
        <v>0</v>
      </c>
      <c r="O87" s="54">
        <f>'Initial CO2 (Exercise 1)'!Q89</f>
        <v>0</v>
      </c>
      <c r="P87" s="11"/>
    </row>
    <row r="88" spans="1:16" x14ac:dyDescent="0.25">
      <c r="A88" s="11">
        <v>1</v>
      </c>
      <c r="B88" s="9"/>
      <c r="C88" s="8">
        <f>E87</f>
        <v>0</v>
      </c>
      <c r="D88" s="9"/>
      <c r="G88" s="8"/>
      <c r="H88" s="14">
        <f>H87</f>
        <v>0</v>
      </c>
      <c r="I88" s="8"/>
      <c r="J88" s="8"/>
      <c r="K88" s="8"/>
      <c r="L88" s="14">
        <f>'Initial CO2 (Exercise 1)'!$J$4</f>
        <v>5.0000000000000001E-4</v>
      </c>
      <c r="M88" s="9"/>
      <c r="N88" s="14">
        <f>'Initial CO2 (Exercise 1)'!$N$9</f>
        <v>0</v>
      </c>
      <c r="P88" s="11"/>
    </row>
    <row r="89" spans="1:16" x14ac:dyDescent="0.25">
      <c r="A89">
        <v>2</v>
      </c>
      <c r="B89" s="9"/>
      <c r="D89" s="9"/>
      <c r="G89" s="8"/>
      <c r="H89" s="14">
        <f t="shared" ref="H89:H99" si="6">H88</f>
        <v>0</v>
      </c>
      <c r="I89" s="8"/>
      <c r="J89" s="8"/>
      <c r="K89" s="8"/>
      <c r="L89" s="14">
        <f>'Initial CO2 (Exercise 1)'!$J$4</f>
        <v>5.0000000000000001E-4</v>
      </c>
      <c r="M89" s="9"/>
      <c r="N89" s="14">
        <f>'Initial CO2 (Exercise 1)'!$N$9</f>
        <v>0</v>
      </c>
    </row>
    <row r="90" spans="1:16" x14ac:dyDescent="0.25">
      <c r="A90" s="11">
        <v>3</v>
      </c>
      <c r="B90" s="9"/>
      <c r="C90" s="8"/>
      <c r="D90" s="9"/>
      <c r="E90" s="8"/>
      <c r="G90" s="8"/>
      <c r="H90" s="14">
        <f t="shared" si="6"/>
        <v>0</v>
      </c>
      <c r="I90" s="8"/>
      <c r="J90" s="8"/>
      <c r="K90" s="8"/>
      <c r="L90" s="14">
        <f>'Initial CO2 (Exercise 1)'!$J$4</f>
        <v>5.0000000000000001E-4</v>
      </c>
      <c r="M90" s="9"/>
      <c r="N90" s="14">
        <f>'Initial CO2 (Exercise 1)'!$N$9</f>
        <v>0</v>
      </c>
    </row>
    <row r="91" spans="1:16" x14ac:dyDescent="0.25">
      <c r="A91">
        <v>4</v>
      </c>
      <c r="B91" s="9"/>
      <c r="C91" s="8"/>
      <c r="D91" s="9"/>
      <c r="E91" s="8"/>
      <c r="G91" s="8"/>
      <c r="H91" s="14">
        <f t="shared" si="6"/>
        <v>0</v>
      </c>
      <c r="I91" s="8"/>
      <c r="J91" s="8"/>
      <c r="K91" s="8"/>
      <c r="L91" s="14">
        <f>'Initial CO2 (Exercise 1)'!$J$4</f>
        <v>5.0000000000000001E-4</v>
      </c>
      <c r="M91" s="9"/>
      <c r="N91" s="14">
        <f>'Initial CO2 (Exercise 1)'!$N$9</f>
        <v>0</v>
      </c>
    </row>
    <row r="92" spans="1:16" x14ac:dyDescent="0.25">
      <c r="A92" s="11">
        <v>5</v>
      </c>
      <c r="B92" s="9"/>
      <c r="C92" s="8"/>
      <c r="D92" s="9"/>
      <c r="E92" s="8"/>
      <c r="G92" s="8"/>
      <c r="H92" s="14">
        <f t="shared" si="6"/>
        <v>0</v>
      </c>
      <c r="I92" s="8"/>
      <c r="J92" s="8"/>
      <c r="K92" s="8"/>
      <c r="L92" s="14">
        <f>'Initial CO2 (Exercise 1)'!$J$4</f>
        <v>5.0000000000000001E-4</v>
      </c>
      <c r="M92" s="9"/>
      <c r="N92" s="14">
        <f>'Initial CO2 (Exercise 1)'!$N$9</f>
        <v>0</v>
      </c>
    </row>
    <row r="93" spans="1:16" x14ac:dyDescent="0.25">
      <c r="A93" s="11">
        <v>6</v>
      </c>
      <c r="B93" s="9"/>
      <c r="C93" s="8"/>
      <c r="D93" s="9"/>
      <c r="E93" s="8"/>
      <c r="G93" s="8"/>
      <c r="H93" s="14">
        <f t="shared" si="6"/>
        <v>0</v>
      </c>
      <c r="I93" s="8"/>
      <c r="J93" s="8"/>
      <c r="K93" s="8"/>
      <c r="L93" s="14">
        <f>'Initial CO2 (Exercise 1)'!$J$4</f>
        <v>5.0000000000000001E-4</v>
      </c>
      <c r="M93" s="9"/>
      <c r="N93" s="14">
        <f>'Initial CO2 (Exercise 1)'!$N$9</f>
        <v>0</v>
      </c>
    </row>
    <row r="94" spans="1:16" x14ac:dyDescent="0.25">
      <c r="A94" s="11">
        <v>7</v>
      </c>
      <c r="B94" s="9"/>
      <c r="C94" s="8"/>
      <c r="D94" s="9"/>
      <c r="E94" s="8"/>
      <c r="G94" s="8"/>
      <c r="H94" s="14">
        <f t="shared" si="6"/>
        <v>0</v>
      </c>
      <c r="I94" s="8"/>
      <c r="J94" s="8"/>
      <c r="K94" s="8"/>
      <c r="L94" s="14">
        <f>'Initial CO2 (Exercise 1)'!$J$4</f>
        <v>5.0000000000000001E-4</v>
      </c>
      <c r="M94" s="9"/>
      <c r="N94" s="14">
        <f>'Initial CO2 (Exercise 1)'!$N$9</f>
        <v>0</v>
      </c>
    </row>
    <row r="95" spans="1:16" x14ac:dyDescent="0.25">
      <c r="A95" s="11">
        <v>8</v>
      </c>
      <c r="B95" s="9"/>
      <c r="C95" s="8"/>
      <c r="D95" s="9"/>
      <c r="E95" s="8"/>
      <c r="G95" s="8"/>
      <c r="H95" s="14">
        <f t="shared" si="6"/>
        <v>0</v>
      </c>
      <c r="I95" s="8"/>
      <c r="J95" s="8"/>
      <c r="K95" s="8"/>
      <c r="L95" s="14">
        <f>'Initial CO2 (Exercise 1)'!$J$4</f>
        <v>5.0000000000000001E-4</v>
      </c>
      <c r="M95" s="9"/>
      <c r="N95" s="14">
        <f>'Initial CO2 (Exercise 1)'!$N$9</f>
        <v>0</v>
      </c>
    </row>
    <row r="96" spans="1:16" x14ac:dyDescent="0.25">
      <c r="A96" s="11">
        <v>9</v>
      </c>
      <c r="B96" s="9"/>
      <c r="C96" s="8"/>
      <c r="D96" s="9"/>
      <c r="E96" s="8"/>
      <c r="G96" s="8"/>
      <c r="H96" s="14">
        <f t="shared" si="6"/>
        <v>0</v>
      </c>
      <c r="I96" s="8"/>
      <c r="J96" s="8"/>
      <c r="K96" s="8"/>
      <c r="L96" s="14">
        <f>'Initial CO2 (Exercise 1)'!$J$4</f>
        <v>5.0000000000000001E-4</v>
      </c>
      <c r="M96" s="9"/>
      <c r="N96" s="14">
        <f>'Initial CO2 (Exercise 1)'!$N$9</f>
        <v>0</v>
      </c>
    </row>
    <row r="97" spans="1:14" x14ac:dyDescent="0.25">
      <c r="A97" s="11">
        <v>10</v>
      </c>
      <c r="B97" s="9"/>
      <c r="C97" s="8"/>
      <c r="D97" s="9"/>
      <c r="E97" s="8"/>
      <c r="G97" s="8"/>
      <c r="H97" s="14">
        <f t="shared" si="6"/>
        <v>0</v>
      </c>
      <c r="I97" s="8"/>
      <c r="J97" s="8"/>
      <c r="K97" s="8"/>
      <c r="L97" s="14">
        <f>'Initial CO2 (Exercise 1)'!$J$4</f>
        <v>5.0000000000000001E-4</v>
      </c>
      <c r="M97" s="9"/>
      <c r="N97" s="14">
        <f>'Initial CO2 (Exercise 1)'!$N$9</f>
        <v>0</v>
      </c>
    </row>
    <row r="98" spans="1:14" x14ac:dyDescent="0.25">
      <c r="A98" s="11">
        <v>11</v>
      </c>
      <c r="B98" s="9"/>
      <c r="C98" s="8"/>
      <c r="D98" s="9"/>
      <c r="E98" s="8"/>
      <c r="G98" s="8"/>
      <c r="H98" s="14">
        <f t="shared" si="6"/>
        <v>0</v>
      </c>
      <c r="I98" s="8"/>
      <c r="J98" s="8"/>
      <c r="K98" s="8"/>
      <c r="L98" s="14">
        <f>'Initial CO2 (Exercise 1)'!$J$4</f>
        <v>5.0000000000000001E-4</v>
      </c>
      <c r="M98" s="9"/>
      <c r="N98" s="14">
        <f>'Initial CO2 (Exercise 1)'!$N$9</f>
        <v>0</v>
      </c>
    </row>
    <row r="99" spans="1:14" x14ac:dyDescent="0.25">
      <c r="A99" s="11">
        <v>12</v>
      </c>
      <c r="B99" s="9"/>
      <c r="C99" s="8"/>
      <c r="D99" s="9"/>
      <c r="E99" s="8"/>
      <c r="G99" s="8"/>
      <c r="H99" s="14">
        <f t="shared" si="6"/>
        <v>0</v>
      </c>
      <c r="I99" s="8"/>
      <c r="J99" s="8"/>
      <c r="K99" s="8"/>
      <c r="L99" s="14">
        <f>'Initial CO2 (Exercise 1)'!$J$4</f>
        <v>5.0000000000000001E-4</v>
      </c>
      <c r="M99" s="9"/>
      <c r="N99" s="14">
        <f>'Initial CO2 (Exercise 1)'!$N$9</f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A3" sqref="A3"/>
    </sheetView>
  </sheetViews>
  <sheetFormatPr defaultRowHeight="15" x14ac:dyDescent="0.25"/>
  <sheetData>
    <row r="2" spans="2:5" ht="18" x14ac:dyDescent="0.35">
      <c r="B2" t="s">
        <v>31</v>
      </c>
      <c r="C2" t="s">
        <v>32</v>
      </c>
      <c r="D2" t="s">
        <v>0</v>
      </c>
      <c r="E2" s="56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CO2 (Exercise 1)</vt:lpstr>
      <vt:lpstr>pH Variation (Exercise 2)</vt:lpstr>
      <vt:lpstr>Increased CO2  (Exercise 3)</vt:lpstr>
      <vt:lpstr>Replotting (Exercise 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Windows User</cp:lastModifiedBy>
  <dcterms:created xsi:type="dcterms:W3CDTF">2016-08-01T06:45:31Z</dcterms:created>
  <dcterms:modified xsi:type="dcterms:W3CDTF">2018-08-23T08:58:21Z</dcterms:modified>
</cp:coreProperties>
</file>