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00065525\GITHUB\tassielakes-data\data-governance\"/>
    </mc:Choice>
  </mc:AlternateContent>
  <xr:revisionPtr revIDLastSave="0" documentId="13_ncr:1_{2AB3C2B8-30C9-430B-9040-0247C9C733B1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Information" sheetId="1" r:id="rId1"/>
    <sheet name="MASTER KEY" sheetId="2" r:id="rId2"/>
    <sheet name="Model_TFV" sheetId="6" r:id="rId3"/>
    <sheet name="WCWA" sheetId="33" r:id="rId4"/>
    <sheet name="IMOSSRS" sheetId="3" r:id="rId5"/>
    <sheet name="BOM-BARRA" sheetId="32" r:id="rId6"/>
    <sheet name="WWMSP1.1-WRF" sheetId="4" r:id="rId7"/>
    <sheet name="UKMO" sheetId="34" r:id="rId8"/>
    <sheet name="WWMSP3.1-Sediment-Deposition" sheetId="35" r:id="rId9"/>
    <sheet name="THEME2.2" sheetId="5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7" i="6" l="1"/>
  <c r="C298" i="6"/>
  <c r="C299" i="6"/>
  <c r="C300" i="6"/>
  <c r="C301" i="6"/>
  <c r="C302" i="6"/>
  <c r="C303" i="6"/>
  <c r="C304" i="6"/>
  <c r="C305" i="6"/>
  <c r="C306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308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B298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<sst xmlns="http://schemas.openxmlformats.org/spreadsheetml/2006/main" count="7258" uniqueCount="2475">
  <si>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</si>
  <si>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</si>
  <si>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</si>
  <si>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</si>
  <si>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</si>
  <si>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</si>
  <si>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</si>
  <si>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</si>
  <si>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</si>
  <si>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</si>
  <si>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</si>
  <si>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</si>
  <si>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</si>
  <si>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</si>
  <si>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</si>
  <si>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</si>
  <si>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</si>
  <si>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</si>
  <si>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</si>
  <si>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</si>
  <si>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</si>
  <si>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</si>
  <si>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</si>
  <si>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</si>
  <si>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</si>
  <si>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</si>
  <si>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</si>
  <si>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</si>
  <si>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</si>
  <si>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</si>
  <si>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</si>
  <si>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</si>
  <si>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</si>
  <si>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</si>
  <si>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</si>
  <si>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</si>
  <si>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</si>
  <si>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</si>
  <si>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</si>
  <si>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</si>
  <si>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</si>
  <si>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</si>
  <si>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</si>
  <si>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</si>
  <si>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</si>
  <si>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</si>
  <si>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</si>
  <si>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</si>
  <si>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</si>
  <si>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</si>
  <si>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</si>
  <si>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</si>
  <si>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</si>
  <si>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</si>
  <si>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</si>
  <si>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</si>
  <si>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</si>
  <si>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</si>
  <si>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</si>
  <si>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</si>
  <si>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</si>
  <si>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</si>
  <si>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</si>
  <si>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</si>
  <si>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</si>
  <si>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</si>
  <si>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</si>
  <si>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</si>
  <si>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</si>
  <si>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</si>
  <si>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</si>
  <si>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</si>
  <si>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</si>
  <si>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</si>
  <si>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</si>
  <si>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</si>
  <si>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</si>
  <si>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</si>
  <si>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</si>
  <si>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</si>
  <si>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</si>
  <si>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</si>
  <si>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</si>
  <si>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</si>
  <si>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</si>
  <si>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</si>
  <si>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</si>
  <si>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</si>
  <si>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</si>
  <si>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</si>
  <si>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</si>
  <si>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</si>
  <si>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</si>
  <si>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</si>
  <si>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</si>
  <si>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</si>
  <si>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</si>
  <si>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</si>
  <si>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</si>
  <si>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</si>
  <si>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</si>
  <si>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</si>
  <si>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</si>
  <si>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</si>
  <si>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</si>
  <si>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</si>
  <si>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</si>
  <si>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</si>
  <si>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</si>
  <si>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</si>
  <si>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</si>
  <si>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</si>
  <si>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</si>
  <si>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</si>
  <si>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</si>
  <si>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</si>
  <si>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</si>
  <si>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</si>
  <si>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</si>
  <si>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</si>
  <si>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</si>
  <si>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</si>
  <si>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</si>
  <si>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</si>
  <si>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</si>
  <si>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</si>
  <si>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</si>
  <si>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</si>
  <si>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</si>
  <si>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</si>
  <si>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</si>
  <si>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</si>
  <si>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</si>
  <si>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</si>
  <si>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</si>
  <si>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</si>
  <si>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</si>
  <si>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</si>
  <si>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</si>
  <si>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</si>
  <si>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</si>
  <si>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</si>
  <si>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</si>
  <si>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</si>
  <si>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</si>
  <si>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</si>
  <si>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</si>
  <si>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</si>
  <si>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</si>
  <si>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</si>
  <si>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</si>
  <si>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</si>
  <si>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</si>
  <si>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</si>
  <si>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</si>
  <si>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</si>
  <si>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</si>
  <si>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</si>
  <si>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</si>
  <si>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</si>
  <si>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</si>
  <si>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</si>
  <si>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</si>
  <si>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</si>
  <si>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</si>
  <si>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</si>
  <si>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</si>
  <si>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</si>
  <si>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</si>
  <si>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</si>
  <si>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</si>
  <si>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</si>
  <si>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</si>
  <si>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</si>
  <si>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</si>
  <si>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</si>
  <si>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</si>
  <si>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</si>
  <si>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</si>
  <si>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</si>
  <si>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</si>
  <si>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</si>
  <si>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</si>
  <si>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</si>
  <si>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</si>
  <si>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</si>
  <si>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</si>
  <si>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</si>
  <si>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</si>
  <si>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</si>
  <si>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</si>
  <si>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</si>
  <si>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</si>
  <si>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</si>
  <si>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</si>
  <si>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</si>
  <si>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</si>
  <si>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</si>
  <si>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</si>
  <si>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</si>
  <si>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</si>
  <si>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</si>
  <si>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</si>
  <si>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</si>
  <si>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</si>
  <si>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</si>
  <si>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</si>
  <si>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</si>
  <si>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</si>
  <si>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</si>
  <si>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</si>
  <si>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</si>
  <si>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</si>
  <si>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</si>
  <si>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</si>
  <si>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</si>
  <si>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</si>
  <si>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</si>
  <si>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</si>
  <si>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</si>
  <si>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</si>
  <si>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</si>
  <si>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</si>
  <si>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</si>
  <si>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</si>
  <si>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</si>
  <si>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</si>
  <si>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</si>
  <si>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</si>
  <si>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</si>
  <si>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</si>
  <si>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</si>
  <si>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</si>
  <si>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</si>
  <si>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</si>
  <si>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</si>
  <si>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</si>
  <si>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</si>
  <si>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</si>
  <si>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</si>
  <si>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</si>
  <si>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</si>
  <si>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</si>
  <si>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</si>
  <si>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</si>
  <si>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</si>
  <si>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</si>
  <si>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</si>
  <si>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</si>
  <si>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</si>
  <si>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</si>
  <si>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</si>
  <si>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</si>
  <si>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</si>
  <si>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</si>
  <si>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</si>
  <si>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</si>
  <si>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</si>
  <si>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</si>
  <si>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</si>
  <si>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</si>
  <si>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</si>
  <si>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</si>
  <si>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</si>
  <si>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</si>
  <si>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</si>
  <si>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</si>
  <si>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</si>
  <si>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</si>
  <si>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</si>
  <si>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</si>
  <si>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</si>
  <si>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</si>
  <si>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</si>
  <si>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</si>
  <si>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</si>
  <si>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</si>
  <si>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</si>
  <si>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</si>
  <si>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</si>
  <si>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</si>
  <si>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</si>
  <si>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</si>
  <si>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</si>
  <si>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</si>
  <si>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</si>
  <si>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</si>
  <si>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</si>
  <si>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</si>
  <si>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</si>
  <si>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</si>
  <si>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</si>
  <si>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</si>
  <si>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</si>
  <si>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</si>
  <si>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</si>
  <si>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</si>
  <si>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</si>
  <si>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</si>
  <si>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</si>
  <si>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</si>
  <si>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</si>
  <si>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</si>
  <si>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</si>
  <si>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</si>
  <si>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</si>
  <si>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</si>
  <si>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</si>
  <si>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</si>
  <si>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</si>
  <si>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</si>
  <si>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</si>
  <si>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</si>
  <si>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</si>
  <si>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</si>
  <si>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</si>
  <si>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</si>
  <si>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</si>
  <si>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</si>
  <si>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</si>
  <si>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</si>
  <si>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</si>
  <si>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</si>
  <si>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</si>
  <si>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</si>
  <si>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</si>
  <si>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</si>
  <si>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</si>
  <si>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</si>
  <si>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</si>
  <si>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</si>
  <si>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</si>
  <si>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</si>
  <si>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</si>
  <si>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</si>
  <si>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</si>
  <si>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</si>
  <si>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</si>
  <si>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</si>
  <si>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</si>
  <si>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</si>
  <si>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</si>
  <si>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</si>
  <si>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</si>
  <si>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</si>
  <si>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</si>
  <si>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</si>
  <si>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</si>
  <si>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</si>
  <si>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</si>
  <si>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</si>
  <si>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</si>
  <si>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</si>
  <si>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</si>
  <si>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</si>
  <si>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</si>
  <si>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</si>
  <si>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</si>
  <si>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</si>
  <si>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</si>
  <si>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</si>
  <si>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</si>
  <si>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</si>
  <si>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</si>
  <si>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</si>
  <si>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</si>
  <si>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</si>
  <si>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</si>
  <si>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</si>
  <si>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</si>
  <si>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</si>
  <si>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</si>
  <si>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</si>
  <si>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</si>
  <si>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</si>
  <si>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</si>
  <si>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</si>
  <si>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</si>
  <si>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</si>
  <si>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</si>
  <si>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</si>
  <si>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</si>
  <si>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</si>
  <si>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</si>
  <si>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</si>
  <si>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</si>
  <si>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</si>
  <si>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</si>
  <si>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</si>
  <si>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</si>
  <si>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</si>
  <si>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</si>
  <si>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</si>
  <si>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</si>
  <si>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</si>
  <si>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</si>
  <si>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</si>
  <si>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</si>
  <si>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</si>
  <si>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</si>
  <si>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</si>
  <si>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</si>
  <si>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</si>
  <si>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</si>
  <si>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</si>
  <si>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</si>
  <si>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</si>
  <si>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</si>
  <si>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</si>
  <si>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</si>
  <si>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</si>
  <si>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</si>
  <si>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</si>
  <si>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</si>
  <si>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</si>
  <si>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</si>
  <si>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</si>
  <si>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</si>
  <si>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</si>
  <si>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</si>
  <si>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</si>
  <si>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</si>
  <si>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</si>
  <si>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</si>
  <si>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</si>
  <si>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</si>
  <si>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</si>
  <si>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</si>
  <si>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</si>
  <si>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</si>
  <si>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</si>
  <si>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</si>
  <si>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</si>
  <si>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</si>
  <si>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</si>
  <si>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</si>
  <si>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</si>
  <si>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</si>
  <si>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</si>
  <si>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</si>
  <si>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</si>
  <si>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</si>
  <si>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</si>
  <si>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</si>
  <si>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</si>
  <si>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</si>
  <si>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</si>
  <si>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</si>
  <si>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</si>
  <si>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</si>
  <si>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</si>
  <si>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</si>
  <si>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</si>
  <si>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</si>
  <si>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</si>
  <si>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</si>
  <si>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</si>
  <si>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</si>
  <si>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</si>
  <si>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</si>
  <si>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</si>
  <si>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</si>
  <si>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</si>
  <si>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</si>
  <si>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</si>
  <si>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</si>
  <si>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</si>
  <si>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</si>
  <si>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</si>
  <si>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</si>
  <si>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</si>
  <si>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</si>
  <si>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</si>
  <si>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</si>
  <si>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</si>
  <si>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</si>
  <si>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</si>
  <si>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</si>
  <si>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</si>
  <si>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</si>
  <si>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</si>
  <si>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</si>
  <si>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</si>
  <si>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</si>
  <si>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</si>
  <si>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</si>
  <si>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</si>
  <si>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</si>
  <si>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</si>
  <si>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</si>
  <si>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</si>
  <si>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</si>
  <si>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</si>
  <si>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</si>
  <si>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</si>
  <si>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</si>
  <si>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</si>
  <si>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</si>
  <si>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</si>
  <si>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</si>
  <si>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</si>
  <si>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</si>
  <si>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</si>
  <si>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</si>
  <si>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</si>
  <si>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</si>
  <si>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</si>
  <si>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</si>
  <si>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</si>
  <si>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</si>
  <si>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</si>
  <si>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</si>
  <si>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</si>
  <si>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</si>
  <si>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</si>
  <si>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</si>
  <si>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</si>
  <si>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</si>
  <si>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</si>
  <si>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</si>
  <si>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</si>
  <si>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</si>
  <si>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</si>
  <si>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</si>
  <si>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</si>
  <si>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</si>
  <si>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</si>
  <si>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</si>
  <si>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</si>
  <si>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</si>
  <si>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</si>
  <si>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</si>
  <si>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</si>
  <si>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</si>
  <si>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</si>
  <si>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</si>
  <si>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</si>
  <si>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</si>
  <si>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</si>
  <si>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</si>
  <si>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</si>
  <si>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</si>
  <si>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</si>
  <si>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</si>
  <si>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</si>
  <si>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</si>
  <si>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</si>
  <si>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</si>
  <si>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</si>
  <si>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</si>
  <si>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</si>
  <si>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</si>
  <si>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</si>
  <si>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</si>
  <si>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</si>
  <si>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</si>
  <si>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</si>
  <si>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</si>
  <si>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</si>
  <si>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</si>
  <si>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</si>
  <si>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</si>
  <si>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</si>
  <si>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</si>
  <si>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</si>
  <si>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</si>
  <si>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</si>
  <si>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</si>
  <si>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</si>
  <si>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</si>
  <si>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</si>
  <si>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</si>
  <si>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</si>
  <si>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</si>
  <si>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</si>
  <si>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</si>
  <si>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</si>
  <si>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</si>
  <si>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</si>
  <si>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</si>
  <si>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</si>
  <si>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</si>
  <si>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</si>
  <si>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</si>
  <si>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</si>
  <si>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</si>
  <si>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</si>
  <si>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</si>
  <si>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</si>
  <si>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</si>
  <si>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</si>
  <si>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</si>
  <si>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</si>
  <si>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</si>
  <si>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</si>
  <si>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</si>
  <si>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</si>
  <si>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</si>
  <si>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</si>
  <si>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</si>
  <si>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</si>
  <si>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</si>
  <si>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</si>
  <si>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</si>
  <si>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</si>
  <si>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</si>
  <si>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</si>
  <si>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</si>
  <si>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</si>
  <si>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</si>
  <si>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</si>
  <si>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</si>
  <si>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</si>
  <si>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</si>
  <si>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</si>
  <si>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</si>
  <si>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</si>
  <si>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</si>
  <si>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</si>
  <si>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</si>
  <si>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</si>
  <si>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</si>
  <si>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</si>
  <si>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</si>
  <si>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</si>
  <si>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</si>
  <si>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</si>
  <si>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</si>
  <si>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</si>
  <si>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</si>
  <si>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</si>
  <si>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</si>
  <si>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</si>
  <si>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</si>
  <si>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</si>
  <si>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</si>
  <si>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</si>
  <si>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</si>
  <si>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</si>
  <si>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</si>
  <si>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</si>
  <si>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</si>
  <si>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</si>
  <si>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</si>
  <si>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</si>
  <si>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</si>
  <si>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</si>
  <si>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</si>
  <si>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</si>
  <si>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</si>
  <si>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</si>
  <si>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</si>
  <si>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</si>
  <si>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</si>
  <si>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</si>
  <si>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</si>
  <si>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</si>
  <si>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</si>
  <si>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</si>
  <si>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</si>
  <si>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</si>
  <si>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</si>
  <si>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</si>
  <si>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</si>
  <si>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</si>
  <si>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</si>
  <si>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</si>
  <si>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</si>
  <si>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</si>
  <si>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</si>
  <si>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</si>
  <si>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</si>
  <si>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</si>
  <si>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</si>
  <si>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</si>
  <si>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</si>
  <si>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</si>
  <si>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</si>
  <si>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</si>
  <si>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</si>
  <si>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</si>
  <si>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</si>
  <si>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</si>
  <si>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</si>
  <si>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</si>
  <si>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</si>
  <si>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</si>
  <si>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</si>
  <si>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</si>
  <si>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</si>
  <si>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</si>
  <si>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</si>
  <si>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</si>
  <si>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</si>
  <si>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</si>
  <si>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</si>
  <si>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</si>
  <si>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</si>
  <si>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</si>
  <si>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</si>
  <si>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</si>
  <si>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</si>
  <si>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</si>
  <si>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</si>
  <si>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</si>
  <si>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</si>
  <si>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</si>
  <si>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</si>
  <si>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</si>
  <si>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</si>
  <si>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</si>
  <si>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</si>
  <si>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</si>
  <si>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</si>
  <si>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</si>
  <si>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</si>
  <si>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</si>
  <si>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</si>
  <si>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</si>
  <si>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</si>
  <si>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</si>
  <si>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</si>
  <si>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</si>
  <si>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</si>
  <si>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</si>
  <si>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</si>
  <si>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</si>
  <si>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</si>
  <si>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</si>
  <si>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</si>
  <si>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</si>
  <si>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</si>
  <si>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</si>
  <si>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</si>
  <si>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</si>
  <si>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</si>
  <si>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</si>
  <si>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</si>
  <si>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</si>
  <si>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</si>
  <si>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</si>
  <si>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</si>
  <si>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</si>
  <si>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</si>
  <si>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</si>
  <si>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</si>
  <si>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</si>
  <si>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</si>
  <si>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</si>
  <si>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</si>
  <si>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</si>
  <si>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</si>
  <si>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</si>
  <si>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</si>
  <si>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</si>
  <si>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</si>
  <si>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</si>
  <si>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</si>
  <si>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</si>
  <si>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</si>
  <si>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</si>
  <si>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</si>
  <si>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</si>
  <si>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</si>
  <si>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</si>
  <si>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</si>
  <si>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</si>
  <si>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</si>
  <si>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</si>
  <si>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</si>
  <si>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</si>
  <si>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</si>
  <si>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</si>
  <si>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</si>
  <si>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</si>
  <si>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</si>
  <si>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</si>
  <si>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</si>
  <si>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</si>
  <si>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</si>
  <si>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</si>
  <si>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</si>
  <si>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</si>
  <si>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</si>
  <si>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</si>
  <si>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</si>
  <si>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</si>
  <si>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</si>
  <si>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</si>
  <si>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</si>
  <si>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</si>
  <si>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</si>
  <si>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</si>
  <si>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</si>
  <si>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</si>
  <si>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</si>
  <si>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</si>
  <si>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</si>
  <si>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</si>
  <si>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</si>
  <si>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</si>
  <si>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</si>
  <si>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</si>
  <si>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</si>
  <si>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</si>
  <si>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</si>
  <si>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</si>
  <si>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</si>
  <si>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</si>
  <si>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</si>
  <si>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</si>
  <si>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</si>
  <si>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</si>
  <si>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</si>
  <si>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</si>
  <si>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</si>
  <si>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</si>
  <si>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</si>
  <si>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</si>
  <si>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</si>
  <si>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</si>
  <si>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</si>
  <si>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</si>
  <si>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</si>
  <si>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</si>
  <si>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</si>
  <si>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</si>
  <si>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</si>
  <si>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</si>
  <si>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</si>
  <si>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</si>
  <si>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</si>
  <si>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</si>
  <si>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</si>
  <si>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</si>
  <si>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</si>
  <si>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</si>
  <si>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</si>
  <si>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</si>
  <si>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</si>
  <si>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</si>
  <si>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</si>
  <si>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</si>
  <si>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</si>
  <si>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</si>
  <si>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</si>
  <si>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</si>
  <si>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</si>
  <si>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</si>
  <si>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</si>
  <si>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</si>
  <si>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</si>
  <si>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</si>
  <si>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</si>
  <si>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</si>
  <si>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</si>
  <si>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</si>
  <si>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</si>
  <si>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</si>
  <si>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</si>
  <si>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</si>
  <si>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</si>
  <si>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</si>
  <si>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</si>
  <si>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</si>
  <si>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</si>
  <si>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</si>
  <si>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</si>
  <si>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</si>
  <si>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</si>
  <si>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</si>
  <si>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</si>
  <si>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</si>
  <si>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</si>
  <si>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</si>
  <si>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</si>
  <si>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</si>
  <si>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</si>
  <si>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</si>
  <si>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</si>
  <si>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</si>
  <si>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</si>
  <si>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</si>
  <si>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</si>
  <si>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</si>
  <si>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</si>
  <si>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</si>
  <si>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</si>
  <si>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</si>
  <si>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</si>
  <si>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</si>
  <si>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</si>
  <si>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</si>
  <si>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</si>
  <si>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</si>
  <si>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</si>
  <si>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</si>
  <si>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</si>
  <si>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</si>
  <si>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</si>
  <si>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</si>
  <si>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</si>
  <si>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</si>
  <si>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</si>
  <si>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</si>
  <si>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</si>
  <si>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</si>
  <si>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</si>
  <si>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</si>
  <si>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</si>
  <si>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</si>
  <si>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</si>
  <si>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</si>
  <si>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</si>
  <si>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</si>
  <si>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</si>
  <si>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</si>
  <si>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</si>
  <si>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</si>
  <si>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</si>
  <si>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</si>
  <si>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</si>
  <si>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</si>
  <si>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</si>
  <si>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</si>
  <si>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</si>
  <si>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</si>
  <si>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</si>
  <si>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</si>
  <si>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</si>
  <si>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</si>
  <si>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</si>
  <si>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</si>
  <si>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</si>
  <si>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</si>
  <si>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</si>
  <si>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</si>
  <si>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</si>
  <si>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</si>
  <si>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</si>
  <si>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</si>
  <si>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</si>
  <si>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</si>
  <si>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</si>
  <si>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</si>
  <si>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</si>
  <si>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</si>
  <si>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</si>
  <si>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</si>
  <si>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</si>
  <si>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</si>
  <si>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</si>
  <si>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</si>
  <si>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</si>
  <si>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</si>
  <si>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</si>
  <si>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</si>
  <si>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</si>
  <si>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</si>
  <si>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</si>
  <si>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</si>
  <si>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</si>
  <si>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</si>
  <si>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</si>
  <si>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</si>
  <si>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</si>
  <si>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</si>
  <si>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</si>
  <si>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</si>
  <si>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</si>
  <si>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</si>
  <si>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</si>
  <si>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</si>
  <si>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</si>
  <si>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</si>
  <si>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</si>
  <si>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</si>
  <si>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</si>
  <si>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</si>
  <si>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</si>
  <si>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</si>
  <si>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</si>
  <si>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</si>
  <si>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</si>
  <si>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</si>
  <si>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</si>
  <si>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</si>
  <si>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</si>
  <si>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</si>
  <si>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</si>
  <si>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</si>
  <si>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</si>
  <si>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</si>
  <si>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</si>
  <si>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</si>
  <si>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</si>
  <si>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</si>
  <si>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</si>
  <si>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</si>
  <si>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</si>
  <si>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</si>
  <si>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</si>
  <si>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</si>
  <si>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</si>
  <si>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</si>
  <si>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</si>
  <si>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</si>
  <si>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</si>
  <si>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</si>
  <si>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</si>
  <si>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</si>
  <si>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</si>
  <si>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</si>
  <si>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</si>
  <si>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</si>
  <si>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</si>
  <si>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</si>
  <si>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</si>
  <si>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</si>
  <si>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</si>
  <si>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</si>
  <si>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</si>
  <si>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</si>
  <si>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</si>
  <si>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</si>
  <si>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</si>
  <si>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</si>
  <si>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</si>
  <si>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</si>
  <si>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</si>
  <si>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</si>
  <si>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</si>
  <si>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</si>
  <si>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</si>
  <si>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</si>
  <si>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</si>
  <si>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</si>
  <si>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</si>
  <si>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</si>
  <si>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</si>
  <si>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</si>
  <si>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</si>
  <si>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</si>
  <si>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</si>
  <si>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</si>
  <si>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</si>
  <si>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</si>
  <si>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</si>
  <si>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</si>
  <si>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</si>
  <si>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</si>
  <si>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</si>
  <si>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</si>
  <si>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</si>
  <si>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</si>
  <si>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</si>
  <si>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</si>
  <si>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</si>
  <si>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</si>
  <si>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</si>
  <si>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</si>
  <si>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</si>
  <si>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</si>
  <si>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</si>
  <si>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</si>
  <si>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</si>
  <si>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</si>
  <si>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</si>
  <si>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</si>
  <si>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</si>
  <si>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</si>
  <si>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</si>
  <si>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</si>
  <si>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</si>
  <si>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</si>
  <si>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</si>
  <si>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</si>
  <si>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</si>
  <si>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</si>
  <si>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</si>
  <si>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</si>
  <si>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</si>
  <si>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</si>
  <si>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</si>
  <si>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</si>
  <si>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</si>
  <si>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</si>
  <si>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</si>
  <si>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</si>
  <si>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</si>
  <si>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</si>
  <si>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</si>
  <si>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</si>
  <si>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</si>
  <si>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</si>
  <si>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</si>
  <si>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</si>
  <si>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</si>
  <si>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</si>
  <si>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</si>
  <si>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</si>
  <si>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</si>
  <si>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</si>
  <si>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</si>
  <si>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</si>
  <si>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</si>
  <si>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</si>
  <si>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</si>
  <si>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</si>
  <si>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</si>
  <si>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</si>
  <si>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</si>
  <si>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</si>
  <si>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</si>
  <si>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</si>
  <si>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</si>
  <si>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</si>
  <si>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</si>
  <si>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</si>
  <si>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</si>
  <si>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</si>
  <si>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</si>
  <si>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</si>
  <si>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</si>
  <si>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</si>
  <si>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</si>
  <si>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</si>
  <si>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</si>
  <si>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</si>
  <si>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</si>
  <si>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</si>
  <si>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</si>
  <si>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</si>
  <si>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</si>
  <si>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</si>
  <si>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</si>
  <si>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</si>
  <si>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</si>
  <si>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</si>
  <si>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</si>
  <si>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</si>
  <si>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</si>
  <si>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</si>
  <si>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</si>
  <si>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</si>
  <si>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</si>
  <si>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</si>
  <si>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</si>
  <si>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</si>
  <si>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</si>
  <si>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</si>
  <si>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</si>
  <si>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</si>
  <si>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</si>
  <si>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</si>
  <si>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</si>
  <si>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</si>
  <si>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</si>
  <si>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</si>
  <si>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</si>
  <si>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</si>
  <si>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</si>
  <si>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</si>
  <si>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</si>
  <si>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</si>
  <si>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</si>
  <si>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</si>
  <si>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</si>
  <si>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</si>
  <si>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</si>
  <si>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</si>
  <si>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</si>
  <si>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</si>
  <si>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</si>
  <si>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</si>
  <si>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</si>
  <si>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</si>
  <si>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</si>
  <si>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</si>
  <si>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</si>
  <si>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</si>
  <si>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</si>
  <si>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</si>
  <si>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</si>
  <si>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</si>
  <si>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</si>
  <si>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</si>
  <si>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</si>
  <si>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</si>
  <si>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</si>
  <si>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</si>
  <si>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</si>
  <si>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</si>
  <si>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</si>
  <si>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</si>
  <si>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</si>
  <si>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</si>
  <si>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</si>
  <si>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</si>
  <si>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</si>
  <si>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</si>
  <si>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</si>
  <si>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</si>
  <si>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</si>
  <si>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</si>
  <si>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</si>
  <si>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</si>
  <si>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</si>
  <si>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</si>
  <si>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</si>
  <si>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</si>
  <si>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</si>
  <si>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</si>
  <si>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</si>
  <si>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</si>
  <si>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</si>
  <si>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</si>
  <si>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</si>
  <si>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</si>
  <si>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</si>
  <si>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</si>
  <si>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</si>
  <si>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</si>
  <si>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</si>
  <si>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</si>
  <si>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</si>
  <si>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</si>
  <si>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</si>
  <si>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</si>
  <si>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</si>
  <si>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</si>
  <si>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</si>
  <si>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</si>
  <si>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</si>
  <si>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</si>
  <si>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</si>
  <si>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</si>
  <si>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</si>
  <si>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</si>
  <si>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</si>
  <si>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</si>
  <si>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</si>
  <si>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</si>
  <si>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</si>
  <si>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</si>
  <si>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</si>
  <si>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</si>
  <si>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</si>
  <si>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</si>
  <si>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</si>
  <si>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</si>
  <si>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</si>
  <si>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</si>
  <si>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</si>
  <si>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</si>
  <si>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</si>
  <si>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</si>
  <si>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</si>
  <si>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</si>
  <si>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</si>
  <si>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</si>
  <si>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</si>
  <si>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</si>
  <si>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</si>
  <si>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</si>
  <si>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</si>
  <si>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</si>
  <si>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</si>
  <si>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</si>
  <si>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</si>
  <si>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</si>
  <si>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</si>
  <si>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</si>
  <si>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</si>
  <si>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</si>
  <si>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</si>
  <si>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</si>
  <si>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</si>
  <si>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</si>
  <si>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</si>
  <si>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</si>
  <si>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</si>
  <si>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</si>
  <si>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</si>
  <si>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</si>
  <si>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</si>
  <si>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</si>
  <si>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</si>
  <si>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</si>
  <si>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</si>
  <si>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</si>
  <si>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</si>
  <si>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</si>
  <si>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</si>
  <si>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</si>
  <si>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</si>
  <si>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</si>
  <si>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</si>
  <si>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</si>
  <si>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</si>
  <si>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</si>
  <si>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</si>
  <si>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</si>
  <si>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</si>
  <si>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</si>
  <si>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</si>
  <si>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</si>
  <si>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</si>
  <si>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</si>
  <si>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</si>
  <si>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</si>
  <si>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</si>
  <si>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</si>
  <si>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</si>
  <si>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</si>
  <si>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</si>
  <si>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</si>
  <si>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</si>
  <si>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</si>
  <si>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</si>
  <si>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</si>
  <si>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</si>
  <si>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</si>
  <si>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</si>
  <si>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</si>
  <si>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</si>
  <si>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</si>
  <si>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</si>
  <si>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</si>
  <si>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</si>
  <si>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</si>
  <si>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</si>
  <si>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</si>
  <si>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</si>
  <si>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</si>
  <si>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</si>
  <si>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</si>
  <si>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</si>
  <si>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</si>
  <si>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</si>
  <si>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</si>
  <si>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</si>
  <si>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</si>
  <si>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</si>
  <si>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</si>
  <si>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</si>
  <si>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</si>
  <si>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</si>
  <si>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</si>
  <si>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</si>
  <si>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</si>
  <si>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</si>
  <si>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</si>
  <si>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</si>
  <si>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</si>
  <si>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</si>
  <si>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</si>
  <si>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</si>
  <si>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</si>
  <si>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</si>
  <si>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</si>
  <si>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</si>
  <si>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</si>
  <si>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</si>
  <si>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</si>
  <si>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</si>
  <si>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</si>
  <si>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</si>
  <si>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</si>
  <si>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</si>
  <si>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</si>
  <si>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</si>
  <si>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</si>
  <si>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</si>
  <si>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</si>
  <si>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</si>
  <si>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</si>
  <si>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</si>
  <si>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</si>
  <si>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</si>
  <si>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</si>
  <si>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</si>
  <si>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</si>
  <si>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</si>
  <si>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</si>
  <si>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</si>
  <si>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</si>
  <si>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</si>
  <si>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</si>
  <si>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</si>
  <si>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</si>
  <si>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</si>
  <si>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</si>
  <si>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</si>
  <si>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</si>
  <si>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</si>
  <si>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</si>
  <si>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</si>
  <si>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</si>
  <si>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</si>
  <si>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</si>
  <si>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</si>
  <si>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</si>
  <si>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</si>
  <si>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</si>
  <si>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</si>
  <si>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</si>
  <si>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</si>
  <si>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</si>
  <si>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</si>
  <si>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</si>
  <si>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</si>
  <si>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</si>
  <si>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</si>
  <si>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</si>
  <si>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</si>
  <si>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</si>
  <si>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</si>
  <si>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</si>
  <si>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</si>
  <si>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</si>
  <si>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</si>
  <si>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</si>
  <si>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</si>
  <si>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</si>
  <si>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</si>
  <si>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</si>
  <si>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</si>
  <si>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</si>
  <si>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</si>
  <si>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</si>
  <si>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</si>
  <si>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</si>
  <si>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</si>
  <si>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</si>
  <si>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</si>
  <si>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</si>
  <si>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</si>
  <si>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</si>
  <si>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</si>
  <si>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</si>
  <si>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</si>
  <si>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</si>
  <si>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</si>
  <si>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</si>
  <si>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</si>
  <si>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</si>
  <si>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</si>
  <si>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</si>
  <si>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</si>
  <si>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</si>
  <si>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</si>
  <si>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</si>
  <si>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</si>
  <si>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</si>
  <si>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</si>
  <si>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</si>
  <si>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</si>
  <si>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</si>
  <si>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</si>
  <si>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</si>
  <si>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</si>
  <si>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</si>
  <si>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</si>
  <si>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</si>
  <si>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</si>
  <si>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</si>
  <si>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</si>
  <si>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</si>
  <si>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</si>
  <si>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</si>
  <si>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</si>
  <si>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</si>
  <si>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</si>
  <si>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</si>
  <si>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</si>
  <si>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</si>
  <si>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</si>
  <si>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</si>
  <si>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</si>
  <si>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</si>
  <si>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</si>
  <si>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</si>
  <si>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</si>
  <si>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</si>
  <si>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</si>
  <si>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</si>
  <si>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</si>
  <si>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</si>
  <si>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</si>
  <si>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</si>
  <si>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</si>
  <si>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</si>
  <si>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</si>
  <si>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</si>
  <si>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</si>
  <si>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</si>
  <si>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</si>
  <si>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</si>
  <si>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</si>
  <si>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</si>
  <si>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</si>
  <si>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</si>
  <si>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</si>
  <si>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</si>
  <si>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</si>
  <si>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</si>
  <si>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</si>
  <si>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</si>
  <si>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</si>
  <si>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</si>
  <si>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</si>
  <si>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</si>
  <si>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</si>
  <si>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</si>
  <si>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</si>
  <si>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</si>
  <si>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</si>
  <si>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</si>
  <si>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</si>
  <si>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</si>
  <si>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</si>
  <si>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</si>
  <si>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</si>
  <si>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</si>
  <si>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</si>
  <si>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</si>
  <si>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</si>
  <si>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</si>
  <si>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</si>
  <si>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</si>
  <si>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</si>
  <si>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</si>
  <si>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</si>
  <si>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</si>
  <si>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</si>
  <si>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</si>
  <si>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</si>
  <si>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</si>
  <si>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</si>
  <si>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</si>
  <si>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</si>
  <si>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</si>
  <si>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</si>
  <si>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</si>
  <si>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</si>
  <si>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</si>
  <si>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</si>
  <si>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</si>
  <si>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</si>
  <si>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</si>
  <si>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</si>
  <si>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</si>
  <si>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</si>
  <si>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</si>
  <si>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</si>
  <si>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</si>
  <si>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</si>
  <si>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</si>
  <si>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</si>
  <si>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</si>
  <si>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</si>
  <si>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</si>
  <si>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</si>
  <si>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</si>
  <si>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</si>
  <si>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</si>
  <si>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</si>
  <si>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</si>
  <si>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</si>
  <si>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</si>
  <si>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</si>
  <si>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</si>
  <si>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</si>
  <si>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</si>
  <si>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</si>
  <si>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</si>
  <si>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</si>
  <si>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</si>
  <si>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</si>
  <si>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</si>
  <si>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</si>
  <si>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</si>
  <si>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</si>
  <si>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</si>
  <si>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</si>
  <si>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</si>
  <si>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</si>
  <si>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</si>
  <si>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</si>
  <si>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</si>
  <si>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</si>
  <si>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</si>
  <si>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</si>
  <si>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</si>
  <si>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</si>
  <si>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</si>
  <si>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</si>
  <si>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</si>
  <si>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</si>
  <si>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</si>
  <si>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</si>
  <si>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</si>
  <si>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</si>
  <si>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</si>
  <si>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</si>
  <si>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</si>
  <si>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</si>
  <si>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</si>
  <si>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</si>
  <si>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</si>
  <si>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</si>
  <si>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</si>
  <si>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</si>
  <si>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</si>
  <si>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</si>
  <si>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</si>
  <si>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</si>
  <si>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</si>
  <si>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</si>
  <si>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</si>
  <si>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</si>
  <si>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</si>
  <si>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</si>
  <si>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</si>
  <si>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</si>
  <si>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</si>
  <si>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</si>
  <si>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</si>
  <si>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</si>
  <si>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</si>
  <si>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</si>
  <si>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</si>
  <si>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</si>
  <si>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</si>
  <si>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</si>
  <si>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</si>
  <si>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</si>
  <si>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</si>
  <si>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</si>
  <si>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</si>
  <si>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</si>
  <si>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</si>
  <si>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</si>
  <si>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</si>
  <si>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</si>
  <si>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</si>
  <si>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</si>
  <si>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</si>
  <si>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</si>
  <si>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</si>
  <si>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</si>
  <si>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</si>
  <si>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</si>
  <si>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</si>
  <si>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</si>
  <si>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</si>
  <si>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</si>
  <si>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</si>
  <si>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</si>
  <si>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</si>
  <si>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</si>
  <si>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</si>
  <si>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</si>
  <si>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</si>
  <si>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</si>
  <si>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</si>
  <si>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</si>
  <si>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</si>
  <si>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</si>
  <si>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</si>
  <si>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</si>
  <si>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</si>
  <si>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</si>
  <si>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</si>
  <si>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</si>
  <si>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</si>
  <si>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</si>
  <si>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</si>
  <si>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</si>
  <si>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</si>
  <si>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</si>
  <si>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</si>
  <si>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</si>
  <si>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</si>
  <si>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</si>
  <si>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</si>
  <si>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</si>
  <si>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</si>
  <si>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</si>
  <si>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</si>
  <si>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</si>
  <si>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</si>
  <si>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</si>
  <si>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</si>
  <si>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</si>
  <si>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</si>
  <si>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</si>
  <si>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</si>
  <si>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</si>
  <si>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</si>
  <si>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</si>
  <si>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</si>
  <si>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</si>
  <si>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</si>
  <si>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</si>
  <si>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</si>
  <si>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</si>
  <si>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</si>
  <si>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</si>
  <si>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</si>
  <si>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</si>
  <si>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</si>
  <si>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</si>
  <si>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</si>
  <si>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</si>
  <si>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</si>
  <si>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</si>
  <si>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</si>
  <si>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</si>
  <si>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</si>
  <si>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</si>
  <si>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</si>
  <si>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</si>
  <si>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</si>
  <si>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</si>
  <si>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</si>
  <si>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</si>
  <si>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</si>
  <si>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</si>
  <si>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</si>
  <si>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</si>
  <si>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</si>
  <si>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</si>
  <si>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</si>
  <si>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</si>
  <si>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</si>
  <si>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</si>
  <si>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</si>
  <si>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</si>
  <si>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</si>
  <si>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</si>
  <si>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</si>
  <si>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</si>
  <si>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</si>
  <si>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</si>
  <si>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</si>
  <si>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</si>
  <si>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</si>
  <si>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</si>
  <si>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</si>
  <si>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</si>
  <si>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</si>
  <si>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</si>
  <si>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</si>
  <si>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</si>
  <si>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</si>
  <si>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</si>
  <si>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</si>
  <si>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</si>
  <si>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</si>
  <si>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</si>
  <si>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</si>
  <si>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</si>
  <si>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</si>
  <si>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</si>
  <si>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</si>
  <si>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</si>
  <si>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</si>
  <si>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</si>
  <si>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</si>
  <si>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</si>
  <si>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</si>
  <si>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</si>
  <si>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</si>
  <si>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</si>
  <si>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</si>
  <si>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</si>
  <si>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</si>
  <si>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</si>
  <si>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</si>
  <si>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</si>
  <si>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</si>
  <si>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</si>
  <si>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</si>
  <si>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</si>
  <si>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</si>
  <si>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</si>
  <si>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</si>
  <si>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</si>
  <si>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</si>
  <si>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</si>
  <si>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</si>
  <si>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</si>
  <si>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</si>
  <si>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</si>
  <si>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</si>
  <si>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</si>
  <si>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</si>
  <si>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</si>
  <si>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</si>
  <si>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</si>
  <si>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</si>
  <si>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</si>
  <si>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</si>
  <si>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</si>
  <si>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</si>
  <si>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</si>
  <si>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</si>
  <si>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</si>
  <si>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</si>
  <si>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</si>
  <si>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</si>
  <si>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</si>
  <si>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</si>
  <si>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</si>
  <si>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</si>
  <si>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</si>
  <si>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</si>
  <si>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</si>
  <si>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</si>
  <si>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</si>
  <si>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</si>
  <si>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</si>
  <si>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</si>
  <si>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</si>
  <si>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</si>
  <si>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</si>
  <si>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</si>
  <si>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</si>
  <si>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</si>
  <si>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</si>
  <si>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</si>
  <si>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</si>
  <si>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</si>
  <si>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</si>
  <si>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</si>
  <si>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</si>
  <si>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</si>
  <si>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</si>
  <si>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</si>
  <si>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</si>
  <si>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</si>
  <si>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</si>
  <si>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</si>
  <si>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</si>
  <si>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</si>
  <si>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</si>
  <si>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</si>
  <si>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</si>
  <si>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</si>
  <si>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</si>
  <si>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</si>
  <si>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</si>
  <si>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</si>
  <si>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</si>
  <si>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</si>
  <si>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</si>
  <si>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</si>
  <si>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</si>
  <si>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</si>
  <si>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</si>
  <si>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</si>
  <si>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</si>
  <si>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</si>
  <si>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</si>
  <si>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</si>
  <si>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</si>
  <si>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</si>
  <si>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</si>
  <si>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</si>
  <si>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</si>
  <si>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</si>
  <si>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</si>
  <si>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</si>
  <si>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</si>
  <si>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</si>
  <si>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</si>
  <si>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</si>
  <si>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</si>
  <si>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</si>
  <si>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</si>
  <si>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</si>
  <si>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</si>
  <si>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</si>
  <si>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</si>
  <si>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</si>
  <si>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</si>
  <si>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</si>
  <si>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</si>
  <si>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</si>
  <si>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</si>
  <si>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</si>
  <si>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</si>
  <si>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</si>
  <si>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</si>
  <si>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</si>
  <si>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</si>
  <si>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</si>
  <si>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</si>
  <si>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</si>
  <si>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</si>
  <si>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</si>
  <si>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</si>
  <si>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</si>
  <si>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</si>
  <si>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</si>
  <si>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</si>
  <si>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</si>
  <si>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</si>
  <si>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</si>
  <si>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</si>
  <si>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</si>
  <si>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</si>
  <si>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</si>
  <si>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</si>
  <si>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</si>
  <si>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</si>
  <si>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</si>
  <si>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</si>
  <si>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</si>
  <si>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</si>
  <si>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</si>
  <si>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</si>
  <si>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</si>
  <si>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</si>
  <si>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</si>
  <si>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</si>
  <si>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</si>
  <si>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</si>
  <si>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</si>
  <si>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</si>
  <si>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</si>
  <si>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</si>
  <si>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</si>
  <si>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</si>
  <si>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</si>
  <si>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</si>
  <si>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</si>
  <si>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</si>
  <si>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</si>
  <si>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</si>
  <si>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</si>
  <si>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</si>
  <si>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</si>
  <si>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</si>
  <si>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</si>
  <si>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</si>
  <si>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</si>
  <si>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</si>
  <si>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</si>
  <si>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</si>
  <si>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</si>
  <si>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</si>
  <si>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</si>
  <si>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</si>
  <si>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</si>
  <si>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</si>
  <si>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</si>
  <si>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</si>
  <si>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</si>
  <si>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</si>
  <si>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</si>
  <si>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</si>
  <si>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</si>
  <si>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</si>
  <si>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</si>
  <si>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</si>
  <si>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</si>
  <si>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</si>
  <si>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</si>
  <si>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</si>
  <si>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</si>
  <si>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</si>
  <si>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</si>
  <si>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</si>
  <si>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</si>
  <si>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</si>
  <si>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</si>
  <si>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</si>
  <si>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</si>
  <si>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</si>
  <si>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</si>
  <si>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</si>
  <si>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</si>
  <si>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</si>
  <si>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</si>
  <si>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</si>
  <si>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</si>
  <si>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</si>
  <si>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</si>
  <si>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</si>
  <si>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</si>
  <si>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</si>
  <si>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</si>
  <si>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</si>
  <si>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</si>
  <si>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</si>
  <si>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</si>
  <si>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</si>
  <si>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</si>
  <si>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</si>
  <si>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</si>
  <si>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</si>
  <si>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</si>
  <si>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</si>
  <si>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</si>
  <si>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</si>
  <si>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</si>
  <si>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</si>
  <si>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</si>
  <si>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</si>
  <si>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</si>
  <si>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</si>
  <si>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</si>
  <si>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</si>
  <si>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</si>
  <si>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</si>
  <si>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</si>
  <si>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</si>
  <si>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</si>
  <si>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</si>
  <si>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</si>
  <si>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</si>
  <si>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</si>
  <si>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</si>
  <si>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</si>
  <si>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</si>
  <si>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</si>
  <si>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</si>
  <si>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</si>
  <si>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</si>
  <si>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</si>
  <si>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</si>
  <si>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</si>
  <si>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</si>
  <si>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</si>
  <si>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</si>
  <si>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</si>
  <si>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</si>
  <si>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</si>
  <si>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</si>
  <si>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</si>
  <si>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</si>
  <si>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</si>
  <si>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</si>
  <si>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</si>
  <si>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</si>
  <si>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</si>
  <si>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</si>
  <si>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</si>
  <si>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</si>
  <si>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</si>
  <si>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</si>
  <si>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</si>
  <si>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</si>
  <si>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</si>
  <si>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</si>
  <si>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</si>
  <si>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</si>
  <si>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</si>
  <si>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</si>
  <si>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</si>
  <si>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</si>
  <si>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</si>
  <si>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</si>
  <si>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</si>
  <si>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</si>
  <si>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</si>
  <si>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</si>
  <si>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</si>
  <si>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</si>
  <si>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</si>
  <si>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</si>
  <si>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</si>
  <si>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</si>
  <si>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</si>
  <si>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</si>
  <si>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</si>
  <si>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</si>
  <si>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</si>
  <si>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</si>
  <si>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</si>
  <si>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</si>
  <si>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</si>
  <si>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</si>
  <si>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</si>
  <si>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</si>
  <si>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</si>
  <si>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</si>
  <si>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</si>
  <si>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</si>
  <si>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</si>
  <si>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</si>
  <si>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</si>
  <si>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</si>
  <si>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</si>
  <si>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</si>
  <si>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</si>
  <si>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</si>
  <si>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</si>
  <si>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</si>
  <si>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</si>
  <si>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</si>
  <si>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</si>
  <si>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</si>
  <si>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</si>
  <si>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</si>
  <si>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</si>
  <si>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</si>
  <si>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</si>
  <si>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</si>
  <si>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</si>
  <si>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</si>
  <si>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</si>
  <si>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</si>
  <si>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</si>
  <si>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</si>
  <si>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</si>
  <si>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</si>
  <si>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</si>
  <si>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</si>
  <si>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</si>
  <si>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</si>
  <si>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</si>
  <si>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</si>
  <si>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</si>
  <si>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</si>
  <si>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</si>
  <si>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</si>
  <si>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</si>
  <si>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</si>
  <si>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</si>
  <si>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</si>
  <si>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</si>
  <si>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</si>
  <si>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</si>
  <si>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</si>
  <si>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</si>
  <si>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</si>
  <si>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</si>
  <si>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</si>
  <si>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</si>
  <si>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</si>
  <si>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</si>
  <si>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</si>
  <si>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</si>
  <si>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</si>
  <si>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</si>
  <si>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</si>
  <si>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</si>
  <si>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</si>
  <si>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</si>
  <si>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</si>
  <si>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</si>
  <si>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</si>
  <si>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</si>
  <si>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</si>
  <si>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</si>
  <si>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</si>
  <si>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</si>
  <si>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</si>
  <si>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</si>
  <si>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</si>
  <si>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</si>
  <si>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</si>
  <si>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</si>
  <si>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</si>
  <si>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</si>
  <si>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</si>
  <si>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</si>
  <si>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</si>
  <si>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</si>
  <si>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</si>
  <si>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</si>
  <si>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</si>
  <si>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</si>
  <si>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</si>
  <si>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</si>
  <si>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</si>
  <si>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</si>
  <si>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</si>
  <si>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</si>
  <si>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</si>
  <si>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</si>
  <si>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</si>
  <si>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</si>
  <si>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</si>
  <si>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</si>
  <si>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</si>
  <si>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</si>
  <si>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</si>
  <si>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</si>
  <si>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</si>
  <si>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</si>
  <si>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</si>
  <si>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</si>
  <si>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</si>
  <si>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</si>
  <si>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</si>
  <si>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</si>
  <si>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</si>
  <si>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</si>
  <si>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</si>
  <si>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</si>
  <si>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</si>
  <si>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</si>
  <si>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</si>
  <si>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</si>
  <si>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</si>
  <si>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</si>
  <si>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</si>
  <si>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</si>
  <si>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</si>
  <si>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</si>
  <si>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</si>
  <si>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</si>
  <si>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</si>
  <si>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</si>
  <si>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</si>
  <si>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</si>
  <si>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</si>
  <si>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</si>
  <si>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</si>
  <si>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</si>
  <si>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</si>
  <si>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</si>
  <si>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</si>
  <si>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</si>
  <si>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</si>
  <si>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</si>
  <si>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</si>
  <si>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</si>
  <si>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</si>
  <si>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</si>
  <si>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</si>
  <si>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</si>
  <si>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</si>
  <si>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</si>
  <si>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</si>
  <si>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</si>
  <si>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</si>
  <si>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</si>
  <si>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</si>
  <si>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</si>
  <si>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</si>
  <si>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</si>
  <si>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</si>
  <si>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</si>
  <si>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</si>
  <si>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</si>
  <si>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</si>
  <si>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</si>
  <si>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</si>
  <si>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</si>
  <si>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</si>
  <si>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</si>
  <si>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</si>
  <si>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</si>
  <si>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</si>
  <si>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</si>
  <si>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</si>
  <si>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</si>
  <si>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</si>
  <si>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</si>
  <si>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</si>
  <si>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</si>
  <si>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</si>
  <si>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</si>
  <si>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</si>
  <si>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</si>
  <si>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</si>
  <si>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</si>
  <si>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</si>
  <si>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</si>
  <si>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</si>
  <si>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</si>
  <si>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</si>
  <si>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</si>
  <si>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</si>
  <si>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</si>
  <si>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</si>
  <si>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</si>
  <si>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</si>
  <si>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</si>
  <si>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</si>
  <si>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</si>
  <si>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</si>
  <si>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</si>
  <si>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</si>
  <si>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</si>
  <si>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</si>
  <si>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</si>
  <si>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</si>
  <si>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</si>
  <si>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</si>
  <si>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</si>
  <si>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</si>
  <si>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</si>
  <si>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</si>
  <si>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</si>
  <si>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</si>
  <si>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</si>
  <si>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</si>
  <si>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</si>
  <si>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</si>
  <si>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</si>
  <si>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</si>
  <si>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</si>
  <si>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</si>
  <si>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</si>
  <si>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</si>
  <si>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</si>
  <si>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</si>
  <si>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</si>
  <si>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</si>
  <si>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</si>
  <si>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</si>
  <si>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</si>
  <si>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</si>
  <si>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</si>
  <si>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</si>
  <si>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</si>
  <si>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</si>
  <si>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</si>
  <si>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</si>
  <si>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</si>
  <si>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</si>
  <si>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</si>
  <si>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</si>
  <si>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</si>
  <si>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</si>
  <si>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</si>
  <si>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</si>
  <si>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</si>
  <si>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</si>
  <si>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</si>
  <si>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</si>
  <si>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</si>
  <si>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</si>
  <si>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</si>
  <si>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</si>
  <si>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</si>
  <si>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</si>
  <si>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</si>
  <si>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</si>
  <si>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</si>
  <si>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</si>
  <si>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</si>
  <si>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</si>
  <si>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</si>
  <si>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</si>
  <si>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</si>
  <si>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</si>
  <si>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</si>
  <si>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</si>
  <si>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</si>
  <si>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</si>
  <si>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</si>
  <si>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</si>
  <si>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</si>
  <si>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</si>
  <si>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</si>
  <si>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</si>
  <si>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</si>
  <si>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</si>
  <si>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</si>
  <si>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</si>
  <si>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</si>
  <si>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</si>
  <si>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</si>
  <si>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</si>
  <si>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</si>
  <si>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</si>
  <si>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</si>
  <si>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</si>
  <si>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</si>
  <si>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</si>
  <si>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</si>
  <si>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</si>
  <si>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</si>
  <si>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</si>
  <si>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</si>
  <si>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</si>
  <si>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</si>
  <si>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</si>
  <si>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</si>
  <si>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</si>
  <si>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</si>
  <si>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</si>
  <si>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</si>
  <si>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</si>
  <si>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</si>
  <si>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</si>
  <si>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</si>
  <si>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</si>
  <si>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</si>
  <si>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</si>
  <si>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</si>
  <si>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</si>
  <si>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</si>
  <si>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</si>
  <si>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</si>
  <si>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</si>
  <si>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</si>
  <si>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</si>
  <si>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</si>
  <si>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</si>
  <si>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</si>
  <si>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</si>
  <si>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</si>
  <si>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</si>
  <si>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</si>
  <si>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</si>
  <si>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</si>
  <si>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</si>
  <si>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</si>
  <si>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</si>
  <si>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</si>
  <si>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Filtered Reactive Phosphorus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</si>
  <si>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</si>
  <si>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</si>
  <si>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</si>
  <si>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</si>
  <si>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</si>
  <si>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</si>
  <si>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</si>
  <si>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</si>
  <si>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</si>
  <si>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</si>
  <si>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</si>
  <si>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</si>
  <si>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</si>
  <si>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</si>
  <si>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</si>
  <si>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</si>
  <si>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</si>
  <si>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</si>
  <si>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</si>
  <si>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</si>
  <si>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</si>
  <si>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</si>
  <si>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</si>
  <si>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</si>
  <si>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</si>
  <si>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</si>
  <si>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</si>
  <si>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</si>
  <si>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</si>
  <si>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</si>
  <si>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</si>
  <si>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</si>
  <si>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</si>
  <si>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</si>
  <si>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</si>
  <si>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</si>
  <si>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</si>
  <si>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var00767</t>
  </si>
  <si>
    <t>Sample bottles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</si>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</sst>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7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ColWidth="8.85546875" defaultRowHeight="15"/>
  <cols>
    <col min="1" max="1" width="52.42578125" bestFit="1" customWidth="1"/>
  </cols>
  <sheetData>
    <row r="1" spans="1:1" ht="18.75" customHeight="1"/>
    <row r="2" spans="1:1" ht="18.75" customHeight="1"/>
    <row r="3" spans="1:1" ht="18.75" customHeight="1">
      <c r="A3" t="s">
        <v>2023</v>
      </c>
    </row>
    <row r="4" spans="1:1" ht="18.75" customHeight="1"/>
    <row r="5" spans="1:1" ht="18.75" customHeight="1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ColWidth="8.85546875" defaultRowHeight="15"/>
  <cols>
    <col min="1" max="1" width="26.28515625" bestFit="1" customWidth="1"/>
    <col min="2" max="2" width="13.42578125" style="12" bestFit="1" customWidth="1"/>
    <col min="3" max="3" width="13.42578125" style="6" bestFit="1" customWidth="1"/>
    <col min="4" max="4" width="25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ColWidth="8.85546875" defaultRowHeight="15"/>
  <cols>
    <col min="1" max="1" width="16.7109375" style="37" bestFit="1" customWidth="1"/>
    <col min="2" max="2" width="13.42578125" style="5" bestFit="1" customWidth="1"/>
    <col min="3" max="3" width="13.42578125" style="6" bestFit="1" customWidth="1"/>
    <col min="4" max="4" width="21" style="6" bestFit="1" customWidth="1"/>
    <col min="5" max="5" width="15.28515625" style="6" bestFit="1" customWidth="1"/>
    <col min="6" max="6" width="13.42578125" bestFit="1" customWidth="1"/>
    <col min="7" max="7" width="13.42578125" style="6" bestFit="1" customWidth="1"/>
    <col min="8" max="8" width="16.7109375" style="37" bestFit="1" customWidth="1"/>
    <col min="9" max="9" width="13.4257812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m,p-Xylene</v>
      </c>
      <c r="E24" s="2" t="str">
        <f>VLOOKUP(C24,'MASTER KEY'!$A$2:$C935,3,FALSE)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ColWidth="8.85546875" defaultRowHeight="15"/>
  <cols>
    <col min="1" max="1" width="24.85546875" style="6" bestFit="1" customWidth="1"/>
    <col min="2" max="2" width="13.42578125" style="5" bestFit="1" customWidth="1"/>
    <col min="3" max="3" width="13.42578125" style="6" bestFit="1" customWidth="1"/>
    <col min="4" max="4" width="13.140625" style="6" bestFit="1" customWidth="1"/>
    <col min="5" max="9" width="13.425781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ColWidth="8.85546875" defaultRowHeight="15"/>
  <cols>
    <col min="1" max="1" width="14.42578125" bestFit="1" customWidth="1"/>
    <col min="2" max="2" width="13.42578125" style="5" bestFit="1" customWidth="1"/>
    <col min="3" max="3" width="13.42578125" style="6" bestFit="1" customWidth="1"/>
    <col min="4" max="4" width="41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ColWidth="8.85546875" defaultRowHeight="15"/>
  <cols>
    <col min="1" max="1" width="24.85546875" bestFit="1" customWidth="1"/>
    <col min="2" max="2" width="13.42578125" style="5" bestFit="1" customWidth="1"/>
    <col min="3" max="3" width="13.42578125" style="6" bestFit="1" customWidth="1"/>
    <col min="4" max="4" width="30.425781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ColWidth="8.85546875" defaultRowHeight="15"/>
  <cols>
    <col min="1" max="1" width="44.42578125" bestFit="1" customWidth="1"/>
    <col min="2" max="2" width="4.85546875" bestFit="1" customWidth="1"/>
    <col min="3" max="4" width="8.42578125" bestFit="1" customWidth="1"/>
    <col min="5" max="5" width="5.425781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defaultColWidth="8.8554687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ColWidth="8.85546875" defaultRowHeight="15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2054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2055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ColWidth="8.85546875" defaultRowHeight="15"/>
  <cols>
    <col min="1" max="1" width="44.42578125" bestFit="1" customWidth="1"/>
    <col min="2" max="2" width="4.85546875" bestFit="1" customWidth="1"/>
    <col min="3" max="3" width="8.42578125" bestFit="1" customWidth="1"/>
    <col min="4" max="4" width="49.42578125" customWidth="1"/>
    <col min="5" max="5" width="5.425781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2035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/>
    </row>
    <row r="3" spans="1:5">
      <c r="A3" s="6" t="s">
        <v>2036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/>
    </row>
    <row r="4" spans="1:5">
      <c r="A4" s="6" t="s">
        <v>2037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/>
    </row>
    <row r="5" spans="1:5">
      <c r="A5" s="6" t="s">
        <v>2038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/>
    </row>
    <row r="6" spans="1:5">
      <c r="A6" s="6" t="s">
        <v>2039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/>
    </row>
    <row r="7" spans="1:5">
      <c r="A7" s="6" t="s">
        <v>2040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/>
    </row>
    <row r="8" spans="1:5">
      <c r="A8" s="6" t="s">
        <v>2041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/>
    </row>
    <row r="9" spans="1:5">
      <c r="A9" s="6" t="s">
        <v>2042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/>
    </row>
    <row r="10" spans="1:5">
      <c r="A10" s="6" t="s">
        <v>2043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/>
    </row>
    <row r="11" spans="1:5">
      <c r="A11" s="6" t="s">
        <v>2044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/>
    </row>
    <row r="12" spans="1:5">
      <c r="A12" s="6" t="s">
        <v>2046</v>
      </c>
      <c r="B12">
        <v>1</v>
      </c>
      <c r="C12" s="6" t="s">
        <v>2045</v>
      </c>
      <c r="D12" s="6" t="str">
        <f>VLOOKUP(C12,'MASTER KEY'!$A$2:$B1218,2,TRUE)</f>
        <v>Part. sz (W'worth) - Sand v coarse &gt;1 - &lt;=2mm (%)</v>
      </c>
      <c r="E12" s="6"/>
    </row>
    <row r="13" spans="1:5">
      <c r="A13" s="6" t="s">
        <v>2048</v>
      </c>
      <c r="B13">
        <v>1</v>
      </c>
      <c r="C13" s="6" t="s">
        <v>2047</v>
      </c>
      <c r="D13" s="6" t="str">
        <f>VLOOKUP(C13,'MASTER KEY'!$A$2:$B1219,2,TRUE)</f>
        <v>Part. sz (W''worth) - Sand &gt;63 - &lt;2000um (%)</v>
      </c>
      <c r="E13" s="6"/>
    </row>
    <row r="14" spans="1:5">
      <c r="A14" s="6" t="s">
        <v>2050</v>
      </c>
      <c r="B14">
        <v>1</v>
      </c>
      <c r="C14" s="6" t="s">
        <v>2049</v>
      </c>
      <c r="D14" s="6" t="str">
        <f>VLOOKUP(C14,'MASTER KEY'!$A$2:$B1220,2,TRUE)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ColWidth="8.85546875" defaultRowHeight="15"/>
  <cols>
    <col min="1" max="1" width="32.7109375" bestFit="1" customWidth="1"/>
    <col min="2" max="2" width="4.85546875" style="5" bestFit="1" customWidth="1"/>
    <col min="3" max="3" width="8.42578125" style="6" bestFit="1" customWidth="1"/>
    <col min="4" max="4" width="11.8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47"/>
  <sheetViews>
    <sheetView zoomScaleNormal="100" workbookViewId="0">
      <pane ySplit="1" topLeftCell="A421" activePane="bottomLeft" state="frozen"/>
      <selection pane="bottomLeft" activeCell="B545" sqref="B545"/>
    </sheetView>
  </sheetViews>
  <sheetFormatPr defaultColWidth="8.85546875" defaultRowHeight="15"/>
  <cols>
    <col min="1" max="1" width="13.7109375" style="6" bestFit="1" customWidth="1"/>
    <col min="2" max="2" width="55.140625" style="6" bestFit="1" customWidth="1"/>
    <col min="3" max="3" width="13.140625" style="6" bestFit="1" customWidth="1"/>
    <col min="4" max="4" width="15.85546875" style="6" bestFit="1" customWidth="1"/>
    <col min="5" max="5" width="13.140625" style="6" bestFit="1" customWidth="1"/>
    <col min="6" max="6" width="32.7109375" style="6" bestFit="1" customWidth="1"/>
    <col min="7" max="7" width="37.42578125" bestFit="1" customWidth="1"/>
    <col min="8" max="8" width="27.42578125" style="6" bestFit="1" customWidth="1"/>
    <col min="9" max="9" width="17.42578125" style="12" bestFit="1" customWidth="1"/>
    <col min="10" max="10" width="12.28515625" style="12" bestFit="1" customWidth="1"/>
    <col min="11" max="11" width="25.140625" style="6" bestFit="1" customWidth="1"/>
    <col min="12" max="12" width="60" bestFit="1" customWidth="1"/>
    <col min="22" max="22" width="8.710937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>
      <c r="A359" s="55" t="s">
        <v>2052</v>
      </c>
      <c r="B359" s="58" t="s">
        <v>2080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>
      <c r="A360" s="55" t="s">
        <v>2072</v>
      </c>
      <c r="B360" s="57" t="s">
        <v>2081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>
      <c r="A361" s="55" t="s">
        <v>2073</v>
      </c>
      <c r="B361" s="58" t="s">
        <v>2082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>
      <c r="A362" s="55" t="s">
        <v>2074</v>
      </c>
      <c r="B362" s="58" t="s">
        <v>2083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>
      <c r="A363" s="55" t="s">
        <v>2075</v>
      </c>
      <c r="B363" s="58" t="s">
        <v>2084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>
      <c r="A364" s="55" t="s">
        <v>2076</v>
      </c>
      <c r="B364" s="58" t="s">
        <v>2085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>
      <c r="A365" s="55" t="s">
        <v>2077</v>
      </c>
      <c r="B365" s="58" t="s">
        <v>2086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>
      <c r="A366" s="59" t="s">
        <v>2078</v>
      </c>
      <c r="B366" s="60" t="s">
        <v>2087</v>
      </c>
      <c r="C366" s="59" t="s">
        <v>1104</v>
      </c>
      <c r="D366" s="59" t="s">
        <v>1104</v>
      </c>
      <c r="E366" s="59" t="s">
        <v>2053</v>
      </c>
      <c r="F366" s="59" t="s">
        <v>2053</v>
      </c>
      <c r="G366" s="59" t="s">
        <v>2053</v>
      </c>
      <c r="H366" s="59" t="s">
        <v>2053</v>
      </c>
      <c r="I366" s="59" t="s">
        <v>2053</v>
      </c>
      <c r="J366" s="59"/>
      <c r="K366" s="2" t="s">
        <v>1732</v>
      </c>
      <c r="L366" s="59" t="s">
        <v>2053</v>
      </c>
    </row>
    <row r="367" spans="1:12">
      <c r="A367" s="55" t="s">
        <v>2079</v>
      </c>
      <c r="B367" s="56" t="s">
        <v>2071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>
      <c r="A368" s="2" t="s">
        <v>2088</v>
      </c>
      <c r="B368" s="2" t="s">
        <v>2089</v>
      </c>
      <c r="C368" s="17" t="s">
        <v>1164</v>
      </c>
      <c r="E368" s="2" t="s">
        <v>1164</v>
      </c>
      <c r="F368" s="2" t="s">
        <v>2090</v>
      </c>
      <c r="G368" s="2" t="s">
        <v>1793</v>
      </c>
      <c r="H368" s="2" t="s">
        <v>1794</v>
      </c>
      <c r="I368" s="44" t="s">
        <v>1180</v>
      </c>
      <c r="K368" s="2" t="s">
        <v>1732</v>
      </c>
    </row>
    <row r="369" spans="1:11">
      <c r="A369" s="6" t="s">
        <v>2091</v>
      </c>
      <c r="B369" s="6" t="s">
        <v>2092</v>
      </c>
      <c r="C369" s="6" t="s">
        <v>1851</v>
      </c>
      <c r="D369" s="6" t="s">
        <v>1851</v>
      </c>
      <c r="E369" s="6" t="s">
        <v>1851</v>
      </c>
      <c r="F369" s="6" t="s">
        <v>1850</v>
      </c>
      <c r="K369" s="2" t="s">
        <v>1732</v>
      </c>
    </row>
    <row r="370" spans="1:11">
      <c r="A370" s="2" t="s">
        <v>2102</v>
      </c>
      <c r="B370" s="56" t="s">
        <v>2096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>
      <c r="A371" s="6" t="s">
        <v>2103</v>
      </c>
      <c r="B371" s="56" t="s">
        <v>2097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>
      <c r="A372" s="2" t="s">
        <v>2104</v>
      </c>
      <c r="B372" s="56" t="s">
        <v>2099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>
      <c r="A373" s="6" t="s">
        <v>2118</v>
      </c>
      <c r="B373" s="56" t="s">
        <v>2109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>
      <c r="A374" s="2" t="s">
        <v>2119</v>
      </c>
      <c r="B374" s="56" t="s">
        <v>2110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>
      <c r="A375" s="6" t="s">
        <v>2120</v>
      </c>
      <c r="B375" s="56" t="s">
        <v>2111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>
      <c r="A376" s="2" t="s">
        <v>2121</v>
      </c>
      <c r="B376" s="56" t="s">
        <v>2112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>
      <c r="A377" s="2" t="s">
        <v>2122</v>
      </c>
      <c r="B377" s="56" t="s">
        <v>2114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>
      <c r="A378" s="2" t="s">
        <v>2123</v>
      </c>
      <c r="B378" s="56" t="s">
        <v>2115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>
      <c r="A379" s="6" t="s">
        <v>2124</v>
      </c>
      <c r="B379" s="56" t="s">
        <v>2116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 ht="15.75">
      <c r="A380" s="69" t="s">
        <v>2125</v>
      </c>
      <c r="B380" s="69" t="s">
        <v>2126</v>
      </c>
      <c r="C380" s="69" t="s">
        <v>2460</v>
      </c>
      <c r="D380" s="69" t="s">
        <v>2460</v>
      </c>
      <c r="E380" s="69" t="s">
        <v>2460</v>
      </c>
      <c r="H380" s="6" t="s">
        <v>1152</v>
      </c>
      <c r="K380" s="69" t="s">
        <v>1325</v>
      </c>
    </row>
    <row r="381" spans="1:11" ht="15.75">
      <c r="A381" s="69" t="s">
        <v>2127</v>
      </c>
      <c r="B381" s="69" t="s">
        <v>2128</v>
      </c>
      <c r="C381" s="69" t="s">
        <v>2461</v>
      </c>
      <c r="D381" s="69" t="s">
        <v>2461</v>
      </c>
      <c r="E381" s="69" t="s">
        <v>2461</v>
      </c>
      <c r="H381" s="6" t="s">
        <v>1152</v>
      </c>
      <c r="K381" s="69" t="s">
        <v>1325</v>
      </c>
    </row>
    <row r="382" spans="1:11" ht="15.75">
      <c r="A382" s="69" t="s">
        <v>2129</v>
      </c>
      <c r="B382" s="69" t="s">
        <v>2130</v>
      </c>
      <c r="C382" s="69" t="s">
        <v>2462</v>
      </c>
      <c r="D382" s="69" t="s">
        <v>2462</v>
      </c>
      <c r="E382" s="69" t="s">
        <v>2462</v>
      </c>
      <c r="H382" s="6" t="s">
        <v>1152</v>
      </c>
      <c r="K382" s="69" t="s">
        <v>1325</v>
      </c>
    </row>
    <row r="383" spans="1:11" ht="15.75">
      <c r="A383" s="69" t="s">
        <v>2131</v>
      </c>
      <c r="B383" s="69" t="s">
        <v>2132</v>
      </c>
      <c r="C383" s="69" t="s">
        <v>2462</v>
      </c>
      <c r="D383" s="69" t="s">
        <v>2462</v>
      </c>
      <c r="E383" s="69" t="s">
        <v>2462</v>
      </c>
      <c r="H383" s="6" t="s">
        <v>1152</v>
      </c>
      <c r="K383" s="69" t="s">
        <v>1325</v>
      </c>
    </row>
    <row r="384" spans="1:11" ht="15.75">
      <c r="A384" s="69" t="s">
        <v>2133</v>
      </c>
      <c r="B384" s="69" t="s">
        <v>2134</v>
      </c>
      <c r="C384" s="69" t="s">
        <v>2463</v>
      </c>
      <c r="D384" s="69" t="s">
        <v>2463</v>
      </c>
      <c r="E384" s="69" t="s">
        <v>2463</v>
      </c>
      <c r="H384" s="6" t="s">
        <v>1152</v>
      </c>
      <c r="K384" s="69" t="s">
        <v>1732</v>
      </c>
    </row>
    <row r="385" spans="1:11" ht="15.75">
      <c r="A385" s="69" t="s">
        <v>2135</v>
      </c>
      <c r="B385" s="69" t="s">
        <v>2136</v>
      </c>
      <c r="C385" s="69" t="s">
        <v>2462</v>
      </c>
      <c r="D385" s="69" t="s">
        <v>2462</v>
      </c>
      <c r="E385" s="69" t="s">
        <v>2462</v>
      </c>
      <c r="H385" s="6" t="s">
        <v>1152</v>
      </c>
      <c r="K385" s="69" t="s">
        <v>1325</v>
      </c>
    </row>
    <row r="386" spans="1:11" ht="15.75">
      <c r="A386" s="69" t="s">
        <v>2137</v>
      </c>
      <c r="B386" s="69" t="s">
        <v>2138</v>
      </c>
      <c r="C386" s="69" t="s">
        <v>2462</v>
      </c>
      <c r="D386" s="69" t="s">
        <v>2462</v>
      </c>
      <c r="E386" s="69" t="s">
        <v>2462</v>
      </c>
      <c r="H386" s="6" t="s">
        <v>1152</v>
      </c>
      <c r="K386" s="69" t="s">
        <v>1325</v>
      </c>
    </row>
    <row r="387" spans="1:11" ht="15.75">
      <c r="A387" s="69" t="s">
        <v>2139</v>
      </c>
      <c r="B387" s="69" t="s">
        <v>2140</v>
      </c>
      <c r="C387" s="69" t="s">
        <v>2464</v>
      </c>
      <c r="D387" s="69" t="s">
        <v>2464</v>
      </c>
      <c r="E387" s="69" t="s">
        <v>2464</v>
      </c>
      <c r="H387" s="6" t="s">
        <v>1152</v>
      </c>
      <c r="K387" s="69" t="s">
        <v>1458</v>
      </c>
    </row>
    <row r="388" spans="1:11" ht="15.75">
      <c r="A388" s="69" t="s">
        <v>2141</v>
      </c>
      <c r="B388" s="69" t="s">
        <v>2142</v>
      </c>
      <c r="C388" s="69" t="s">
        <v>2462</v>
      </c>
      <c r="D388" s="69" t="s">
        <v>2462</v>
      </c>
      <c r="E388" s="69" t="s">
        <v>2462</v>
      </c>
      <c r="H388" s="6" t="s">
        <v>1152</v>
      </c>
      <c r="K388" s="69" t="s">
        <v>1317</v>
      </c>
    </row>
    <row r="389" spans="1:11" ht="15.75">
      <c r="A389" s="69" t="s">
        <v>2143</v>
      </c>
      <c r="B389" s="69" t="s">
        <v>2144</v>
      </c>
      <c r="C389" s="69" t="s">
        <v>2464</v>
      </c>
      <c r="D389" s="69" t="s">
        <v>2464</v>
      </c>
      <c r="E389" s="69" t="s">
        <v>2464</v>
      </c>
      <c r="H389" s="6" t="s">
        <v>1152</v>
      </c>
      <c r="K389" s="69" t="s">
        <v>1458</v>
      </c>
    </row>
    <row r="390" spans="1:11" ht="15.75">
      <c r="A390" s="69" t="s">
        <v>2145</v>
      </c>
      <c r="B390" s="69" t="s">
        <v>2146</v>
      </c>
      <c r="C390" s="69" t="s">
        <v>2464</v>
      </c>
      <c r="D390" s="69" t="s">
        <v>2464</v>
      </c>
      <c r="E390" s="69" t="s">
        <v>2464</v>
      </c>
      <c r="H390" s="6" t="s">
        <v>1152</v>
      </c>
      <c r="K390" s="69" t="s">
        <v>1458</v>
      </c>
    </row>
    <row r="391" spans="1:11" ht="15.75">
      <c r="A391" s="69" t="s">
        <v>2147</v>
      </c>
      <c r="B391" s="69" t="s">
        <v>2148</v>
      </c>
      <c r="C391" s="69" t="s">
        <v>2464</v>
      </c>
      <c r="D391" s="69" t="s">
        <v>2464</v>
      </c>
      <c r="E391" s="69" t="s">
        <v>2464</v>
      </c>
      <c r="H391" s="6" t="s">
        <v>1152</v>
      </c>
      <c r="K391" s="69" t="s">
        <v>1458</v>
      </c>
    </row>
    <row r="392" spans="1:11" ht="15.75">
      <c r="A392" s="69" t="s">
        <v>2149</v>
      </c>
      <c r="B392" s="69" t="s">
        <v>2150</v>
      </c>
      <c r="C392" s="69" t="s">
        <v>2464</v>
      </c>
      <c r="D392" s="69" t="s">
        <v>2464</v>
      </c>
      <c r="E392" s="69" t="s">
        <v>2464</v>
      </c>
      <c r="H392" s="6" t="s">
        <v>1152</v>
      </c>
      <c r="K392" s="69" t="s">
        <v>1458</v>
      </c>
    </row>
    <row r="393" spans="1:11" ht="15.75">
      <c r="A393" s="69" t="s">
        <v>2151</v>
      </c>
      <c r="B393" s="69" t="s">
        <v>2152</v>
      </c>
      <c r="C393" s="69" t="s">
        <v>2464</v>
      </c>
      <c r="D393" s="69" t="s">
        <v>2464</v>
      </c>
      <c r="E393" s="69" t="s">
        <v>2464</v>
      </c>
      <c r="H393" s="6" t="s">
        <v>1152</v>
      </c>
      <c r="K393" s="69" t="s">
        <v>1458</v>
      </c>
    </row>
    <row r="394" spans="1:11" ht="15.75">
      <c r="A394" s="69" t="s">
        <v>2153</v>
      </c>
      <c r="B394" s="69" t="s">
        <v>2154</v>
      </c>
      <c r="C394" s="69" t="s">
        <v>2464</v>
      </c>
      <c r="D394" s="69" t="s">
        <v>2464</v>
      </c>
      <c r="E394" s="69" t="s">
        <v>2464</v>
      </c>
      <c r="H394" s="6" t="s">
        <v>1152</v>
      </c>
      <c r="K394" s="69" t="s">
        <v>1458</v>
      </c>
    </row>
    <row r="395" spans="1:11" ht="15.75">
      <c r="A395" s="69" t="s">
        <v>2155</v>
      </c>
      <c r="B395" s="69" t="s">
        <v>2156</v>
      </c>
      <c r="C395" s="69" t="s">
        <v>2464</v>
      </c>
      <c r="D395" s="69" t="s">
        <v>2464</v>
      </c>
      <c r="E395" s="69" t="s">
        <v>2464</v>
      </c>
      <c r="H395" s="6" t="s">
        <v>1152</v>
      </c>
      <c r="K395" s="69" t="s">
        <v>1458</v>
      </c>
    </row>
    <row r="396" spans="1:11" ht="15.75">
      <c r="A396" s="69" t="s">
        <v>2157</v>
      </c>
      <c r="B396" s="69" t="s">
        <v>2158</v>
      </c>
      <c r="C396" s="69" t="s">
        <v>2464</v>
      </c>
      <c r="D396" s="69" t="s">
        <v>2464</v>
      </c>
      <c r="E396" s="69" t="s">
        <v>2464</v>
      </c>
      <c r="H396" s="6" t="s">
        <v>1152</v>
      </c>
      <c r="K396" s="69" t="s">
        <v>1458</v>
      </c>
    </row>
    <row r="397" spans="1:11" ht="15.75">
      <c r="A397" s="69" t="s">
        <v>2159</v>
      </c>
      <c r="B397" s="69" t="s">
        <v>2160</v>
      </c>
      <c r="C397" s="69" t="s">
        <v>2464</v>
      </c>
      <c r="D397" s="69" t="s">
        <v>2464</v>
      </c>
      <c r="E397" s="69" t="s">
        <v>2464</v>
      </c>
      <c r="H397" s="6" t="s">
        <v>1152</v>
      </c>
      <c r="K397" s="69" t="s">
        <v>1458</v>
      </c>
    </row>
    <row r="398" spans="1:11" ht="15.75">
      <c r="A398" s="69" t="s">
        <v>2161</v>
      </c>
      <c r="B398" s="69" t="s">
        <v>2162</v>
      </c>
      <c r="C398" s="69" t="s">
        <v>2464</v>
      </c>
      <c r="D398" s="69" t="s">
        <v>2464</v>
      </c>
      <c r="E398" s="69" t="s">
        <v>2464</v>
      </c>
      <c r="H398" s="6" t="s">
        <v>1152</v>
      </c>
      <c r="K398" s="69" t="s">
        <v>1458</v>
      </c>
    </row>
    <row r="399" spans="1:11" ht="15.75">
      <c r="A399" s="69" t="s">
        <v>2163</v>
      </c>
      <c r="B399" s="69" t="s">
        <v>2164</v>
      </c>
      <c r="C399" s="69" t="s">
        <v>2464</v>
      </c>
      <c r="D399" s="69" t="s">
        <v>2464</v>
      </c>
      <c r="E399" s="69" t="s">
        <v>2464</v>
      </c>
      <c r="H399" s="6" t="s">
        <v>1152</v>
      </c>
      <c r="K399" s="69" t="s">
        <v>1458</v>
      </c>
    </row>
    <row r="400" spans="1:11" ht="15.75">
      <c r="A400" s="69" t="s">
        <v>2165</v>
      </c>
      <c r="B400" s="69" t="s">
        <v>2166</v>
      </c>
      <c r="C400" s="69" t="s">
        <v>2464</v>
      </c>
      <c r="D400" s="69" t="s">
        <v>2464</v>
      </c>
      <c r="E400" s="69" t="s">
        <v>2464</v>
      </c>
      <c r="H400" s="6" t="s">
        <v>1152</v>
      </c>
      <c r="K400" s="69" t="s">
        <v>1458</v>
      </c>
    </row>
    <row r="401" spans="1:11" ht="15.75">
      <c r="A401" s="69" t="s">
        <v>2167</v>
      </c>
      <c r="B401" s="69" t="s">
        <v>2168</v>
      </c>
      <c r="C401" s="69" t="s">
        <v>2464</v>
      </c>
      <c r="D401" s="69" t="s">
        <v>2464</v>
      </c>
      <c r="E401" s="69" t="s">
        <v>2464</v>
      </c>
      <c r="H401" s="6" t="s">
        <v>1152</v>
      </c>
      <c r="K401" s="69" t="s">
        <v>1458</v>
      </c>
    </row>
    <row r="402" spans="1:11" ht="15.75">
      <c r="A402" s="69" t="s">
        <v>2169</v>
      </c>
      <c r="B402" s="69" t="s">
        <v>2170</v>
      </c>
      <c r="C402" s="69" t="s">
        <v>2464</v>
      </c>
      <c r="D402" s="69" t="s">
        <v>2464</v>
      </c>
      <c r="E402" s="69" t="s">
        <v>2464</v>
      </c>
      <c r="H402" s="6" t="s">
        <v>1152</v>
      </c>
      <c r="K402" s="69" t="s">
        <v>1458</v>
      </c>
    </row>
    <row r="403" spans="1:11" ht="15.75">
      <c r="A403" s="69" t="s">
        <v>2171</v>
      </c>
      <c r="B403" s="69" t="s">
        <v>2172</v>
      </c>
      <c r="C403" s="69" t="s">
        <v>2462</v>
      </c>
      <c r="D403" s="69" t="s">
        <v>2462</v>
      </c>
      <c r="E403" s="69" t="s">
        <v>2462</v>
      </c>
      <c r="H403" s="6" t="s">
        <v>1152</v>
      </c>
      <c r="K403" s="69" t="s">
        <v>1335</v>
      </c>
    </row>
    <row r="404" spans="1:11" ht="15.75">
      <c r="A404" s="69" t="s">
        <v>2173</v>
      </c>
      <c r="B404" s="69" t="s">
        <v>2174</v>
      </c>
      <c r="C404" s="69" t="s">
        <v>2462</v>
      </c>
      <c r="D404" s="69" t="s">
        <v>2462</v>
      </c>
      <c r="E404" s="69" t="s">
        <v>2462</v>
      </c>
      <c r="H404" s="6" t="s">
        <v>1152</v>
      </c>
      <c r="K404" s="69" t="s">
        <v>1317</v>
      </c>
    </row>
    <row r="405" spans="1:11" ht="15.75">
      <c r="A405" s="69" t="s">
        <v>2175</v>
      </c>
      <c r="B405" s="69" t="s">
        <v>2176</v>
      </c>
      <c r="C405" s="69" t="s">
        <v>2462</v>
      </c>
      <c r="D405" s="69" t="s">
        <v>2462</v>
      </c>
      <c r="E405" s="69" t="s">
        <v>2462</v>
      </c>
      <c r="H405" s="6" t="s">
        <v>1152</v>
      </c>
      <c r="K405" s="69" t="s">
        <v>1317</v>
      </c>
    </row>
    <row r="406" spans="1:11" ht="15.75">
      <c r="A406" s="69" t="s">
        <v>2177</v>
      </c>
      <c r="B406" s="69" t="s">
        <v>2178</v>
      </c>
      <c r="C406" s="69" t="s">
        <v>2464</v>
      </c>
      <c r="D406" s="69" t="s">
        <v>2464</v>
      </c>
      <c r="E406" s="69" t="s">
        <v>2464</v>
      </c>
      <c r="H406" s="6" t="s">
        <v>1152</v>
      </c>
      <c r="K406" s="69" t="s">
        <v>1458</v>
      </c>
    </row>
    <row r="407" spans="1:11" ht="15.75">
      <c r="A407" s="69" t="s">
        <v>2179</v>
      </c>
      <c r="B407" s="69" t="s">
        <v>2180</v>
      </c>
      <c r="C407" s="69" t="s">
        <v>2464</v>
      </c>
      <c r="D407" s="69" t="s">
        <v>2464</v>
      </c>
      <c r="E407" s="69" t="s">
        <v>2464</v>
      </c>
      <c r="H407" s="6" t="s">
        <v>1152</v>
      </c>
      <c r="K407" s="69" t="s">
        <v>1458</v>
      </c>
    </row>
    <row r="408" spans="1:11" ht="15.75">
      <c r="A408" s="69" t="s">
        <v>2181</v>
      </c>
      <c r="B408" s="69" t="s">
        <v>2182</v>
      </c>
      <c r="C408" s="69" t="s">
        <v>2464</v>
      </c>
      <c r="D408" s="69" t="s">
        <v>2464</v>
      </c>
      <c r="E408" s="69" t="s">
        <v>2464</v>
      </c>
      <c r="H408" s="6" t="s">
        <v>1152</v>
      </c>
      <c r="K408" s="69" t="s">
        <v>1458</v>
      </c>
    </row>
    <row r="409" spans="1:11" ht="15.75">
      <c r="A409" s="69" t="s">
        <v>2183</v>
      </c>
      <c r="B409" s="69" t="s">
        <v>2184</v>
      </c>
      <c r="C409" s="69" t="s">
        <v>2464</v>
      </c>
      <c r="D409" s="69" t="s">
        <v>2464</v>
      </c>
      <c r="E409" s="69" t="s">
        <v>2464</v>
      </c>
      <c r="H409" s="6" t="s">
        <v>1152</v>
      </c>
      <c r="K409" s="69" t="s">
        <v>1458</v>
      </c>
    </row>
    <row r="410" spans="1:11" ht="15.75">
      <c r="A410" s="69" t="s">
        <v>2185</v>
      </c>
      <c r="B410" s="69" t="s">
        <v>2186</v>
      </c>
      <c r="C410" s="69" t="s">
        <v>2464</v>
      </c>
      <c r="D410" s="69" t="s">
        <v>2464</v>
      </c>
      <c r="E410" s="69" t="s">
        <v>2464</v>
      </c>
      <c r="H410" s="6" t="s">
        <v>1152</v>
      </c>
      <c r="K410" s="69" t="s">
        <v>1458</v>
      </c>
    </row>
    <row r="411" spans="1:11" ht="15.75">
      <c r="A411" s="69" t="s">
        <v>2187</v>
      </c>
      <c r="B411" s="69" t="s">
        <v>2188</v>
      </c>
      <c r="C411" s="69" t="s">
        <v>2464</v>
      </c>
      <c r="D411" s="69" t="s">
        <v>2464</v>
      </c>
      <c r="E411" s="69" t="s">
        <v>2464</v>
      </c>
      <c r="H411" s="6" t="s">
        <v>1152</v>
      </c>
      <c r="K411" s="69" t="s">
        <v>1458</v>
      </c>
    </row>
    <row r="412" spans="1:11" ht="15.75">
      <c r="A412" s="69" t="s">
        <v>2189</v>
      </c>
      <c r="B412" s="69" t="s">
        <v>2190</v>
      </c>
      <c r="C412" s="69" t="s">
        <v>2464</v>
      </c>
      <c r="D412" s="69" t="s">
        <v>2464</v>
      </c>
      <c r="E412" s="69" t="s">
        <v>2464</v>
      </c>
      <c r="H412" s="6" t="s">
        <v>1152</v>
      </c>
      <c r="K412" s="69" t="s">
        <v>1458</v>
      </c>
    </row>
    <row r="413" spans="1:11" ht="15.75">
      <c r="A413" s="69" t="s">
        <v>2191</v>
      </c>
      <c r="B413" s="69" t="s">
        <v>2192</v>
      </c>
      <c r="C413" s="69" t="s">
        <v>2464</v>
      </c>
      <c r="D413" s="69" t="s">
        <v>2464</v>
      </c>
      <c r="E413" s="69" t="s">
        <v>2464</v>
      </c>
      <c r="H413" s="6" t="s">
        <v>1152</v>
      </c>
      <c r="K413" s="69" t="s">
        <v>1458</v>
      </c>
    </row>
    <row r="414" spans="1:11" ht="15.75">
      <c r="A414" s="69" t="s">
        <v>2193</v>
      </c>
      <c r="B414" s="69" t="s">
        <v>2194</v>
      </c>
      <c r="C414" s="69" t="s">
        <v>2464</v>
      </c>
      <c r="D414" s="69" t="s">
        <v>2464</v>
      </c>
      <c r="E414" s="69" t="s">
        <v>2464</v>
      </c>
      <c r="H414" s="6" t="s">
        <v>1152</v>
      </c>
      <c r="K414" s="69" t="s">
        <v>1458</v>
      </c>
    </row>
    <row r="415" spans="1:11" ht="15.75">
      <c r="A415" s="69" t="s">
        <v>2195</v>
      </c>
      <c r="B415" s="69" t="s">
        <v>2196</v>
      </c>
      <c r="C415" s="69" t="s">
        <v>2462</v>
      </c>
      <c r="D415" s="69" t="s">
        <v>2462</v>
      </c>
      <c r="E415" s="69" t="s">
        <v>2462</v>
      </c>
      <c r="H415" s="6" t="s">
        <v>1152</v>
      </c>
      <c r="K415" s="69" t="s">
        <v>1325</v>
      </c>
    </row>
    <row r="416" spans="1:11" ht="15.75">
      <c r="A416" s="69" t="s">
        <v>2197</v>
      </c>
      <c r="B416" s="69" t="s">
        <v>2198</v>
      </c>
      <c r="C416" s="69" t="s">
        <v>2464</v>
      </c>
      <c r="D416" s="69" t="s">
        <v>2464</v>
      </c>
      <c r="E416" s="69" t="s">
        <v>2464</v>
      </c>
      <c r="H416" s="6" t="s">
        <v>1152</v>
      </c>
      <c r="K416" s="69" t="s">
        <v>1458</v>
      </c>
    </row>
    <row r="417" spans="1:11" ht="15.75">
      <c r="A417" s="69" t="s">
        <v>2199</v>
      </c>
      <c r="B417" s="69" t="s">
        <v>2200</v>
      </c>
      <c r="C417" s="69" t="s">
        <v>2464</v>
      </c>
      <c r="D417" s="69" t="s">
        <v>2464</v>
      </c>
      <c r="E417" s="69" t="s">
        <v>2464</v>
      </c>
      <c r="H417" s="6" t="s">
        <v>1152</v>
      </c>
      <c r="K417" s="69" t="s">
        <v>1458</v>
      </c>
    </row>
    <row r="418" spans="1:11" ht="15.75">
      <c r="A418" s="69" t="s">
        <v>2201</v>
      </c>
      <c r="B418" s="69" t="s">
        <v>2202</v>
      </c>
      <c r="C418" s="69" t="s">
        <v>2464</v>
      </c>
      <c r="D418" s="69" t="s">
        <v>2464</v>
      </c>
      <c r="E418" s="69" t="s">
        <v>2464</v>
      </c>
      <c r="H418" s="6" t="s">
        <v>1152</v>
      </c>
      <c r="K418" s="69" t="s">
        <v>1458</v>
      </c>
    </row>
    <row r="419" spans="1:11" ht="15.75">
      <c r="A419" s="69" t="s">
        <v>2203</v>
      </c>
      <c r="B419" s="69" t="s">
        <v>2204</v>
      </c>
      <c r="C419" s="69" t="s">
        <v>2464</v>
      </c>
      <c r="D419" s="69" t="s">
        <v>2464</v>
      </c>
      <c r="E419" s="69" t="s">
        <v>2464</v>
      </c>
      <c r="H419" s="6" t="s">
        <v>1152</v>
      </c>
      <c r="K419" s="69" t="s">
        <v>1458</v>
      </c>
    </row>
    <row r="420" spans="1:11" ht="15.75">
      <c r="A420" s="69" t="s">
        <v>2205</v>
      </c>
      <c r="B420" s="69" t="s">
        <v>2206</v>
      </c>
      <c r="C420" s="69" t="s">
        <v>2464</v>
      </c>
      <c r="D420" s="69" t="s">
        <v>2464</v>
      </c>
      <c r="E420" s="69" t="s">
        <v>2464</v>
      </c>
      <c r="H420" s="6" t="s">
        <v>1152</v>
      </c>
      <c r="K420" s="69" t="s">
        <v>1458</v>
      </c>
    </row>
    <row r="421" spans="1:11" ht="15.75">
      <c r="A421" s="69" t="s">
        <v>2207</v>
      </c>
      <c r="B421" s="69" t="s">
        <v>2208</v>
      </c>
      <c r="C421" s="69" t="s">
        <v>2464</v>
      </c>
      <c r="D421" s="69" t="s">
        <v>2464</v>
      </c>
      <c r="E421" s="69" t="s">
        <v>2464</v>
      </c>
      <c r="H421" s="6" t="s">
        <v>1152</v>
      </c>
      <c r="K421" s="69" t="s">
        <v>1458</v>
      </c>
    </row>
    <row r="422" spans="1:11" ht="15.75">
      <c r="A422" s="69" t="s">
        <v>2209</v>
      </c>
      <c r="B422" s="69" t="s">
        <v>2210</v>
      </c>
      <c r="C422" s="69" t="s">
        <v>2464</v>
      </c>
      <c r="D422" s="69" t="s">
        <v>2464</v>
      </c>
      <c r="E422" s="69" t="s">
        <v>2464</v>
      </c>
      <c r="H422" s="6" t="s">
        <v>1152</v>
      </c>
      <c r="K422" s="69" t="s">
        <v>1458</v>
      </c>
    </row>
    <row r="423" spans="1:11" ht="15.75">
      <c r="A423" s="69" t="s">
        <v>2211</v>
      </c>
      <c r="B423" s="69" t="s">
        <v>2212</v>
      </c>
      <c r="C423" s="69" t="s">
        <v>2464</v>
      </c>
      <c r="D423" s="69" t="s">
        <v>2464</v>
      </c>
      <c r="E423" s="69" t="s">
        <v>2464</v>
      </c>
      <c r="H423" s="6" t="s">
        <v>1152</v>
      </c>
      <c r="K423" s="69" t="s">
        <v>1458</v>
      </c>
    </row>
    <row r="424" spans="1:11" ht="15.75">
      <c r="A424" s="69" t="s">
        <v>2213</v>
      </c>
      <c r="B424" s="69" t="s">
        <v>2214</v>
      </c>
      <c r="C424" s="69" t="s">
        <v>2464</v>
      </c>
      <c r="D424" s="69" t="s">
        <v>2464</v>
      </c>
      <c r="E424" s="69" t="s">
        <v>2464</v>
      </c>
      <c r="H424" s="6" t="s">
        <v>1152</v>
      </c>
      <c r="K424" s="69" t="s">
        <v>1458</v>
      </c>
    </row>
    <row r="425" spans="1:11" ht="15.75">
      <c r="A425" s="69" t="s">
        <v>2215</v>
      </c>
      <c r="B425" s="69" t="s">
        <v>2216</v>
      </c>
      <c r="C425" s="69" t="s">
        <v>2464</v>
      </c>
      <c r="D425" s="69" t="s">
        <v>2464</v>
      </c>
      <c r="E425" s="69" t="s">
        <v>2464</v>
      </c>
      <c r="H425" s="6" t="s">
        <v>1152</v>
      </c>
      <c r="K425" s="69" t="s">
        <v>1458</v>
      </c>
    </row>
    <row r="426" spans="1:11" ht="15.75">
      <c r="A426" s="69" t="s">
        <v>2217</v>
      </c>
      <c r="B426" s="69" t="s">
        <v>2218</v>
      </c>
      <c r="C426" s="69" t="s">
        <v>2464</v>
      </c>
      <c r="D426" s="69" t="s">
        <v>2464</v>
      </c>
      <c r="E426" s="69" t="s">
        <v>2464</v>
      </c>
      <c r="H426" s="6" t="s">
        <v>1152</v>
      </c>
      <c r="K426" s="69" t="s">
        <v>1458</v>
      </c>
    </row>
    <row r="427" spans="1:11" ht="15.75">
      <c r="A427" s="69" t="s">
        <v>2219</v>
      </c>
      <c r="B427" s="69" t="s">
        <v>2220</v>
      </c>
      <c r="C427" s="69" t="s">
        <v>2464</v>
      </c>
      <c r="D427" s="69" t="s">
        <v>2464</v>
      </c>
      <c r="E427" s="69" t="s">
        <v>2464</v>
      </c>
      <c r="H427" s="6" t="s">
        <v>1152</v>
      </c>
      <c r="K427" s="69" t="s">
        <v>1458</v>
      </c>
    </row>
    <row r="428" spans="1:11" ht="15.75">
      <c r="A428" s="69" t="s">
        <v>2221</v>
      </c>
      <c r="B428" s="69" t="s">
        <v>2222</v>
      </c>
      <c r="C428" s="69" t="s">
        <v>2464</v>
      </c>
      <c r="D428" s="69" t="s">
        <v>2464</v>
      </c>
      <c r="E428" s="69" t="s">
        <v>2464</v>
      </c>
      <c r="H428" s="6" t="s">
        <v>1152</v>
      </c>
      <c r="K428" s="69" t="s">
        <v>1458</v>
      </c>
    </row>
    <row r="429" spans="1:11" ht="15.75">
      <c r="A429" s="69" t="s">
        <v>2223</v>
      </c>
      <c r="B429" s="69" t="s">
        <v>2224</v>
      </c>
      <c r="C429" s="69" t="s">
        <v>2464</v>
      </c>
      <c r="D429" s="69" t="s">
        <v>2464</v>
      </c>
      <c r="E429" s="69" t="s">
        <v>2464</v>
      </c>
      <c r="H429" s="6" t="s">
        <v>1152</v>
      </c>
      <c r="K429" s="69" t="s">
        <v>1458</v>
      </c>
    </row>
    <row r="430" spans="1:11" ht="15.75">
      <c r="A430" s="69" t="s">
        <v>2225</v>
      </c>
      <c r="B430" s="69" t="s">
        <v>2226</v>
      </c>
      <c r="C430" s="69" t="s">
        <v>2464</v>
      </c>
      <c r="D430" s="69" t="s">
        <v>2464</v>
      </c>
      <c r="E430" s="69" t="s">
        <v>2464</v>
      </c>
      <c r="H430" s="6" t="s">
        <v>1152</v>
      </c>
      <c r="K430" s="69" t="s">
        <v>1458</v>
      </c>
    </row>
    <row r="431" spans="1:11" ht="15.75">
      <c r="A431" s="69" t="s">
        <v>2227</v>
      </c>
      <c r="B431" s="69" t="s">
        <v>2228</v>
      </c>
      <c r="C431" s="69" t="s">
        <v>2464</v>
      </c>
      <c r="D431" s="69" t="s">
        <v>2464</v>
      </c>
      <c r="E431" s="69" t="s">
        <v>2464</v>
      </c>
      <c r="H431" s="6" t="s">
        <v>1152</v>
      </c>
      <c r="K431" s="69" t="s">
        <v>1458</v>
      </c>
    </row>
    <row r="432" spans="1:11" ht="15.75">
      <c r="A432" s="69" t="s">
        <v>2229</v>
      </c>
      <c r="B432" s="69" t="s">
        <v>2230</v>
      </c>
      <c r="C432" s="69" t="s">
        <v>2464</v>
      </c>
      <c r="D432" s="69" t="s">
        <v>2464</v>
      </c>
      <c r="E432" s="69" t="s">
        <v>2464</v>
      </c>
      <c r="H432" s="6" t="s">
        <v>1152</v>
      </c>
      <c r="K432" s="69" t="s">
        <v>1458</v>
      </c>
    </row>
    <row r="433" spans="1:11" ht="15.75">
      <c r="A433" s="69" t="s">
        <v>2231</v>
      </c>
      <c r="B433" s="69" t="s">
        <v>2232</v>
      </c>
      <c r="C433" s="69" t="s">
        <v>2464</v>
      </c>
      <c r="D433" s="69" t="s">
        <v>2464</v>
      </c>
      <c r="E433" s="69" t="s">
        <v>2464</v>
      </c>
      <c r="H433" s="6" t="s">
        <v>1152</v>
      </c>
      <c r="K433" s="69" t="s">
        <v>1458</v>
      </c>
    </row>
    <row r="434" spans="1:11" ht="15.75">
      <c r="A434" s="69" t="s">
        <v>2233</v>
      </c>
      <c r="B434" s="69" t="s">
        <v>2234</v>
      </c>
      <c r="C434" s="69" t="s">
        <v>2464</v>
      </c>
      <c r="D434" s="69" t="s">
        <v>2464</v>
      </c>
      <c r="E434" s="69" t="s">
        <v>2464</v>
      </c>
      <c r="H434" s="6" t="s">
        <v>1152</v>
      </c>
      <c r="K434" s="69" t="s">
        <v>1458</v>
      </c>
    </row>
    <row r="435" spans="1:11" ht="15.75">
      <c r="A435" s="69" t="s">
        <v>2235</v>
      </c>
      <c r="B435" s="69" t="s">
        <v>2236</v>
      </c>
      <c r="C435" s="69" t="s">
        <v>2464</v>
      </c>
      <c r="D435" s="69" t="s">
        <v>2464</v>
      </c>
      <c r="E435" s="69" t="s">
        <v>2464</v>
      </c>
      <c r="H435" s="6" t="s">
        <v>1152</v>
      </c>
      <c r="K435" s="69" t="s">
        <v>1458</v>
      </c>
    </row>
    <row r="436" spans="1:11" ht="15.75">
      <c r="A436" s="69" t="s">
        <v>2237</v>
      </c>
      <c r="B436" s="69" t="s">
        <v>2238</v>
      </c>
      <c r="C436" s="69" t="s">
        <v>2464</v>
      </c>
      <c r="D436" s="69" t="s">
        <v>2464</v>
      </c>
      <c r="E436" s="69" t="s">
        <v>2464</v>
      </c>
      <c r="H436" s="6" t="s">
        <v>1152</v>
      </c>
      <c r="K436" s="69" t="s">
        <v>1458</v>
      </c>
    </row>
    <row r="437" spans="1:11" ht="15.75">
      <c r="A437" s="69" t="s">
        <v>2239</v>
      </c>
      <c r="B437" s="69" t="s">
        <v>2240</v>
      </c>
      <c r="C437" s="69" t="s">
        <v>2464</v>
      </c>
      <c r="D437" s="69" t="s">
        <v>2464</v>
      </c>
      <c r="E437" s="69" t="s">
        <v>2464</v>
      </c>
      <c r="H437" s="6" t="s">
        <v>1152</v>
      </c>
      <c r="K437" s="69" t="s">
        <v>1458</v>
      </c>
    </row>
    <row r="438" spans="1:11" ht="15.75">
      <c r="A438" s="69" t="s">
        <v>2241</v>
      </c>
      <c r="B438" s="69" t="s">
        <v>2242</v>
      </c>
      <c r="C438" s="69" t="s">
        <v>2464</v>
      </c>
      <c r="D438" s="69" t="s">
        <v>2464</v>
      </c>
      <c r="E438" s="69" t="s">
        <v>2464</v>
      </c>
      <c r="H438" s="6" t="s">
        <v>1152</v>
      </c>
      <c r="K438" s="69" t="s">
        <v>1458</v>
      </c>
    </row>
    <row r="439" spans="1:11" ht="15.75">
      <c r="A439" s="69" t="s">
        <v>2243</v>
      </c>
      <c r="B439" s="69" t="s">
        <v>2244</v>
      </c>
      <c r="C439" s="69" t="s">
        <v>2465</v>
      </c>
      <c r="D439" s="69" t="s">
        <v>2465</v>
      </c>
      <c r="E439" s="69" t="s">
        <v>2465</v>
      </c>
      <c r="H439" s="6" t="s">
        <v>1152</v>
      </c>
      <c r="K439" s="69" t="s">
        <v>1458</v>
      </c>
    </row>
    <row r="440" spans="1:11" ht="15.75">
      <c r="A440" s="69" t="s">
        <v>2245</v>
      </c>
      <c r="B440" s="69" t="s">
        <v>2246</v>
      </c>
      <c r="C440" s="69" t="s">
        <v>2464</v>
      </c>
      <c r="D440" s="69" t="s">
        <v>2464</v>
      </c>
      <c r="E440" s="69" t="s">
        <v>2464</v>
      </c>
      <c r="H440" s="6" t="s">
        <v>1152</v>
      </c>
      <c r="K440" s="69" t="s">
        <v>1458</v>
      </c>
    </row>
    <row r="441" spans="1:11" ht="15.75">
      <c r="A441" s="69" t="s">
        <v>2247</v>
      </c>
      <c r="B441" s="69" t="s">
        <v>2248</v>
      </c>
      <c r="C441" s="69" t="s">
        <v>2464</v>
      </c>
      <c r="D441" s="69" t="s">
        <v>2464</v>
      </c>
      <c r="E441" s="69" t="s">
        <v>2464</v>
      </c>
      <c r="H441" s="6" t="s">
        <v>1152</v>
      </c>
      <c r="K441" s="69" t="s">
        <v>1458</v>
      </c>
    </row>
    <row r="442" spans="1:11" ht="15.75">
      <c r="A442" s="69" t="s">
        <v>2249</v>
      </c>
      <c r="B442" s="69" t="s">
        <v>2250</v>
      </c>
      <c r="C442" s="69" t="s">
        <v>2464</v>
      </c>
      <c r="D442" s="69" t="s">
        <v>2464</v>
      </c>
      <c r="E442" s="69" t="s">
        <v>2464</v>
      </c>
      <c r="H442" s="6" t="s">
        <v>1152</v>
      </c>
      <c r="K442" s="69" t="s">
        <v>1458</v>
      </c>
    </row>
    <row r="443" spans="1:11" ht="15.75">
      <c r="A443" s="69" t="s">
        <v>2251</v>
      </c>
      <c r="B443" s="69" t="s">
        <v>2252</v>
      </c>
      <c r="C443" s="69" t="s">
        <v>2464</v>
      </c>
      <c r="D443" s="69" t="s">
        <v>2464</v>
      </c>
      <c r="E443" s="69" t="s">
        <v>2464</v>
      </c>
      <c r="H443" s="6" t="s">
        <v>1152</v>
      </c>
      <c r="K443" s="69" t="s">
        <v>1458</v>
      </c>
    </row>
    <row r="444" spans="1:11" ht="15.75">
      <c r="A444" s="69" t="s">
        <v>2253</v>
      </c>
      <c r="B444" s="69" t="s">
        <v>2254</v>
      </c>
      <c r="C444" s="69" t="s">
        <v>2464</v>
      </c>
      <c r="D444" s="69" t="s">
        <v>2464</v>
      </c>
      <c r="E444" s="69" t="s">
        <v>2464</v>
      </c>
      <c r="H444" s="6" t="s">
        <v>1152</v>
      </c>
      <c r="K444" s="69" t="s">
        <v>1458</v>
      </c>
    </row>
    <row r="445" spans="1:11" ht="15.75">
      <c r="A445" s="69" t="s">
        <v>2255</v>
      </c>
      <c r="B445" s="69" t="s">
        <v>2256</v>
      </c>
      <c r="C445" s="69" t="s">
        <v>2464</v>
      </c>
      <c r="D445" s="69" t="s">
        <v>2464</v>
      </c>
      <c r="E445" s="69" t="s">
        <v>2464</v>
      </c>
      <c r="H445" s="6" t="s">
        <v>1152</v>
      </c>
      <c r="K445" s="69" t="s">
        <v>1458</v>
      </c>
    </row>
    <row r="446" spans="1:11" ht="15.75">
      <c r="A446" s="69" t="s">
        <v>2257</v>
      </c>
      <c r="B446" s="69" t="s">
        <v>2258</v>
      </c>
      <c r="C446" s="69" t="s">
        <v>2464</v>
      </c>
      <c r="D446" s="69" t="s">
        <v>2464</v>
      </c>
      <c r="E446" s="69" t="s">
        <v>2464</v>
      </c>
      <c r="H446" s="6" t="s">
        <v>1152</v>
      </c>
      <c r="K446" s="69" t="s">
        <v>1458</v>
      </c>
    </row>
    <row r="447" spans="1:11" ht="15.75">
      <c r="A447" s="69" t="s">
        <v>2259</v>
      </c>
      <c r="B447" s="69" t="s">
        <v>2260</v>
      </c>
      <c r="C447" s="69" t="s">
        <v>2464</v>
      </c>
      <c r="D447" s="69" t="s">
        <v>2464</v>
      </c>
      <c r="E447" s="69" t="s">
        <v>2464</v>
      </c>
      <c r="H447" s="6" t="s">
        <v>1152</v>
      </c>
      <c r="K447" s="69" t="s">
        <v>1458</v>
      </c>
    </row>
    <row r="448" spans="1:11" ht="15.75">
      <c r="A448" s="69" t="s">
        <v>2261</v>
      </c>
      <c r="B448" s="69" t="s">
        <v>2262</v>
      </c>
      <c r="C448" s="69" t="s">
        <v>2466</v>
      </c>
      <c r="D448" s="69" t="s">
        <v>2466</v>
      </c>
      <c r="E448" s="69" t="s">
        <v>2466</v>
      </c>
      <c r="H448" s="6" t="s">
        <v>1152</v>
      </c>
      <c r="K448" s="69" t="s">
        <v>1458</v>
      </c>
    </row>
    <row r="449" spans="1:11" ht="15.75">
      <c r="A449" s="69" t="s">
        <v>2263</v>
      </c>
      <c r="B449" s="69" t="s">
        <v>2264</v>
      </c>
      <c r="C449" s="69" t="s">
        <v>2464</v>
      </c>
      <c r="D449" s="69" t="s">
        <v>2464</v>
      </c>
      <c r="E449" s="69" t="s">
        <v>2464</v>
      </c>
      <c r="H449" s="6" t="s">
        <v>1152</v>
      </c>
      <c r="K449" s="69" t="s">
        <v>1458</v>
      </c>
    </row>
    <row r="450" spans="1:11" ht="15.75">
      <c r="A450" s="69" t="s">
        <v>2265</v>
      </c>
      <c r="B450" s="69" t="s">
        <v>2266</v>
      </c>
      <c r="C450" s="69" t="s">
        <v>2464</v>
      </c>
      <c r="D450" s="69" t="s">
        <v>2464</v>
      </c>
      <c r="E450" s="69" t="s">
        <v>2464</v>
      </c>
      <c r="H450" s="6" t="s">
        <v>1152</v>
      </c>
      <c r="K450" s="69" t="s">
        <v>1458</v>
      </c>
    </row>
    <row r="451" spans="1:11" ht="15.75">
      <c r="A451" s="69" t="s">
        <v>2267</v>
      </c>
      <c r="B451" s="69" t="s">
        <v>2268</v>
      </c>
      <c r="C451" s="69" t="s">
        <v>2464</v>
      </c>
      <c r="D451" s="69" t="s">
        <v>2464</v>
      </c>
      <c r="E451" s="69" t="s">
        <v>2464</v>
      </c>
      <c r="H451" s="6" t="s">
        <v>1152</v>
      </c>
      <c r="K451" s="69" t="s">
        <v>1458</v>
      </c>
    </row>
    <row r="452" spans="1:11" ht="15.75">
      <c r="A452" s="69" t="s">
        <v>2269</v>
      </c>
      <c r="B452" s="69" t="s">
        <v>2270</v>
      </c>
      <c r="C452" s="69" t="s">
        <v>2464</v>
      </c>
      <c r="D452" s="69" t="s">
        <v>2464</v>
      </c>
      <c r="E452" s="69" t="s">
        <v>2464</v>
      </c>
      <c r="H452" s="6" t="s">
        <v>1152</v>
      </c>
      <c r="K452" s="69" t="s">
        <v>1458</v>
      </c>
    </row>
    <row r="453" spans="1:11" ht="15.75">
      <c r="A453" s="69" t="s">
        <v>2271</v>
      </c>
      <c r="B453" s="69" t="s">
        <v>2272</v>
      </c>
      <c r="C453" s="69" t="s">
        <v>2464</v>
      </c>
      <c r="D453" s="69" t="s">
        <v>2464</v>
      </c>
      <c r="E453" s="69" t="s">
        <v>2464</v>
      </c>
      <c r="H453" s="6" t="s">
        <v>1152</v>
      </c>
      <c r="K453" s="69" t="s">
        <v>1458</v>
      </c>
    </row>
    <row r="454" spans="1:11" ht="15.75">
      <c r="A454" s="69" t="s">
        <v>2273</v>
      </c>
      <c r="B454" s="69" t="s">
        <v>2274</v>
      </c>
      <c r="C454" s="69" t="s">
        <v>2464</v>
      </c>
      <c r="D454" s="69" t="s">
        <v>2464</v>
      </c>
      <c r="E454" s="69" t="s">
        <v>2464</v>
      </c>
      <c r="H454" s="6" t="s">
        <v>1152</v>
      </c>
      <c r="K454" s="69" t="s">
        <v>1458</v>
      </c>
    </row>
    <row r="455" spans="1:11" ht="15.75">
      <c r="A455" s="69" t="s">
        <v>2275</v>
      </c>
      <c r="B455" s="69" t="s">
        <v>2276</v>
      </c>
      <c r="C455" s="69" t="s">
        <v>2464</v>
      </c>
      <c r="D455" s="69" t="s">
        <v>2464</v>
      </c>
      <c r="E455" s="69" t="s">
        <v>2464</v>
      </c>
      <c r="H455" s="6" t="s">
        <v>1152</v>
      </c>
      <c r="K455" s="69" t="s">
        <v>1458</v>
      </c>
    </row>
    <row r="456" spans="1:11" ht="15.75">
      <c r="A456" s="69" t="s">
        <v>2277</v>
      </c>
      <c r="B456" s="69" t="s">
        <v>2278</v>
      </c>
      <c r="C456" s="69" t="s">
        <v>2464</v>
      </c>
      <c r="D456" s="69" t="s">
        <v>2464</v>
      </c>
      <c r="E456" s="69" t="s">
        <v>2464</v>
      </c>
      <c r="H456" s="6" t="s">
        <v>1152</v>
      </c>
      <c r="K456" s="69" t="s">
        <v>1458</v>
      </c>
    </row>
    <row r="457" spans="1:11" ht="15.75">
      <c r="A457" s="69" t="s">
        <v>2279</v>
      </c>
      <c r="B457" s="69" t="s">
        <v>2280</v>
      </c>
      <c r="C457" s="69" t="s">
        <v>2464</v>
      </c>
      <c r="D457" s="69" t="s">
        <v>2464</v>
      </c>
      <c r="E457" s="69" t="s">
        <v>2464</v>
      </c>
      <c r="H457" s="6" t="s">
        <v>1152</v>
      </c>
      <c r="K457" s="69" t="s">
        <v>1458</v>
      </c>
    </row>
    <row r="458" spans="1:11" ht="15.75">
      <c r="A458" s="69" t="s">
        <v>2281</v>
      </c>
      <c r="B458" s="69" t="s">
        <v>2282</v>
      </c>
      <c r="C458" s="69" t="s">
        <v>2464</v>
      </c>
      <c r="D458" s="69" t="s">
        <v>2464</v>
      </c>
      <c r="E458" s="69" t="s">
        <v>2464</v>
      </c>
      <c r="H458" s="6" t="s">
        <v>1152</v>
      </c>
      <c r="K458" s="69" t="s">
        <v>1458</v>
      </c>
    </row>
    <row r="459" spans="1:11" ht="15.75">
      <c r="A459" s="69" t="s">
        <v>2283</v>
      </c>
      <c r="B459" s="69" t="s">
        <v>2284</v>
      </c>
      <c r="C459" s="69" t="s">
        <v>2462</v>
      </c>
      <c r="D459" s="69" t="s">
        <v>2462</v>
      </c>
      <c r="E459" s="69" t="s">
        <v>2462</v>
      </c>
      <c r="H459" s="6" t="s">
        <v>1152</v>
      </c>
      <c r="K459" s="69" t="s">
        <v>1317</v>
      </c>
    </row>
    <row r="460" spans="1:11" ht="15.75">
      <c r="A460" s="69" t="s">
        <v>2285</v>
      </c>
      <c r="B460" s="69" t="s">
        <v>2286</v>
      </c>
      <c r="C460" s="69" t="s">
        <v>2464</v>
      </c>
      <c r="D460" s="69" t="s">
        <v>2464</v>
      </c>
      <c r="E460" s="69" t="s">
        <v>2464</v>
      </c>
      <c r="H460" s="6" t="s">
        <v>1152</v>
      </c>
      <c r="K460" s="69" t="s">
        <v>1458</v>
      </c>
    </row>
    <row r="461" spans="1:11" ht="15.75">
      <c r="A461" s="69" t="s">
        <v>2287</v>
      </c>
      <c r="B461" s="69" t="s">
        <v>2288</v>
      </c>
      <c r="C461" s="69" t="s">
        <v>2464</v>
      </c>
      <c r="D461" s="69" t="s">
        <v>2464</v>
      </c>
      <c r="E461" s="69" t="s">
        <v>2464</v>
      </c>
      <c r="H461" s="6" t="s">
        <v>1152</v>
      </c>
      <c r="K461" s="69" t="s">
        <v>1458</v>
      </c>
    </row>
    <row r="462" spans="1:11" ht="15.75">
      <c r="A462" s="69" t="s">
        <v>2289</v>
      </c>
      <c r="B462" s="69" t="s">
        <v>2290</v>
      </c>
      <c r="C462" s="69" t="s">
        <v>2464</v>
      </c>
      <c r="D462" s="69" t="s">
        <v>2464</v>
      </c>
      <c r="E462" s="69" t="s">
        <v>2464</v>
      </c>
      <c r="H462" s="6" t="s">
        <v>1152</v>
      </c>
      <c r="K462" s="69" t="s">
        <v>1458</v>
      </c>
    </row>
    <row r="463" spans="1:11" ht="15.75">
      <c r="A463" s="69" t="s">
        <v>2291</v>
      </c>
      <c r="B463" s="69" t="s">
        <v>2292</v>
      </c>
      <c r="C463" s="69" t="s">
        <v>2464</v>
      </c>
      <c r="D463" s="69" t="s">
        <v>2464</v>
      </c>
      <c r="E463" s="69" t="s">
        <v>2464</v>
      </c>
      <c r="H463" s="6" t="s">
        <v>1152</v>
      </c>
      <c r="K463" s="69" t="s">
        <v>1458</v>
      </c>
    </row>
    <row r="464" spans="1:11" ht="15.75">
      <c r="A464" s="69" t="s">
        <v>2293</v>
      </c>
      <c r="B464" s="69" t="s">
        <v>2294</v>
      </c>
      <c r="C464" s="69" t="s">
        <v>2464</v>
      </c>
      <c r="D464" s="69" t="s">
        <v>2464</v>
      </c>
      <c r="E464" s="69" t="s">
        <v>2464</v>
      </c>
      <c r="H464" s="6" t="s">
        <v>1152</v>
      </c>
      <c r="K464" s="69" t="s">
        <v>1458</v>
      </c>
    </row>
    <row r="465" spans="1:11" ht="15.75">
      <c r="A465" s="69" t="s">
        <v>2295</v>
      </c>
      <c r="B465" s="69" t="s">
        <v>2296</v>
      </c>
      <c r="C465" s="69" t="s">
        <v>2462</v>
      </c>
      <c r="D465" s="69" t="s">
        <v>2462</v>
      </c>
      <c r="E465" s="69" t="s">
        <v>2462</v>
      </c>
      <c r="H465" s="6" t="s">
        <v>1152</v>
      </c>
      <c r="K465" s="69" t="s">
        <v>1317</v>
      </c>
    </row>
    <row r="466" spans="1:11" ht="15.75">
      <c r="A466" s="69" t="s">
        <v>2297</v>
      </c>
      <c r="B466" s="69" t="s">
        <v>2298</v>
      </c>
      <c r="C466" s="69" t="s">
        <v>2464</v>
      </c>
      <c r="D466" s="69" t="s">
        <v>2464</v>
      </c>
      <c r="E466" s="69" t="s">
        <v>2464</v>
      </c>
      <c r="H466" s="6" t="s">
        <v>1152</v>
      </c>
      <c r="K466" s="69" t="s">
        <v>1458</v>
      </c>
    </row>
    <row r="467" spans="1:11" ht="15.75">
      <c r="A467" s="69" t="s">
        <v>2299</v>
      </c>
      <c r="B467" s="69" t="s">
        <v>2300</v>
      </c>
      <c r="C467" s="69" t="s">
        <v>2464</v>
      </c>
      <c r="D467" s="69" t="s">
        <v>2464</v>
      </c>
      <c r="E467" s="69" t="s">
        <v>2464</v>
      </c>
      <c r="H467" s="6" t="s">
        <v>1152</v>
      </c>
      <c r="K467" s="69" t="s">
        <v>1458</v>
      </c>
    </row>
    <row r="468" spans="1:11" ht="15.75">
      <c r="A468" s="69" t="s">
        <v>2301</v>
      </c>
      <c r="B468" s="69" t="s">
        <v>2302</v>
      </c>
      <c r="C468" s="69" t="s">
        <v>2464</v>
      </c>
      <c r="D468" s="69" t="s">
        <v>2464</v>
      </c>
      <c r="E468" s="69" t="s">
        <v>2464</v>
      </c>
      <c r="H468" s="6" t="s">
        <v>1152</v>
      </c>
      <c r="K468" s="69" t="s">
        <v>1458</v>
      </c>
    </row>
    <row r="469" spans="1:11" ht="15.75">
      <c r="A469" s="69" t="s">
        <v>2303</v>
      </c>
      <c r="B469" s="69" t="s">
        <v>2304</v>
      </c>
      <c r="C469" s="69" t="s">
        <v>2464</v>
      </c>
      <c r="D469" s="69" t="s">
        <v>2464</v>
      </c>
      <c r="E469" s="69" t="s">
        <v>2464</v>
      </c>
      <c r="H469" s="6" t="s">
        <v>1152</v>
      </c>
      <c r="K469" s="69" t="s">
        <v>1458</v>
      </c>
    </row>
    <row r="470" spans="1:11" ht="15.75">
      <c r="A470" s="69" t="s">
        <v>2305</v>
      </c>
      <c r="B470" s="69" t="s">
        <v>2306</v>
      </c>
      <c r="C470" s="69" t="s">
        <v>2464</v>
      </c>
      <c r="D470" s="69" t="s">
        <v>2464</v>
      </c>
      <c r="E470" s="69" t="s">
        <v>2464</v>
      </c>
      <c r="H470" s="6" t="s">
        <v>1152</v>
      </c>
      <c r="K470" s="69" t="s">
        <v>1458</v>
      </c>
    </row>
    <row r="471" spans="1:11" ht="15.75">
      <c r="A471" s="69" t="s">
        <v>2307</v>
      </c>
      <c r="B471" s="69" t="s">
        <v>2308</v>
      </c>
      <c r="C471" s="69" t="s">
        <v>2464</v>
      </c>
      <c r="D471" s="69" t="s">
        <v>2464</v>
      </c>
      <c r="E471" s="69" t="s">
        <v>2464</v>
      </c>
      <c r="H471" s="6" t="s">
        <v>1152</v>
      </c>
      <c r="K471" s="69" t="s">
        <v>1458</v>
      </c>
    </row>
    <row r="472" spans="1:11" ht="15.75">
      <c r="A472" s="69" t="s">
        <v>2309</v>
      </c>
      <c r="B472" s="69" t="s">
        <v>2310</v>
      </c>
      <c r="C472" s="69" t="s">
        <v>2464</v>
      </c>
      <c r="D472" s="69" t="s">
        <v>2464</v>
      </c>
      <c r="E472" s="69" t="s">
        <v>2464</v>
      </c>
      <c r="H472" s="6" t="s">
        <v>1152</v>
      </c>
      <c r="K472" s="69" t="s">
        <v>1458</v>
      </c>
    </row>
    <row r="473" spans="1:11" ht="15.75">
      <c r="A473" s="69" t="s">
        <v>2311</v>
      </c>
      <c r="B473" s="69" t="s">
        <v>2312</v>
      </c>
      <c r="C473" s="69" t="s">
        <v>2464</v>
      </c>
      <c r="D473" s="69" t="s">
        <v>2464</v>
      </c>
      <c r="E473" s="69" t="s">
        <v>2464</v>
      </c>
      <c r="H473" s="6" t="s">
        <v>1152</v>
      </c>
      <c r="K473" s="69" t="s">
        <v>1458</v>
      </c>
    </row>
    <row r="474" spans="1:11" ht="15.75">
      <c r="A474" s="69" t="s">
        <v>2313</v>
      </c>
      <c r="B474" s="69" t="s">
        <v>2314</v>
      </c>
      <c r="C474" s="69" t="s">
        <v>2464</v>
      </c>
      <c r="D474" s="69" t="s">
        <v>2464</v>
      </c>
      <c r="E474" s="69" t="s">
        <v>2464</v>
      </c>
      <c r="H474" s="6" t="s">
        <v>1152</v>
      </c>
      <c r="K474" s="69" t="s">
        <v>1458</v>
      </c>
    </row>
    <row r="475" spans="1:11" ht="15.75">
      <c r="A475" s="69" t="s">
        <v>2315</v>
      </c>
      <c r="B475" s="69" t="s">
        <v>2316</v>
      </c>
      <c r="C475" s="69" t="s">
        <v>2464</v>
      </c>
      <c r="D475" s="69" t="s">
        <v>2464</v>
      </c>
      <c r="E475" s="69" t="s">
        <v>2464</v>
      </c>
      <c r="H475" s="6" t="s">
        <v>1152</v>
      </c>
      <c r="K475" s="69" t="s">
        <v>1458</v>
      </c>
    </row>
    <row r="476" spans="1:11" ht="15.75">
      <c r="A476" s="69" t="s">
        <v>2317</v>
      </c>
      <c r="B476" s="69" t="s">
        <v>2318</v>
      </c>
      <c r="C476" s="69" t="s">
        <v>2464</v>
      </c>
      <c r="D476" s="69" t="s">
        <v>2464</v>
      </c>
      <c r="E476" s="69" t="s">
        <v>2464</v>
      </c>
      <c r="H476" s="6" t="s">
        <v>1152</v>
      </c>
      <c r="K476" s="69" t="s">
        <v>1458</v>
      </c>
    </row>
    <row r="477" spans="1:11" ht="15.75">
      <c r="A477" s="69" t="s">
        <v>2319</v>
      </c>
      <c r="B477" s="69" t="s">
        <v>2320</v>
      </c>
      <c r="C477" s="69" t="s">
        <v>2464</v>
      </c>
      <c r="D477" s="69" t="s">
        <v>2464</v>
      </c>
      <c r="E477" s="69" t="s">
        <v>2464</v>
      </c>
      <c r="H477" s="6" t="s">
        <v>1152</v>
      </c>
      <c r="K477" s="69" t="s">
        <v>1458</v>
      </c>
    </row>
    <row r="478" spans="1:11" ht="15.75">
      <c r="A478" s="69" t="s">
        <v>2321</v>
      </c>
      <c r="B478" s="69" t="s">
        <v>2322</v>
      </c>
      <c r="C478" s="69" t="s">
        <v>2464</v>
      </c>
      <c r="D478" s="69" t="s">
        <v>2464</v>
      </c>
      <c r="E478" s="69" t="s">
        <v>2464</v>
      </c>
      <c r="H478" s="6" t="s">
        <v>1152</v>
      </c>
      <c r="K478" s="69" t="s">
        <v>1458</v>
      </c>
    </row>
    <row r="479" spans="1:11" ht="15.75">
      <c r="A479" s="69" t="s">
        <v>2323</v>
      </c>
      <c r="B479" s="69" t="s">
        <v>2324</v>
      </c>
      <c r="C479" s="69" t="s">
        <v>2464</v>
      </c>
      <c r="D479" s="69" t="s">
        <v>2464</v>
      </c>
      <c r="E479" s="69" t="s">
        <v>2464</v>
      </c>
      <c r="H479" s="6" t="s">
        <v>1152</v>
      </c>
      <c r="K479" s="69" t="s">
        <v>1458</v>
      </c>
    </row>
    <row r="480" spans="1:11" ht="15.75">
      <c r="A480" s="69" t="s">
        <v>2325</v>
      </c>
      <c r="B480" s="69" t="s">
        <v>2326</v>
      </c>
      <c r="C480" s="69" t="s">
        <v>2464</v>
      </c>
      <c r="D480" s="69" t="s">
        <v>2464</v>
      </c>
      <c r="E480" s="69" t="s">
        <v>2464</v>
      </c>
      <c r="H480" s="6" t="s">
        <v>1152</v>
      </c>
      <c r="K480" s="69" t="s">
        <v>1458</v>
      </c>
    </row>
    <row r="481" spans="1:11" ht="15.75">
      <c r="A481" s="69" t="s">
        <v>2327</v>
      </c>
      <c r="B481" s="69" t="s">
        <v>2328</v>
      </c>
      <c r="C481" s="69" t="s">
        <v>2464</v>
      </c>
      <c r="D481" s="69" t="s">
        <v>2464</v>
      </c>
      <c r="E481" s="69" t="s">
        <v>2464</v>
      </c>
      <c r="H481" s="6" t="s">
        <v>1152</v>
      </c>
      <c r="K481" s="69" t="s">
        <v>1458</v>
      </c>
    </row>
    <row r="482" spans="1:11" ht="15.75">
      <c r="A482" s="69" t="s">
        <v>2329</v>
      </c>
      <c r="B482" s="69" t="s">
        <v>2330</v>
      </c>
      <c r="C482" s="69" t="s">
        <v>2464</v>
      </c>
      <c r="D482" s="69" t="s">
        <v>2464</v>
      </c>
      <c r="E482" s="69" t="s">
        <v>2464</v>
      </c>
      <c r="H482" s="6" t="s">
        <v>1152</v>
      </c>
      <c r="K482" s="69" t="s">
        <v>1458</v>
      </c>
    </row>
    <row r="483" spans="1:11" ht="15.75">
      <c r="A483" s="69" t="s">
        <v>2331</v>
      </c>
      <c r="B483" s="69" t="s">
        <v>2332</v>
      </c>
      <c r="C483" s="69" t="s">
        <v>2464</v>
      </c>
      <c r="D483" s="69" t="s">
        <v>2464</v>
      </c>
      <c r="E483" s="69" t="s">
        <v>2464</v>
      </c>
      <c r="H483" s="6" t="s">
        <v>1152</v>
      </c>
      <c r="K483" s="69" t="s">
        <v>1458</v>
      </c>
    </row>
    <row r="484" spans="1:11" ht="15.75">
      <c r="A484" s="69" t="s">
        <v>2333</v>
      </c>
      <c r="B484" s="69" t="s">
        <v>2334</v>
      </c>
      <c r="C484" s="69" t="s">
        <v>2464</v>
      </c>
      <c r="D484" s="69" t="s">
        <v>2464</v>
      </c>
      <c r="E484" s="69" t="s">
        <v>2464</v>
      </c>
      <c r="H484" s="6" t="s">
        <v>1152</v>
      </c>
      <c r="K484" s="69" t="s">
        <v>1458</v>
      </c>
    </row>
    <row r="485" spans="1:11" ht="15.75">
      <c r="A485" s="69" t="s">
        <v>2335</v>
      </c>
      <c r="B485" s="69" t="s">
        <v>2336</v>
      </c>
      <c r="C485" s="69" t="s">
        <v>2464</v>
      </c>
      <c r="D485" s="69" t="s">
        <v>2464</v>
      </c>
      <c r="E485" s="69" t="s">
        <v>2464</v>
      </c>
      <c r="H485" s="6" t="s">
        <v>1152</v>
      </c>
      <c r="K485" s="69" t="s">
        <v>1458</v>
      </c>
    </row>
    <row r="486" spans="1:11" ht="15.75">
      <c r="A486" s="69" t="s">
        <v>2337</v>
      </c>
      <c r="B486" s="69" t="s">
        <v>2338</v>
      </c>
      <c r="C486" s="69" t="s">
        <v>2464</v>
      </c>
      <c r="D486" s="69" t="s">
        <v>2464</v>
      </c>
      <c r="E486" s="69" t="s">
        <v>2464</v>
      </c>
      <c r="H486" s="6" t="s">
        <v>1152</v>
      </c>
      <c r="K486" s="69" t="s">
        <v>1458</v>
      </c>
    </row>
    <row r="487" spans="1:11" ht="15.75">
      <c r="A487" s="69" t="s">
        <v>2339</v>
      </c>
      <c r="B487" s="69" t="s">
        <v>2340</v>
      </c>
      <c r="C487" s="69" t="s">
        <v>2464</v>
      </c>
      <c r="D487" s="69" t="s">
        <v>2464</v>
      </c>
      <c r="E487" s="69" t="s">
        <v>2464</v>
      </c>
      <c r="H487" s="6" t="s">
        <v>1152</v>
      </c>
      <c r="K487" s="69" t="s">
        <v>1458</v>
      </c>
    </row>
    <row r="488" spans="1:11" ht="15.75">
      <c r="A488" s="69" t="s">
        <v>2341</v>
      </c>
      <c r="B488" s="69" t="s">
        <v>2342</v>
      </c>
      <c r="C488" s="69" t="s">
        <v>2464</v>
      </c>
      <c r="D488" s="69" t="s">
        <v>2464</v>
      </c>
      <c r="E488" s="69" t="s">
        <v>2464</v>
      </c>
      <c r="H488" s="6" t="s">
        <v>1152</v>
      </c>
      <c r="K488" s="69" t="s">
        <v>1458</v>
      </c>
    </row>
    <row r="489" spans="1:11" ht="15.75">
      <c r="A489" s="69" t="s">
        <v>2343</v>
      </c>
      <c r="B489" s="69" t="s">
        <v>2344</v>
      </c>
      <c r="C489" s="69" t="s">
        <v>2464</v>
      </c>
      <c r="D489" s="69" t="s">
        <v>2464</v>
      </c>
      <c r="E489" s="69" t="s">
        <v>2464</v>
      </c>
      <c r="H489" s="6" t="s">
        <v>1152</v>
      </c>
      <c r="K489" s="69" t="s">
        <v>1458</v>
      </c>
    </row>
    <row r="490" spans="1:11" ht="15.75">
      <c r="A490" s="69" t="s">
        <v>2345</v>
      </c>
      <c r="B490" s="69" t="s">
        <v>2346</v>
      </c>
      <c r="C490" s="69" t="s">
        <v>2464</v>
      </c>
      <c r="D490" s="69" t="s">
        <v>2464</v>
      </c>
      <c r="E490" s="69" t="s">
        <v>2464</v>
      </c>
      <c r="H490" s="6" t="s">
        <v>1152</v>
      </c>
      <c r="K490" s="69" t="s">
        <v>1458</v>
      </c>
    </row>
    <row r="491" spans="1:11" ht="15.75">
      <c r="A491" s="69" t="s">
        <v>2347</v>
      </c>
      <c r="B491" s="69" t="s">
        <v>2348</v>
      </c>
      <c r="C491" s="69" t="s">
        <v>2464</v>
      </c>
      <c r="D491" s="69" t="s">
        <v>2464</v>
      </c>
      <c r="E491" s="69" t="s">
        <v>2464</v>
      </c>
      <c r="H491" s="6" t="s">
        <v>1152</v>
      </c>
      <c r="K491" s="69" t="s">
        <v>1458</v>
      </c>
    </row>
    <row r="492" spans="1:11" ht="15.75">
      <c r="A492" s="69" t="s">
        <v>2349</v>
      </c>
      <c r="B492" s="69" t="s">
        <v>2350</v>
      </c>
      <c r="C492" s="69" t="s">
        <v>2464</v>
      </c>
      <c r="D492" s="69" t="s">
        <v>2464</v>
      </c>
      <c r="E492" s="69" t="s">
        <v>2464</v>
      </c>
      <c r="H492" s="6" t="s">
        <v>1152</v>
      </c>
      <c r="K492" s="69" t="s">
        <v>1458</v>
      </c>
    </row>
    <row r="493" spans="1:11" ht="15.75">
      <c r="A493" s="69" t="s">
        <v>2351</v>
      </c>
      <c r="B493" s="69" t="s">
        <v>2352</v>
      </c>
      <c r="C493" s="69" t="s">
        <v>2464</v>
      </c>
      <c r="D493" s="69" t="s">
        <v>2464</v>
      </c>
      <c r="E493" s="69" t="s">
        <v>2464</v>
      </c>
      <c r="H493" s="6" t="s">
        <v>1152</v>
      </c>
      <c r="K493" s="69" t="s">
        <v>1458</v>
      </c>
    </row>
    <row r="494" spans="1:11" ht="15.75">
      <c r="A494" s="69" t="s">
        <v>2353</v>
      </c>
      <c r="B494" s="69" t="s">
        <v>2354</v>
      </c>
      <c r="C494" s="69" t="s">
        <v>2464</v>
      </c>
      <c r="D494" s="69" t="s">
        <v>2464</v>
      </c>
      <c r="E494" s="69" t="s">
        <v>2464</v>
      </c>
      <c r="H494" s="6" t="s">
        <v>1152</v>
      </c>
      <c r="K494" s="69" t="s">
        <v>1458</v>
      </c>
    </row>
    <row r="495" spans="1:11" ht="15.75">
      <c r="A495" s="69" t="s">
        <v>2355</v>
      </c>
      <c r="B495" s="69" t="s">
        <v>2356</v>
      </c>
      <c r="C495" s="69" t="s">
        <v>2464</v>
      </c>
      <c r="D495" s="69" t="s">
        <v>2464</v>
      </c>
      <c r="E495" s="69" t="s">
        <v>2464</v>
      </c>
      <c r="H495" s="6" t="s">
        <v>1152</v>
      </c>
      <c r="K495" s="69" t="s">
        <v>1458</v>
      </c>
    </row>
    <row r="496" spans="1:11" ht="15.75">
      <c r="A496" s="69" t="s">
        <v>2357</v>
      </c>
      <c r="B496" s="69" t="s">
        <v>2358</v>
      </c>
      <c r="C496" s="69" t="s">
        <v>2464</v>
      </c>
      <c r="D496" s="69" t="s">
        <v>2464</v>
      </c>
      <c r="E496" s="69" t="s">
        <v>2464</v>
      </c>
      <c r="H496" s="6" t="s">
        <v>1152</v>
      </c>
      <c r="K496" s="69" t="s">
        <v>1458</v>
      </c>
    </row>
    <row r="497" spans="1:11" ht="15.75">
      <c r="A497" s="69" t="s">
        <v>2359</v>
      </c>
      <c r="B497" s="69" t="s">
        <v>2360</v>
      </c>
      <c r="C497" s="69" t="s">
        <v>2462</v>
      </c>
      <c r="D497" s="69" t="s">
        <v>2462</v>
      </c>
      <c r="E497" s="69" t="s">
        <v>2462</v>
      </c>
      <c r="H497" s="6" t="s">
        <v>1152</v>
      </c>
      <c r="K497" s="69" t="s">
        <v>1374</v>
      </c>
    </row>
    <row r="498" spans="1:11" ht="15.75">
      <c r="A498" s="69" t="s">
        <v>2361</v>
      </c>
      <c r="B498" s="69" t="s">
        <v>2362</v>
      </c>
      <c r="C498" s="69" t="s">
        <v>2467</v>
      </c>
      <c r="D498" s="69" t="s">
        <v>2467</v>
      </c>
      <c r="E498" s="69" t="s">
        <v>2467</v>
      </c>
      <c r="H498" s="6" t="s">
        <v>1152</v>
      </c>
      <c r="K498" s="69" t="s">
        <v>2474</v>
      </c>
    </row>
    <row r="499" spans="1:11" ht="15.75">
      <c r="A499" s="69" t="s">
        <v>2363</v>
      </c>
      <c r="B499" s="69" t="s">
        <v>2364</v>
      </c>
      <c r="C499" s="69" t="s">
        <v>2464</v>
      </c>
      <c r="D499" s="69" t="s">
        <v>2464</v>
      </c>
      <c r="E499" s="69" t="s">
        <v>2464</v>
      </c>
      <c r="H499" s="6" t="s">
        <v>1152</v>
      </c>
      <c r="K499" s="69" t="s">
        <v>1458</v>
      </c>
    </row>
    <row r="500" spans="1:11" ht="15.75">
      <c r="A500" s="69" t="s">
        <v>2365</v>
      </c>
      <c r="B500" s="69" t="s">
        <v>2366</v>
      </c>
      <c r="C500" s="69" t="s">
        <v>2464</v>
      </c>
      <c r="D500" s="69" t="s">
        <v>2464</v>
      </c>
      <c r="E500" s="69" t="s">
        <v>2464</v>
      </c>
      <c r="H500" s="6" t="s">
        <v>1152</v>
      </c>
      <c r="K500" s="69" t="s">
        <v>1458</v>
      </c>
    </row>
    <row r="501" spans="1:11" ht="15.75">
      <c r="A501" s="69" t="s">
        <v>2367</v>
      </c>
      <c r="B501" s="69" t="s">
        <v>2368</v>
      </c>
      <c r="C501" s="69" t="s">
        <v>2464</v>
      </c>
      <c r="D501" s="69" t="s">
        <v>2464</v>
      </c>
      <c r="E501" s="69" t="s">
        <v>2464</v>
      </c>
      <c r="H501" s="6" t="s">
        <v>1152</v>
      </c>
      <c r="K501" s="69" t="s">
        <v>1458</v>
      </c>
    </row>
    <row r="502" spans="1:11" ht="15.75">
      <c r="A502" s="69" t="s">
        <v>2369</v>
      </c>
      <c r="B502" s="69" t="s">
        <v>2370</v>
      </c>
      <c r="C502" s="69" t="s">
        <v>2464</v>
      </c>
      <c r="D502" s="69" t="s">
        <v>2464</v>
      </c>
      <c r="E502" s="69" t="s">
        <v>2464</v>
      </c>
      <c r="H502" s="6" t="s">
        <v>1152</v>
      </c>
      <c r="K502" s="69" t="s">
        <v>1458</v>
      </c>
    </row>
    <row r="503" spans="1:11" ht="15.75">
      <c r="A503" s="69" t="s">
        <v>2371</v>
      </c>
      <c r="B503" s="69" t="s">
        <v>2372</v>
      </c>
      <c r="C503" s="69" t="s">
        <v>2462</v>
      </c>
      <c r="D503" s="69" t="s">
        <v>2462</v>
      </c>
      <c r="E503" s="69" t="s">
        <v>2462</v>
      </c>
      <c r="H503" s="6" t="s">
        <v>1152</v>
      </c>
      <c r="K503" s="69" t="s">
        <v>1317</v>
      </c>
    </row>
    <row r="504" spans="1:11" ht="15.75">
      <c r="A504" s="69" t="s">
        <v>2373</v>
      </c>
      <c r="B504" s="69" t="s">
        <v>2374</v>
      </c>
      <c r="C504" s="69" t="s">
        <v>2462</v>
      </c>
      <c r="D504" s="69" t="s">
        <v>2462</v>
      </c>
      <c r="E504" s="69" t="s">
        <v>2462</v>
      </c>
      <c r="H504" s="6" t="s">
        <v>1152</v>
      </c>
      <c r="K504" s="69" t="s">
        <v>1317</v>
      </c>
    </row>
    <row r="505" spans="1:11" ht="15.75">
      <c r="A505" s="69" t="s">
        <v>2375</v>
      </c>
      <c r="B505" s="69" t="s">
        <v>2376</v>
      </c>
      <c r="C505" s="69" t="s">
        <v>2462</v>
      </c>
      <c r="D505" s="69" t="s">
        <v>2462</v>
      </c>
      <c r="E505" s="69" t="s">
        <v>2462</v>
      </c>
      <c r="H505" s="6" t="s">
        <v>1152</v>
      </c>
      <c r="K505" s="69" t="s">
        <v>1317</v>
      </c>
    </row>
    <row r="506" spans="1:11" ht="15.75">
      <c r="A506" s="69" t="s">
        <v>2377</v>
      </c>
      <c r="B506" s="69" t="s">
        <v>2378</v>
      </c>
      <c r="C506" s="69" t="s">
        <v>2462</v>
      </c>
      <c r="D506" s="69" t="s">
        <v>2462</v>
      </c>
      <c r="E506" s="69" t="s">
        <v>2462</v>
      </c>
      <c r="H506" s="6" t="s">
        <v>1152</v>
      </c>
      <c r="K506" s="69" t="s">
        <v>1317</v>
      </c>
    </row>
    <row r="507" spans="1:11" ht="15.75">
      <c r="A507" s="69" t="s">
        <v>2379</v>
      </c>
      <c r="B507" s="69" t="s">
        <v>2380</v>
      </c>
      <c r="C507" s="69" t="s">
        <v>2462</v>
      </c>
      <c r="D507" s="69" t="s">
        <v>2462</v>
      </c>
      <c r="E507" s="69" t="s">
        <v>2462</v>
      </c>
      <c r="H507" s="6" t="s">
        <v>1152</v>
      </c>
      <c r="K507" s="69" t="s">
        <v>1317</v>
      </c>
    </row>
    <row r="508" spans="1:11" ht="15.75">
      <c r="A508" s="69" t="s">
        <v>2381</v>
      </c>
      <c r="B508" s="69" t="s">
        <v>2382</v>
      </c>
      <c r="C508" s="69" t="s">
        <v>2468</v>
      </c>
      <c r="D508" s="69" t="s">
        <v>2468</v>
      </c>
      <c r="E508" s="69" t="s">
        <v>2468</v>
      </c>
      <c r="H508" s="6" t="s">
        <v>1152</v>
      </c>
      <c r="K508" s="69" t="s">
        <v>1458</v>
      </c>
    </row>
    <row r="509" spans="1:11" ht="15.75">
      <c r="A509" s="69" t="s">
        <v>2383</v>
      </c>
      <c r="B509" s="69" t="s">
        <v>2384</v>
      </c>
      <c r="C509" s="69" t="s">
        <v>2468</v>
      </c>
      <c r="D509" s="69" t="s">
        <v>2468</v>
      </c>
      <c r="E509" s="69" t="s">
        <v>2468</v>
      </c>
      <c r="H509" s="6" t="s">
        <v>1152</v>
      </c>
      <c r="K509" s="69" t="s">
        <v>1458</v>
      </c>
    </row>
    <row r="510" spans="1:11" ht="15.75">
      <c r="A510" s="69" t="s">
        <v>2385</v>
      </c>
      <c r="B510" s="69" t="s">
        <v>2386</v>
      </c>
      <c r="C510" s="69" t="s">
        <v>2464</v>
      </c>
      <c r="D510" s="69" t="s">
        <v>2464</v>
      </c>
      <c r="E510" s="69" t="s">
        <v>2464</v>
      </c>
      <c r="H510" s="6" t="s">
        <v>1152</v>
      </c>
      <c r="K510" s="69" t="s">
        <v>1458</v>
      </c>
    </row>
    <row r="511" spans="1:11" ht="15.75">
      <c r="A511" s="69" t="s">
        <v>2387</v>
      </c>
      <c r="B511" s="69" t="s">
        <v>2388</v>
      </c>
      <c r="C511" s="69" t="s">
        <v>2464</v>
      </c>
      <c r="D511" s="69" t="s">
        <v>2464</v>
      </c>
      <c r="E511" s="69" t="s">
        <v>2464</v>
      </c>
      <c r="H511" s="6" t="s">
        <v>1152</v>
      </c>
      <c r="K511" s="69" t="s">
        <v>1458</v>
      </c>
    </row>
    <row r="512" spans="1:11" ht="15.75">
      <c r="A512" s="69" t="s">
        <v>2389</v>
      </c>
      <c r="B512" s="69" t="s">
        <v>2390</v>
      </c>
      <c r="C512" s="69" t="s">
        <v>2464</v>
      </c>
      <c r="D512" s="69" t="s">
        <v>2464</v>
      </c>
      <c r="E512" s="69" t="s">
        <v>2464</v>
      </c>
      <c r="H512" s="6" t="s">
        <v>1152</v>
      </c>
      <c r="K512" s="69" t="s">
        <v>1458</v>
      </c>
    </row>
    <row r="513" spans="1:11" ht="15.75">
      <c r="A513" s="69" t="s">
        <v>2391</v>
      </c>
      <c r="B513" s="69" t="s">
        <v>2392</v>
      </c>
      <c r="C513" s="69" t="s">
        <v>2464</v>
      </c>
      <c r="D513" s="69" t="s">
        <v>2464</v>
      </c>
      <c r="E513" s="69" t="s">
        <v>2464</v>
      </c>
      <c r="H513" s="6" t="s">
        <v>1152</v>
      </c>
      <c r="K513" s="69" t="s">
        <v>1458</v>
      </c>
    </row>
    <row r="514" spans="1:11" ht="15.75">
      <c r="A514" s="69" t="s">
        <v>2393</v>
      </c>
      <c r="B514" s="69" t="s">
        <v>2394</v>
      </c>
      <c r="C514" s="69" t="s">
        <v>2464</v>
      </c>
      <c r="D514" s="69" t="s">
        <v>2464</v>
      </c>
      <c r="E514" s="69" t="s">
        <v>2464</v>
      </c>
      <c r="H514" s="6" t="s">
        <v>1152</v>
      </c>
      <c r="K514" s="69" t="s">
        <v>1458</v>
      </c>
    </row>
    <row r="515" spans="1:11" ht="15.75">
      <c r="A515" s="69" t="s">
        <v>2395</v>
      </c>
      <c r="B515" s="69" t="s">
        <v>2396</v>
      </c>
      <c r="C515" s="69" t="s">
        <v>2464</v>
      </c>
      <c r="D515" s="69" t="s">
        <v>2464</v>
      </c>
      <c r="E515" s="69" t="s">
        <v>2464</v>
      </c>
      <c r="H515" s="6" t="s">
        <v>1152</v>
      </c>
      <c r="K515" s="69" t="s">
        <v>1458</v>
      </c>
    </row>
    <row r="516" spans="1:11" ht="15.75">
      <c r="A516" s="69" t="s">
        <v>2397</v>
      </c>
      <c r="B516" s="69" t="s">
        <v>2398</v>
      </c>
      <c r="C516" s="69" t="s">
        <v>2464</v>
      </c>
      <c r="D516" s="69" t="s">
        <v>2464</v>
      </c>
      <c r="E516" s="69" t="s">
        <v>2464</v>
      </c>
      <c r="H516" s="6" t="s">
        <v>1152</v>
      </c>
      <c r="K516" s="69" t="s">
        <v>1458</v>
      </c>
    </row>
    <row r="517" spans="1:11" ht="15.75">
      <c r="A517" s="69" t="s">
        <v>2399</v>
      </c>
      <c r="B517" s="69" t="s">
        <v>2400</v>
      </c>
      <c r="C517" s="69" t="s">
        <v>2464</v>
      </c>
      <c r="D517" s="69" t="s">
        <v>2464</v>
      </c>
      <c r="E517" s="69" t="s">
        <v>2464</v>
      </c>
      <c r="H517" s="6" t="s">
        <v>1152</v>
      </c>
      <c r="K517" s="69" t="s">
        <v>1458</v>
      </c>
    </row>
    <row r="518" spans="1:11" ht="15.75">
      <c r="A518" s="69" t="s">
        <v>2401</v>
      </c>
      <c r="B518" s="69" t="s">
        <v>2402</v>
      </c>
      <c r="C518" s="69" t="s">
        <v>2464</v>
      </c>
      <c r="D518" s="69" t="s">
        <v>2464</v>
      </c>
      <c r="E518" s="69" t="s">
        <v>2464</v>
      </c>
      <c r="H518" s="6" t="s">
        <v>1152</v>
      </c>
      <c r="K518" s="69" t="s">
        <v>1458</v>
      </c>
    </row>
    <row r="519" spans="1:11" ht="15.75">
      <c r="A519" s="69" t="s">
        <v>2403</v>
      </c>
      <c r="B519" s="69" t="s">
        <v>2404</v>
      </c>
      <c r="C519" s="69" t="s">
        <v>2464</v>
      </c>
      <c r="D519" s="69" t="s">
        <v>2464</v>
      </c>
      <c r="E519" s="69" t="s">
        <v>2464</v>
      </c>
      <c r="H519" s="6" t="s">
        <v>1152</v>
      </c>
      <c r="K519" s="69" t="s">
        <v>1458</v>
      </c>
    </row>
    <row r="520" spans="1:11" ht="15.75">
      <c r="A520" s="69" t="s">
        <v>2405</v>
      </c>
      <c r="B520" s="69" t="s">
        <v>2406</v>
      </c>
      <c r="C520" s="69" t="s">
        <v>2464</v>
      </c>
      <c r="D520" s="69" t="s">
        <v>2464</v>
      </c>
      <c r="E520" s="69" t="s">
        <v>2464</v>
      </c>
      <c r="H520" s="6" t="s">
        <v>1152</v>
      </c>
      <c r="K520" s="69" t="s">
        <v>1458</v>
      </c>
    </row>
    <row r="521" spans="1:11" ht="15.75">
      <c r="A521" s="69" t="s">
        <v>2407</v>
      </c>
      <c r="B521" s="69" t="s">
        <v>2408</v>
      </c>
      <c r="C521" s="69" t="s">
        <v>2464</v>
      </c>
      <c r="D521" s="69" t="s">
        <v>2464</v>
      </c>
      <c r="E521" s="69" t="s">
        <v>2464</v>
      </c>
      <c r="H521" s="6" t="s">
        <v>1152</v>
      </c>
      <c r="K521" s="69" t="s">
        <v>1458</v>
      </c>
    </row>
    <row r="522" spans="1:11" ht="15.75">
      <c r="A522" s="69" t="s">
        <v>2409</v>
      </c>
      <c r="B522" s="69" t="s">
        <v>1417</v>
      </c>
      <c r="C522" s="69" t="s">
        <v>2462</v>
      </c>
      <c r="D522" s="69" t="s">
        <v>2462</v>
      </c>
      <c r="E522" s="69" t="s">
        <v>2462</v>
      </c>
      <c r="H522" s="6" t="s">
        <v>1152</v>
      </c>
      <c r="K522" s="69" t="s">
        <v>1325</v>
      </c>
    </row>
    <row r="523" spans="1:11" ht="15.75">
      <c r="A523" s="69" t="s">
        <v>2410</v>
      </c>
      <c r="B523" s="69" t="s">
        <v>2411</v>
      </c>
      <c r="C523" s="69" t="s">
        <v>2462</v>
      </c>
      <c r="D523" s="69" t="s">
        <v>2462</v>
      </c>
      <c r="E523" s="69" t="s">
        <v>2462</v>
      </c>
      <c r="H523" s="6" t="s">
        <v>1152</v>
      </c>
      <c r="K523" s="69" t="s">
        <v>1325</v>
      </c>
    </row>
    <row r="524" spans="1:11" ht="15.75">
      <c r="A524" s="69" t="s">
        <v>2412</v>
      </c>
      <c r="B524" s="69" t="s">
        <v>2413</v>
      </c>
      <c r="C524" s="69" t="s">
        <v>2462</v>
      </c>
      <c r="D524" s="69" t="s">
        <v>2462</v>
      </c>
      <c r="E524" s="69" t="s">
        <v>2462</v>
      </c>
      <c r="H524" s="6" t="s">
        <v>1152</v>
      </c>
      <c r="K524" s="69" t="s">
        <v>1325</v>
      </c>
    </row>
    <row r="525" spans="1:11" ht="15.75">
      <c r="A525" s="69" t="s">
        <v>2414</v>
      </c>
      <c r="B525" s="69" t="s">
        <v>2415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1325</v>
      </c>
    </row>
    <row r="526" spans="1:11" ht="15.75">
      <c r="A526" s="69" t="s">
        <v>2416</v>
      </c>
      <c r="B526" s="69" t="s">
        <v>2417</v>
      </c>
      <c r="C526" s="69" t="s">
        <v>2469</v>
      </c>
      <c r="D526" s="69" t="s">
        <v>2469</v>
      </c>
      <c r="E526" s="69" t="s">
        <v>2469</v>
      </c>
      <c r="H526" s="6" t="s">
        <v>1152</v>
      </c>
      <c r="K526" s="69" t="s">
        <v>2474</v>
      </c>
    </row>
    <row r="527" spans="1:11" ht="15.75">
      <c r="A527" s="69" t="s">
        <v>2418</v>
      </c>
      <c r="B527" s="69" t="s">
        <v>2419</v>
      </c>
      <c r="C527" s="69" t="s">
        <v>2462</v>
      </c>
      <c r="D527" s="69" t="s">
        <v>2462</v>
      </c>
      <c r="E527" s="69" t="s">
        <v>2462</v>
      </c>
      <c r="H527" s="6" t="s">
        <v>1152</v>
      </c>
      <c r="K527" s="69" t="s">
        <v>1325</v>
      </c>
    </row>
    <row r="528" spans="1:11" ht="15.75">
      <c r="A528" s="69" t="s">
        <v>2420</v>
      </c>
      <c r="B528" s="69" t="s">
        <v>2421</v>
      </c>
      <c r="C528" s="69" t="s">
        <v>2462</v>
      </c>
      <c r="D528" s="69" t="s">
        <v>2462</v>
      </c>
      <c r="E528" s="69" t="s">
        <v>2462</v>
      </c>
      <c r="H528" s="6" t="s">
        <v>1152</v>
      </c>
      <c r="K528" s="69" t="s">
        <v>1325</v>
      </c>
    </row>
    <row r="529" spans="1:11" ht="15.75">
      <c r="A529" s="69" t="s">
        <v>2422</v>
      </c>
      <c r="B529" s="69" t="s">
        <v>2423</v>
      </c>
      <c r="C529" s="69" t="s">
        <v>2470</v>
      </c>
      <c r="D529" s="69" t="s">
        <v>2470</v>
      </c>
      <c r="E529" s="69" t="s">
        <v>2470</v>
      </c>
      <c r="H529" s="6" t="s">
        <v>1152</v>
      </c>
      <c r="K529" s="69" t="s">
        <v>2474</v>
      </c>
    </row>
    <row r="530" spans="1:11" ht="15.75">
      <c r="A530" s="69" t="s">
        <v>2424</v>
      </c>
      <c r="B530" s="69" t="s">
        <v>2425</v>
      </c>
      <c r="C530" s="69" t="s">
        <v>2471</v>
      </c>
      <c r="D530" s="69" t="s">
        <v>2471</v>
      </c>
      <c r="E530" s="69" t="s">
        <v>2471</v>
      </c>
      <c r="H530" s="6" t="s">
        <v>1152</v>
      </c>
      <c r="K530" s="69" t="s">
        <v>2474</v>
      </c>
    </row>
    <row r="531" spans="1:11" ht="15.75">
      <c r="A531" s="69" t="s">
        <v>2426</v>
      </c>
      <c r="B531" s="69" t="s">
        <v>2427</v>
      </c>
      <c r="C531" s="69" t="s">
        <v>2462</v>
      </c>
      <c r="D531" s="69" t="s">
        <v>2462</v>
      </c>
      <c r="E531" s="69" t="s">
        <v>2462</v>
      </c>
      <c r="H531" s="6" t="s">
        <v>1152</v>
      </c>
      <c r="K531" s="69" t="s">
        <v>1325</v>
      </c>
    </row>
    <row r="532" spans="1:11" ht="15.75">
      <c r="A532" s="69" t="s">
        <v>2428</v>
      </c>
      <c r="B532" s="69" t="s">
        <v>2429</v>
      </c>
      <c r="C532" s="69" t="s">
        <v>2472</v>
      </c>
      <c r="D532" s="69" t="s">
        <v>2472</v>
      </c>
      <c r="E532" s="69" t="s">
        <v>2472</v>
      </c>
      <c r="H532" s="6" t="s">
        <v>1152</v>
      </c>
      <c r="K532" s="69" t="s">
        <v>1374</v>
      </c>
    </row>
    <row r="533" spans="1:11" ht="15.75">
      <c r="A533" s="69" t="s">
        <v>2430</v>
      </c>
      <c r="B533" s="69" t="s">
        <v>2431</v>
      </c>
      <c r="C533" s="69" t="s">
        <v>2464</v>
      </c>
      <c r="D533" s="69" t="s">
        <v>2464</v>
      </c>
      <c r="E533" s="69" t="s">
        <v>2464</v>
      </c>
      <c r="H533" s="6" t="s">
        <v>1152</v>
      </c>
      <c r="K533" s="69" t="s">
        <v>1458</v>
      </c>
    </row>
    <row r="534" spans="1:11" ht="15.75">
      <c r="A534" s="69" t="s">
        <v>2432</v>
      </c>
      <c r="B534" s="69" t="s">
        <v>2433</v>
      </c>
      <c r="C534" s="69" t="s">
        <v>2464</v>
      </c>
      <c r="D534" s="69" t="s">
        <v>2464</v>
      </c>
      <c r="E534" s="69" t="s">
        <v>2464</v>
      </c>
      <c r="H534" s="6" t="s">
        <v>1152</v>
      </c>
      <c r="K534" s="69" t="s">
        <v>1458</v>
      </c>
    </row>
    <row r="535" spans="1:11" ht="15.75">
      <c r="A535" s="69" t="s">
        <v>2434</v>
      </c>
      <c r="B535" s="69" t="s">
        <v>2435</v>
      </c>
      <c r="C535" s="69" t="s">
        <v>2464</v>
      </c>
      <c r="D535" s="69" t="s">
        <v>2464</v>
      </c>
      <c r="E535" s="69" t="s">
        <v>2464</v>
      </c>
      <c r="H535" s="6" t="s">
        <v>1152</v>
      </c>
      <c r="K535" s="69" t="s">
        <v>1458</v>
      </c>
    </row>
    <row r="536" spans="1:11" ht="15.75">
      <c r="A536" s="69" t="s">
        <v>2436</v>
      </c>
      <c r="B536" s="69" t="s">
        <v>2437</v>
      </c>
      <c r="C536" s="69" t="s">
        <v>2464</v>
      </c>
      <c r="D536" s="69" t="s">
        <v>2464</v>
      </c>
      <c r="E536" s="69" t="s">
        <v>2464</v>
      </c>
      <c r="H536" s="6" t="s">
        <v>1152</v>
      </c>
      <c r="K536" s="69" t="s">
        <v>1458</v>
      </c>
    </row>
    <row r="537" spans="1:11" ht="15.75">
      <c r="A537" s="69" t="s">
        <v>2438</v>
      </c>
      <c r="B537" s="69" t="s">
        <v>2439</v>
      </c>
      <c r="C537" s="69" t="s">
        <v>2464</v>
      </c>
      <c r="D537" s="69" t="s">
        <v>2464</v>
      </c>
      <c r="E537" s="69" t="s">
        <v>2464</v>
      </c>
      <c r="H537" s="6" t="s">
        <v>1152</v>
      </c>
      <c r="K537" s="69" t="s">
        <v>1458</v>
      </c>
    </row>
    <row r="538" spans="1:11" ht="15.75">
      <c r="A538" s="69" t="s">
        <v>2440</v>
      </c>
      <c r="B538" s="69" t="s">
        <v>2441</v>
      </c>
      <c r="C538" s="69" t="s">
        <v>2464</v>
      </c>
      <c r="D538" s="69" t="s">
        <v>2464</v>
      </c>
      <c r="E538" s="69" t="s">
        <v>2464</v>
      </c>
      <c r="H538" s="6" t="s">
        <v>1152</v>
      </c>
      <c r="K538" s="69" t="s">
        <v>1458</v>
      </c>
    </row>
    <row r="539" spans="1:11" ht="15.75">
      <c r="A539" s="69" t="s">
        <v>2442</v>
      </c>
      <c r="B539" s="69" t="s">
        <v>2443</v>
      </c>
      <c r="C539" s="69" t="s">
        <v>2464</v>
      </c>
      <c r="D539" s="69" t="s">
        <v>2464</v>
      </c>
      <c r="E539" s="69" t="s">
        <v>2464</v>
      </c>
      <c r="H539" s="6" t="s">
        <v>1152</v>
      </c>
      <c r="K539" s="69" t="s">
        <v>1458</v>
      </c>
    </row>
    <row r="540" spans="1:11" ht="15.75">
      <c r="A540" s="69" t="s">
        <v>2444</v>
      </c>
      <c r="B540" s="69" t="s">
        <v>2445</v>
      </c>
      <c r="C540" s="69"/>
      <c r="D540" s="69"/>
      <c r="E540" s="69"/>
      <c r="H540" s="6" t="s">
        <v>1152</v>
      </c>
      <c r="K540" s="69" t="s">
        <v>1343</v>
      </c>
    </row>
    <row r="541" spans="1:11" ht="15.75">
      <c r="A541" s="69" t="s">
        <v>2446</v>
      </c>
      <c r="B541" s="70" t="s">
        <v>2448</v>
      </c>
      <c r="C541" s="70" t="s">
        <v>2464</v>
      </c>
      <c r="D541" s="70" t="s">
        <v>2464</v>
      </c>
      <c r="E541" s="70" t="s">
        <v>2464</v>
      </c>
      <c r="H541" s="6" t="s">
        <v>1152</v>
      </c>
      <c r="K541" s="70" t="s">
        <v>1458</v>
      </c>
    </row>
    <row r="542" spans="1:11" ht="15.75">
      <c r="A542" s="69" t="s">
        <v>2447</v>
      </c>
      <c r="B542" s="70" t="s">
        <v>2450</v>
      </c>
      <c r="C542" s="70" t="s">
        <v>2464</v>
      </c>
      <c r="D542" s="70" t="s">
        <v>2464</v>
      </c>
      <c r="E542" s="70" t="s">
        <v>2464</v>
      </c>
      <c r="H542" s="6" t="s">
        <v>1152</v>
      </c>
      <c r="K542" s="70" t="s">
        <v>1458</v>
      </c>
    </row>
    <row r="543" spans="1:11" ht="15.75">
      <c r="A543" s="69" t="s">
        <v>2449</v>
      </c>
      <c r="B543" s="70" t="s">
        <v>2452</v>
      </c>
      <c r="C543" s="70" t="s">
        <v>2464</v>
      </c>
      <c r="D543" s="70" t="s">
        <v>2464</v>
      </c>
      <c r="E543" s="70" t="s">
        <v>2464</v>
      </c>
      <c r="H543" s="6" t="s">
        <v>1152</v>
      </c>
      <c r="K543" s="70" t="s">
        <v>1458</v>
      </c>
    </row>
    <row r="544" spans="1:11" ht="15.75">
      <c r="A544" s="69" t="s">
        <v>2451</v>
      </c>
      <c r="B544" s="70" t="s">
        <v>2454</v>
      </c>
      <c r="C544" s="70" t="s">
        <v>2464</v>
      </c>
      <c r="D544" s="70" t="s">
        <v>2464</v>
      </c>
      <c r="E544" s="70" t="s">
        <v>2464</v>
      </c>
      <c r="H544" s="6" t="s">
        <v>1152</v>
      </c>
      <c r="K544" s="70" t="s">
        <v>1458</v>
      </c>
    </row>
    <row r="545" spans="1:11" ht="15.75">
      <c r="A545" s="69" t="s">
        <v>2453</v>
      </c>
      <c r="B545" s="70" t="s">
        <v>2456</v>
      </c>
      <c r="C545" s="70" t="s">
        <v>2469</v>
      </c>
      <c r="D545" s="70" t="s">
        <v>2469</v>
      </c>
      <c r="E545" s="70" t="s">
        <v>2469</v>
      </c>
      <c r="H545" s="6" t="s">
        <v>1152</v>
      </c>
      <c r="K545" s="70" t="s">
        <v>697</v>
      </c>
    </row>
    <row r="546" spans="1:11" ht="15.75">
      <c r="A546" s="69" t="s">
        <v>2455</v>
      </c>
      <c r="B546" s="70" t="s">
        <v>2458</v>
      </c>
      <c r="C546" s="70" t="s">
        <v>2473</v>
      </c>
      <c r="D546" s="70" t="s">
        <v>2473</v>
      </c>
      <c r="E546" s="70" t="s">
        <v>2473</v>
      </c>
      <c r="K546" s="70" t="s">
        <v>2474</v>
      </c>
    </row>
    <row r="547" spans="1:11" ht="15.75">
      <c r="A547" s="69" t="s">
        <v>2457</v>
      </c>
      <c r="B547" s="70" t="s">
        <v>2459</v>
      </c>
      <c r="K547" s="70" t="s">
        <v>2474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ColWidth="8.85546875" defaultRowHeight="15"/>
  <cols>
    <col min="1" max="1" width="35.7109375" style="6" bestFit="1" customWidth="1"/>
    <col min="2" max="2" width="13.42578125" style="35" bestFit="1" customWidth="1"/>
    <col min="3" max="3" width="13.42578125" style="6" bestFit="1" customWidth="1"/>
    <col min="4" max="4" width="23.7109375" bestFit="1" customWidth="1"/>
    <col min="5" max="5" width="13.4257812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ColWidth="8.85546875" defaultRowHeight="15"/>
  <cols>
    <col min="1" max="1" width="35.7109375" style="6" bestFit="1" customWidth="1"/>
    <col min="2" max="2" width="13.42578125" style="5" bestFit="1" customWidth="1"/>
    <col min="3" max="3" width="13.42578125" style="6" bestFit="1" customWidth="1"/>
    <col min="4" max="4" width="31" bestFit="1" customWidth="1"/>
    <col min="5" max="5" width="19.285156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ColWidth="8.85546875" defaultRowHeight="15"/>
  <cols>
    <col min="1" max="1" width="25.140625" bestFit="1" customWidth="1"/>
    <col min="2" max="2" width="13.42578125" style="5" bestFit="1" customWidth="1"/>
    <col min="3" max="3" width="13.42578125" style="6" bestFit="1" customWidth="1"/>
    <col min="4" max="4" width="23.28515625" style="6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ColWidth="8.85546875" defaultRowHeight="15"/>
  <cols>
    <col min="1" max="1" width="23.28515625" bestFit="1" customWidth="1"/>
    <col min="2" max="2" width="13.42578125" style="5" bestFit="1" customWidth="1"/>
    <col min="3" max="3" width="13.42578125" bestFit="1" customWidth="1"/>
    <col min="4" max="4" width="28" bestFit="1" customWidth="1"/>
    <col min="5" max="7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ColWidth="8.85546875" defaultRowHeight="15"/>
  <cols>
    <col min="1" max="1" width="24.140625" bestFit="1" customWidth="1"/>
    <col min="2" max="2" width="13.42578125" style="5" bestFit="1" customWidth="1"/>
    <col min="3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ColWidth="8.85546875" defaultRowHeight="15"/>
  <cols>
    <col min="1" max="1" width="36.7109375" style="23" bestFit="1" customWidth="1"/>
    <col min="2" max="2" width="9.140625" style="24" bestFit="1" customWidth="1"/>
    <col min="3" max="3" width="9.140625" style="6" bestFit="1" customWidth="1"/>
    <col min="4" max="4" width="23.85546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ColWidth="8.85546875" defaultRowHeight="15"/>
  <cols>
    <col min="1" max="1" width="21.7109375" bestFit="1" customWidth="1"/>
    <col min="2" max="2" width="13.42578125" style="5" bestFit="1" customWidth="1"/>
    <col min="3" max="3" width="13.42578125" style="6" bestFit="1" customWidth="1"/>
    <col min="4" max="4" width="37.7109375" style="6" bestFit="1" customWidth="1"/>
    <col min="5" max="10" width="13.425781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2025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ColWidth="8.85546875" defaultRowHeight="15"/>
  <cols>
    <col min="1" max="1" width="53" bestFit="1" customWidth="1"/>
    <col min="2" max="2" width="12" style="18" bestFit="1" customWidth="1"/>
    <col min="3" max="3" width="8.7109375" style="6" bestFit="1" customWidth="1"/>
    <col min="4" max="4" width="45.85546875" style="6" bestFit="1" customWidth="1"/>
    <col min="5" max="5" width="13.4257812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>
      <c r="A12" s="2" t="s">
        <v>2051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ColWidth="8.85546875" defaultRowHeight="15"/>
  <cols>
    <col min="1" max="1" width="17.85546875" style="6" bestFit="1" customWidth="1"/>
    <col min="2" max="2" width="6" style="5" bestFit="1" customWidth="1"/>
    <col min="3" max="3" width="13.42578125" style="6" bestFit="1" customWidth="1"/>
    <col min="4" max="4" width="19" style="6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ColWidth="8.85546875" defaultRowHeight="15"/>
  <cols>
    <col min="1" max="1" width="13.42578125" bestFit="1" customWidth="1"/>
    <col min="2" max="2" width="13.42578125" style="12" bestFit="1" customWidth="1"/>
    <col min="3" max="3" width="13.42578125" style="6" bestFit="1" customWidth="1"/>
    <col min="4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509"/>
  <sheetViews>
    <sheetView tabSelected="1" workbookViewId="0">
      <pane ySplit="675" activePane="bottomLeft"/>
      <selection pane="bottomLeft" activeCell="C42" sqref="C42"/>
    </sheetView>
  </sheetViews>
  <sheetFormatPr defaultColWidth="8.85546875" defaultRowHeight="15"/>
  <cols>
    <col min="1" max="1" width="9.140625" style="6" bestFit="1" customWidth="1"/>
    <col min="2" max="2" width="48.42578125" bestFit="1" customWidth="1"/>
    <col min="3" max="3" width="48" style="24" customWidth="1"/>
    <col min="4" max="4" width="38.28515625" style="6" bestFit="1" customWidth="1"/>
    <col min="5" max="5" width="20.42578125" style="6" bestFit="1" customWidth="1"/>
    <col min="6" max="6" width="9.425781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KEY'!$A$2:$B1257,2,FALSE)</f>
        <v>Fluorescence</v>
      </c>
      <c r="C297" s="40" t="str">
        <f>VLOOKUP(A297,'MASTER KEY'!$A$2:$C1262,3,TRUE)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KEY'!$A$2:$C1263,3,TRUE)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KEY'!$A$2:$B1259,2,FALSE)</f>
        <v>Surface Photosynthetically Active Photon Flux</v>
      </c>
      <c r="C299" s="40" t="str">
        <f>VLOOKUP(A299,'MASTER KEY'!$A$2:$C1264,3,TRUE)</f>
        <v>µmol/m2/s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KEY'!$A$2:$B1260,2,FALSE)</f>
        <v>Posidonia Sinuosa Count</v>
      </c>
      <c r="C300" s="40" t="str">
        <f>VLOOKUP(A300,'MASTER KEY'!$A$2:$C1265,3,TRUE)</f>
        <v>counts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KEY'!$A$2:$B1261,2,FALSE)</f>
        <v>Posidonia Sinuosa Density</v>
      </c>
      <c r="C301" s="40" t="str">
        <f>VLOOKUP(A301,'MASTER KEY'!$A$2:$C1266,3,TRUE)</f>
        <v>counts/m2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KEY'!$A$2:$B1262,2,FALSE)</f>
        <v>Posidonia Sinuosa Above Ground Biomass</v>
      </c>
      <c r="C302" s="40" t="str">
        <f>VLOOKUP(A302,'MASTER KEY'!$A$2:$C1267,3,TRUE)</f>
        <v>mmol C/m2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KEY'!$A$2:$B1263,2,FALSE)</f>
        <v>Posidonia Sinuosa Below Ground Biomass</v>
      </c>
      <c r="C303" s="40" t="str">
        <f>VLOOKUP(A303,'MASTER KEY'!$A$2:$C1268,3,TRUE)</f>
        <v>mmol C/m2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KEY'!$A$2:$B1264,2,FALSE)</f>
        <v>Phaeophytin-a</v>
      </c>
      <c r="C304" s="40" t="str">
        <f>VLOOKUP(A304,'MASTER KEY'!$A$2:$C1269,3,TRUE)</f>
        <v>µg/l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KEY'!$A$2:$B1265,2,FALSE)</f>
        <v>Posidonia Sinuosa Total Biomass</v>
      </c>
      <c r="C305" s="40" t="str">
        <f>VLOOKUP(A305,'MASTER KEY'!$A$2:$C1270,3,TRUE)</f>
        <v>mmol C/m2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KEY'!$A$2:$B1266,2,FALSE)</f>
        <v>Posidonia Sinuosa Dry Weight</v>
      </c>
      <c r="C306" s="40" t="str">
        <f>VLOOKUP(A306,'MASTER KEY'!$A$2:$C1271,3,TRUE)</f>
        <v>g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  <row r="308" spans="1:6">
      <c r="A308" s="6" t="s">
        <v>971</v>
      </c>
      <c r="B308" t="str">
        <f>VLOOKUP(A308,'MASTER KEY'!$A$2:$B1268,2,FALSE)</f>
        <v>Part. sz (W'worth) - Clay &lt;4um (%)</v>
      </c>
      <c r="C308" s="24" t="str">
        <f>VLOOKUP(A308,'MASTER KEY'!$A$2:$C1268,3,FALSE)</f>
        <v>%</v>
      </c>
      <c r="D308" s="27" t="s">
        <v>1152</v>
      </c>
      <c r="E308" s="27" t="s">
        <v>1152</v>
      </c>
      <c r="F308" s="41" t="s">
        <v>1152</v>
      </c>
    </row>
    <row r="309" spans="1:6">
      <c r="A309" s="6" t="s">
        <v>973</v>
      </c>
      <c r="B309" t="str">
        <f>VLOOKUP(A309,'MASTER KEY'!$A$2:$B1269,2,FALSE)</f>
        <v>Part. sz (W'worth) - Silt v fine silt &gt;4 - &lt;8um (%)</v>
      </c>
      <c r="C309" s="24" t="str">
        <f>VLOOKUP(A309,'MASTER KEY'!$A$2:$C1269,3,FALSE)</f>
        <v>%</v>
      </c>
      <c r="D309" s="27" t="s">
        <v>1152</v>
      </c>
      <c r="E309" s="27" t="s">
        <v>1152</v>
      </c>
      <c r="F309" s="41" t="s">
        <v>1152</v>
      </c>
    </row>
    <row r="310" spans="1:6">
      <c r="A310" s="6" t="s">
        <v>975</v>
      </c>
      <c r="B310" t="str">
        <f>VLOOKUP(A310,'MASTER KEY'!$A$2:$B1270,2,FALSE)</f>
        <v>Part. sz (W''worth) - Silt fine silt &gt;8 - &lt;16um (%)</v>
      </c>
      <c r="C310" s="24" t="str">
        <f>VLOOKUP(A310,'MASTER KEY'!$A$2:$C1270,3,FALSE)</f>
        <v>%</v>
      </c>
      <c r="D310" s="27" t="s">
        <v>1152</v>
      </c>
      <c r="E310" s="27" t="s">
        <v>1152</v>
      </c>
      <c r="F310" s="41" t="s">
        <v>1152</v>
      </c>
    </row>
    <row r="311" spans="1:6">
      <c r="A311" s="6" t="s">
        <v>977</v>
      </c>
      <c r="B311" t="str">
        <f>VLOOKUP(A311,'MASTER KEY'!$A$2:$B1271,2,FALSE)</f>
        <v>Part. sz (W''worth) - Silt medium &gt;16 - &lt;31um (%)</v>
      </c>
      <c r="C311" s="24" t="str">
        <f>VLOOKUP(A311,'MASTER KEY'!$A$2:$C1271,3,FALSE)</f>
        <v>%</v>
      </c>
      <c r="D311" s="27" t="s">
        <v>1152</v>
      </c>
      <c r="E311" s="27" t="s">
        <v>1152</v>
      </c>
      <c r="F311" s="41" t="s">
        <v>1152</v>
      </c>
    </row>
    <row r="312" spans="1:6">
      <c r="A312" s="6" t="s">
        <v>979</v>
      </c>
      <c r="B312" t="str">
        <f>VLOOKUP(A312,'MASTER KEY'!$A$2:$B1272,2,FALSE)</f>
        <v>Part. sz (W''worth) - Silt coarse &gt;31 - &lt;63um (%)</v>
      </c>
      <c r="C312" s="24" t="str">
        <f>VLOOKUP(A312,'MASTER KEY'!$A$2:$C1272,3,FALSE)</f>
        <v>%</v>
      </c>
      <c r="D312" s="27" t="s">
        <v>1152</v>
      </c>
      <c r="E312" s="27" t="s">
        <v>1152</v>
      </c>
      <c r="F312" s="41" t="s">
        <v>1152</v>
      </c>
    </row>
    <row r="313" spans="1:6">
      <c r="A313" s="6" t="s">
        <v>981</v>
      </c>
      <c r="B313" t="str">
        <f>VLOOKUP(A313,'MASTER KEY'!$A$2:$B1273,2,FALSE)</f>
        <v>Part. sz (W''worth) - Silt  &gt;4 - &lt;63um (%)</v>
      </c>
      <c r="C313" s="24" t="str">
        <f>VLOOKUP(A313,'MASTER KEY'!$A$2:$C1273,3,FALSE)</f>
        <v>%</v>
      </c>
      <c r="D313" s="27" t="s">
        <v>1152</v>
      </c>
      <c r="E313" s="27" t="s">
        <v>1152</v>
      </c>
      <c r="F313" s="41" t="s">
        <v>1152</v>
      </c>
    </row>
    <row r="314" spans="1:6">
      <c r="A314" s="6" t="s">
        <v>983</v>
      </c>
      <c r="B314" t="str">
        <f>VLOOKUP(A314,'MASTER KEY'!$A$2:$B1274,2,FALSE)</f>
        <v>Part. sz (W'worth) - Sand v fine &gt;63 - &lt;=125um (%)</v>
      </c>
      <c r="C314" s="24" t="str">
        <f>VLOOKUP(A314,'MASTER KEY'!$A$2:$C1274,3,FALSE)</f>
        <v>%</v>
      </c>
      <c r="D314" s="27" t="s">
        <v>1152</v>
      </c>
      <c r="E314" s="27" t="s">
        <v>1152</v>
      </c>
      <c r="F314" s="41" t="s">
        <v>1152</v>
      </c>
    </row>
    <row r="315" spans="1:6">
      <c r="A315" s="6" t="s">
        <v>985</v>
      </c>
      <c r="B315" t="str">
        <f>VLOOKUP(A315,'MASTER KEY'!$A$2:$B1275,2,FALSE)</f>
        <v>Part. sz (W'worth) - Sand fine &gt;125 - &lt;=250um (%)</v>
      </c>
      <c r="C315" s="24" t="str">
        <f>VLOOKUP(A315,'MASTER KEY'!$A$2:$C1275,3,FALSE)</f>
        <v>%</v>
      </c>
      <c r="D315" s="27" t="s">
        <v>1152</v>
      </c>
      <c r="E315" s="27" t="s">
        <v>1152</v>
      </c>
      <c r="F315" s="41" t="s">
        <v>1152</v>
      </c>
    </row>
    <row r="316" spans="1:6">
      <c r="A316" s="6" t="s">
        <v>987</v>
      </c>
      <c r="B316" t="str">
        <f>VLOOKUP(A316,'MASTER KEY'!$A$2:$B1276,2,FALSE)</f>
        <v>Part. sz (W'worth) - Sand med &gt;250 - &lt;=500um (%)</v>
      </c>
      <c r="C316" s="24" t="str">
        <f>VLOOKUP(A316,'MASTER KEY'!$A$2:$C1276,3,FALSE)</f>
        <v>%</v>
      </c>
      <c r="D316" s="27" t="s">
        <v>1152</v>
      </c>
      <c r="E316" s="27" t="s">
        <v>1152</v>
      </c>
      <c r="F316" s="41" t="s">
        <v>1152</v>
      </c>
    </row>
    <row r="317" spans="1:6">
      <c r="A317" s="6" t="s">
        <v>989</v>
      </c>
      <c r="B317" t="str">
        <f>VLOOKUP(A317,'MASTER KEY'!$A$2:$B1277,2,FALSE)</f>
        <v>Part. sz (W'worth) - Sand coarse &gt;500um-&lt;=1mm (%)</v>
      </c>
      <c r="C317" s="24" t="str">
        <f>VLOOKUP(A317,'MASTER KEY'!$A$2:$C1277,3,FALSE)</f>
        <v>%</v>
      </c>
      <c r="D317" s="27" t="s">
        <v>1152</v>
      </c>
      <c r="E317" s="27" t="s">
        <v>1152</v>
      </c>
      <c r="F317" s="41" t="s">
        <v>1152</v>
      </c>
    </row>
    <row r="318" spans="1:6">
      <c r="A318" s="6" t="s">
        <v>2045</v>
      </c>
      <c r="B318" t="str">
        <f>VLOOKUP(A318,'MASTER KEY'!$A$2:$B1278,2,FALSE)</f>
        <v>Part. sz (W'worth) - Sand v coarse &gt;1 - &lt;=2mm (%)</v>
      </c>
      <c r="C318" s="24" t="str">
        <f>VLOOKUP(A318,'MASTER KEY'!$A$2:$C1278,3,FALSE)</f>
        <v>%</v>
      </c>
      <c r="D318" s="27" t="s">
        <v>1152</v>
      </c>
      <c r="E318" s="27" t="s">
        <v>1152</v>
      </c>
      <c r="F318" s="41" t="s">
        <v>1152</v>
      </c>
    </row>
    <row r="319" spans="1:6">
      <c r="A319" s="6" t="s">
        <v>2047</v>
      </c>
      <c r="B319" t="str">
        <f>VLOOKUP(A319,'MASTER KEY'!$A$2:$B1279,2,FALSE)</f>
        <v>Part. sz (W''worth) - Sand &gt;63 - &lt;2000um (%)</v>
      </c>
      <c r="C319" s="24" t="str">
        <f>VLOOKUP(A319,'MASTER KEY'!$A$2:$C1279,3,FALSE)</f>
        <v>%</v>
      </c>
      <c r="D319" s="27" t="s">
        <v>1152</v>
      </c>
      <c r="E319" s="27" t="s">
        <v>1152</v>
      </c>
      <c r="F319" s="41" t="s">
        <v>1152</v>
      </c>
    </row>
    <row r="320" spans="1:6">
      <c r="A320" s="6" t="s">
        <v>2049</v>
      </c>
      <c r="B320" t="str">
        <f>VLOOKUP(A320,'MASTER KEY'!$A$2:$B1280,2,FALSE)</f>
        <v>Part. sz (W'worth) - Gravel &gt;2mm (%)</v>
      </c>
      <c r="C320" s="24" t="str">
        <f>VLOOKUP(A320,'MASTER KEY'!$A$2:$C1280,3,FALSE)</f>
        <v>%</v>
      </c>
      <c r="D320" s="27" t="s">
        <v>1152</v>
      </c>
      <c r="E320" s="27" t="s">
        <v>1152</v>
      </c>
      <c r="F320" s="41" t="s">
        <v>1152</v>
      </c>
    </row>
    <row r="321" spans="1:6">
      <c r="A321" s="55" t="s">
        <v>2052</v>
      </c>
      <c r="B321" t="str">
        <f>VLOOKUP(A321,'MASTER KEY'!$A$2:$B1281,2,FALSE)</f>
        <v>longwave radiation</v>
      </c>
      <c r="C321" s="24" t="str">
        <f>VLOOKUP(A321,'MASTER KEY'!$A$2:$C1281,3,FALSE)</f>
        <v>W/m^2</v>
      </c>
      <c r="D321" s="27" t="s">
        <v>1152</v>
      </c>
      <c r="E321" s="27" t="s">
        <v>1152</v>
      </c>
      <c r="F321" s="41" t="s">
        <v>1152</v>
      </c>
    </row>
    <row r="322" spans="1:6">
      <c r="A322" s="55" t="s">
        <v>2072</v>
      </c>
      <c r="B322" t="str">
        <f>VLOOKUP(A322,'MASTER KEY'!$A$2:$B1282,2,FALSE)</f>
        <v>Specific humidity at 2m height</v>
      </c>
      <c r="C322" s="24" t="str">
        <f>VLOOKUP(A322,'MASTER KEY'!$A$2:$C1282,3,FALSE)</f>
        <v>%</v>
      </c>
      <c r="D322" s="27" t="s">
        <v>1152</v>
      </c>
      <c r="E322" s="27" t="s">
        <v>1152</v>
      </c>
      <c r="F322" s="41" t="s">
        <v>1152</v>
      </c>
    </row>
    <row r="323" spans="1:6">
      <c r="A323" s="55" t="s">
        <v>2073</v>
      </c>
      <c r="B323" t="str">
        <f>VLOOKUP(A323,'MASTER KEY'!$A$2:$B1283,2,FALSE)</f>
        <v>Sensible heat flux</v>
      </c>
      <c r="C323" s="24" t="str">
        <f>VLOOKUP(A323,'MASTER KEY'!$A$2:$C1283,3,FALSE)</f>
        <v>W/m^2</v>
      </c>
      <c r="D323" s="27" t="s">
        <v>1152</v>
      </c>
      <c r="E323" s="27" t="s">
        <v>1152</v>
      </c>
      <c r="F323" s="41" t="s">
        <v>1152</v>
      </c>
    </row>
    <row r="324" spans="1:6">
      <c r="A324" s="55" t="s">
        <v>2074</v>
      </c>
      <c r="B324" t="str">
        <f>VLOOKUP(A324,'MASTER KEY'!$A$2:$B1284,2,FALSE)</f>
        <v xml:space="preserve">Latent heat flux </v>
      </c>
      <c r="C324" s="24" t="str">
        <f>VLOOKUP(A324,'MASTER KEY'!$A$2:$C1284,3,FALSE)</f>
        <v>W/m^2</v>
      </c>
      <c r="D324" s="27" t="s">
        <v>1152</v>
      </c>
      <c r="E324" s="27" t="s">
        <v>1152</v>
      </c>
      <c r="F324" s="41" t="s">
        <v>1152</v>
      </c>
    </row>
    <row r="325" spans="1:6">
      <c r="A325" s="55" t="s">
        <v>2075</v>
      </c>
      <c r="B325" t="str">
        <f>VLOOKUP(A325,'MASTER KEY'!$A$2:$B1285,2,FALSE)</f>
        <v>sea surface temperature</v>
      </c>
      <c r="C325" s="24" t="str">
        <f>VLOOKUP(A325,'MASTER KEY'!$A$2:$C1285,3,FALSE)</f>
        <v>C</v>
      </c>
      <c r="D325" s="27" t="s">
        <v>1152</v>
      </c>
      <c r="E325" s="27" t="s">
        <v>1152</v>
      </c>
      <c r="F325" s="41" t="s">
        <v>1152</v>
      </c>
    </row>
    <row r="326" spans="1:6">
      <c r="A326" s="55" t="s">
        <v>2076</v>
      </c>
      <c r="B326" t="str">
        <f>VLOOKUP(A326,'MASTER KEY'!$A$2:$B1286,2,FALSE)</f>
        <v>eastern wind speed at 10 m height</v>
      </c>
      <c r="C326" s="24" t="str">
        <f>VLOOKUP(A326,'MASTER KEY'!$A$2:$C1286,3,FALSE)</f>
        <v>m s-1</v>
      </c>
      <c r="D326" s="27" t="s">
        <v>1152</v>
      </c>
      <c r="E326" s="27" t="s">
        <v>1152</v>
      </c>
      <c r="F326" s="41" t="s">
        <v>1152</v>
      </c>
    </row>
    <row r="327" spans="1:6">
      <c r="A327" s="55" t="s">
        <v>2077</v>
      </c>
      <c r="B327" t="str">
        <f>VLOOKUP(A327,'MASTER KEY'!$A$2:$B1287,2,FALSE)</f>
        <v>northern wind speed at 10 m height</v>
      </c>
      <c r="C327" s="24" t="str">
        <f>VLOOKUP(A327,'MASTER KEY'!$A$2:$C1287,3,FALSE)</f>
        <v>m s-1</v>
      </c>
      <c r="D327" s="27" t="s">
        <v>1152</v>
      </c>
      <c r="E327" s="27" t="s">
        <v>1152</v>
      </c>
      <c r="F327" s="41" t="s">
        <v>1152</v>
      </c>
    </row>
    <row r="328" spans="1:6">
      <c r="A328" s="59" t="s">
        <v>2078</v>
      </c>
      <c r="B328" t="str">
        <f>VLOOKUP(A328,'MASTER KEY'!$A$2:$B1288,2,FALSE)</f>
        <v>maximum cloud cover</v>
      </c>
      <c r="C328" s="24" t="str">
        <f>VLOOKUP(A328,'MASTER KEY'!$A$2:$C1288,3,FALSE)</f>
        <v>%</v>
      </c>
      <c r="D328" s="27" t="s">
        <v>1152</v>
      </c>
      <c r="E328" s="27" t="s">
        <v>1152</v>
      </c>
      <c r="F328" s="41" t="s">
        <v>1152</v>
      </c>
    </row>
    <row r="329" spans="1:6">
      <c r="A329" s="55" t="s">
        <v>2079</v>
      </c>
      <c r="B329" t="str">
        <f>VLOOKUP(A329,'MASTER KEY'!$A$2:$B1289,2,FALSE)</f>
        <v>RAINV</v>
      </c>
      <c r="C329" s="24">
        <f>VLOOKUP(A329,'MASTER KEY'!$A$2:$C1289,3,FALSE)</f>
        <v>0</v>
      </c>
      <c r="D329" s="27" t="s">
        <v>1152</v>
      </c>
      <c r="E329" s="27" t="s">
        <v>1152</v>
      </c>
      <c r="F329" s="41" t="s">
        <v>1152</v>
      </c>
    </row>
    <row r="330" spans="1:6">
      <c r="A330" s="2" t="s">
        <v>2088</v>
      </c>
      <c r="B330" t="str">
        <f>VLOOKUP(A330,'MASTER KEY'!$A$2:$B1290,2,FALSE)</f>
        <v>Precipitation Rate</v>
      </c>
      <c r="C330" s="24" t="str">
        <f>VLOOKUP(A330,'MASTER KEY'!$A$2:$C1290,3,FALSE)</f>
        <v>m/s</v>
      </c>
      <c r="D330" s="27" t="s">
        <v>1152</v>
      </c>
      <c r="E330" s="27" t="s">
        <v>1152</v>
      </c>
      <c r="F330" s="41" t="s">
        <v>1152</v>
      </c>
    </row>
    <row r="331" spans="1:6">
      <c r="A331" s="6" t="s">
        <v>2091</v>
      </c>
      <c r="B331" t="str">
        <f>VLOOKUP(A331,'MASTER KEY'!$A$2:$B1291,2,FALSE)</f>
        <v>Air Pressure</v>
      </c>
      <c r="C331" s="24" t="str">
        <f>VLOOKUP(A331,'MASTER KEY'!$A$2:$C1291,3,FALSE)</f>
        <v>Pa</v>
      </c>
      <c r="D331" s="27" t="s">
        <v>1152</v>
      </c>
      <c r="E331" s="27" t="s">
        <v>1152</v>
      </c>
      <c r="F331" s="41" t="s">
        <v>1152</v>
      </c>
    </row>
    <row r="332" spans="1:6">
      <c r="A332" s="2" t="s">
        <v>2102</v>
      </c>
      <c r="B332" t="str">
        <f>VLOOKUP(A332,'MASTER KEY'!$A$2:$B1292,2,FALSE)</f>
        <v>mslp</v>
      </c>
      <c r="C332" s="24">
        <f>VLOOKUP(A332,'MASTER KEY'!$A$2:$C1292,3,FALSE)</f>
        <v>0</v>
      </c>
      <c r="D332" s="27" t="s">
        <v>1152</v>
      </c>
      <c r="E332" s="27" t="s">
        <v>1152</v>
      </c>
      <c r="F332" s="41" t="s">
        <v>1152</v>
      </c>
    </row>
    <row r="333" spans="1:6">
      <c r="A333" s="6" t="s">
        <v>2103</v>
      </c>
      <c r="B333" t="str">
        <f>VLOOKUP(A333,'MASTER KEY'!$A$2:$B1293,2,FALSE)</f>
        <v>lwsfcdown</v>
      </c>
      <c r="C333" s="24">
        <f>VLOOKUP(A333,'MASTER KEY'!$A$2:$C1293,3,FALSE)</f>
        <v>0</v>
      </c>
      <c r="D333" s="27" t="s">
        <v>1152</v>
      </c>
      <c r="E333" s="27" t="s">
        <v>1152</v>
      </c>
      <c r="F333" s="41" t="s">
        <v>1152</v>
      </c>
    </row>
    <row r="334" spans="1:6">
      <c r="A334" s="2" t="s">
        <v>2104</v>
      </c>
      <c r="B334" t="str">
        <f>VLOOKUP(A334,'MASTER KEY'!$A$2:$B1294,2,FALSE)</f>
        <v>temp_scrn</v>
      </c>
      <c r="C334" s="24">
        <f>VLOOKUP(A334,'MASTER KEY'!$A$2:$C1294,3,FALSE)</f>
        <v>0</v>
      </c>
      <c r="D334" s="27" t="s">
        <v>1152</v>
      </c>
      <c r="E334" s="27" t="s">
        <v>1152</v>
      </c>
      <c r="F334" s="41" t="s">
        <v>1152</v>
      </c>
    </row>
    <row r="335" spans="1:6">
      <c r="A335" s="6" t="s">
        <v>2118</v>
      </c>
      <c r="B335" t="str">
        <f>VLOOKUP(A335,'MASTER KEY'!$A$2:$B1295,2,FALSE)</f>
        <v>NTUe</v>
      </c>
      <c r="C335" s="24">
        <f>VLOOKUP(A335,'MASTER KEY'!$A$2:$C1295,3,FALSE)</f>
        <v>0</v>
      </c>
      <c r="D335" s="27" t="s">
        <v>1152</v>
      </c>
      <c r="E335" s="27" t="s">
        <v>1152</v>
      </c>
      <c r="F335" s="41" t="s">
        <v>1152</v>
      </c>
    </row>
    <row r="336" spans="1:6">
      <c r="A336" s="2" t="s">
        <v>2119</v>
      </c>
      <c r="B336" t="str">
        <f>VLOOKUP(A336,'MASTER KEY'!$A$2:$B1296,2,FALSE)</f>
        <v>SSC_mg.l</v>
      </c>
      <c r="C336" s="24">
        <f>VLOOKUP(A336,'MASTER KEY'!$A$2:$C1296,3,FALSE)</f>
        <v>0</v>
      </c>
      <c r="D336" s="27" t="s">
        <v>1152</v>
      </c>
      <c r="E336" s="27" t="s">
        <v>1152</v>
      </c>
      <c r="F336" s="41" t="s">
        <v>1152</v>
      </c>
    </row>
    <row r="337" spans="1:6">
      <c r="A337" s="6" t="s">
        <v>2120</v>
      </c>
      <c r="B337" t="str">
        <f>VLOOKUP(A337,'MASTER KEY'!$A$2:$B1297,2,FALSE)</f>
        <v>light_shift</v>
      </c>
      <c r="C337" s="24">
        <f>VLOOKUP(A337,'MASTER KEY'!$A$2:$C1297,3,FALSE)</f>
        <v>0</v>
      </c>
      <c r="D337" s="27" t="s">
        <v>1152</v>
      </c>
      <c r="E337" s="27" t="s">
        <v>1152</v>
      </c>
      <c r="F337" s="41" t="s">
        <v>1152</v>
      </c>
    </row>
    <row r="338" spans="1:6">
      <c r="A338" s="2" t="s">
        <v>2121</v>
      </c>
      <c r="B338" t="str">
        <f>VLOOKUP(A338,'MASTER KEY'!$A$2:$B1298,2,FALSE)</f>
        <v>Dep_mg.cm2</v>
      </c>
      <c r="C338" s="24">
        <f>VLOOKUP(A338,'MASTER KEY'!$A$2:$C1298,3,FALSE)</f>
        <v>0</v>
      </c>
      <c r="D338" s="27" t="s">
        <v>1152</v>
      </c>
      <c r="E338" s="27" t="s">
        <v>1152</v>
      </c>
      <c r="F338" s="41" t="s">
        <v>1152</v>
      </c>
    </row>
    <row r="339" spans="1:6">
      <c r="A339" s="2" t="s">
        <v>2122</v>
      </c>
      <c r="B339" t="str">
        <f>VLOOKUP(A339,'MASTER KEY'!$A$2:$B1299,2,FALSE)</f>
        <v>RMS</v>
      </c>
      <c r="C339" s="24">
        <f>VLOOKUP(A339,'MASTER KEY'!$A$2:$C1299,3,FALSE)</f>
        <v>0</v>
      </c>
      <c r="D339" s="27" t="s">
        <v>1152</v>
      </c>
      <c r="E339" s="27" t="s">
        <v>1152</v>
      </c>
      <c r="F339" s="41" t="s">
        <v>1152</v>
      </c>
    </row>
    <row r="340" spans="1:6">
      <c r="A340" s="2" t="s">
        <v>2123</v>
      </c>
      <c r="B340" t="str">
        <f>VLOOKUP(A340,'MASTER KEY'!$A$2:$B1300,2,FALSE)</f>
        <v>Deprate_mg.cm2day</v>
      </c>
      <c r="C340" s="24">
        <f>VLOOKUP(A340,'MASTER KEY'!$A$2:$C1300,3,FALSE)</f>
        <v>0</v>
      </c>
      <c r="D340" s="27" t="s">
        <v>1152</v>
      </c>
      <c r="E340" s="27" t="s">
        <v>1152</v>
      </c>
      <c r="F340" s="41" t="s">
        <v>1152</v>
      </c>
    </row>
    <row r="341" spans="1:6">
      <c r="A341" s="6" t="s">
        <v>2124</v>
      </c>
      <c r="B341" t="str">
        <f>VLOOKUP(A341,'MASTER KEY'!$A$2:$B1301,2,FALSE)</f>
        <v>Depratemean_mg.cm2day</v>
      </c>
      <c r="C341" s="24">
        <f>VLOOKUP(A341,'MASTER KEY'!$A$2:$C1301,3,FALSE)</f>
        <v>0</v>
      </c>
      <c r="D341" s="27" t="s">
        <v>1152</v>
      </c>
      <c r="E341" s="27" t="s">
        <v>1152</v>
      </c>
      <c r="F341" s="41" t="s">
        <v>1152</v>
      </c>
    </row>
    <row r="342" spans="1:6" ht="15.75">
      <c r="A342" s="69" t="s">
        <v>2125</v>
      </c>
      <c r="B342" t="str">
        <f>VLOOKUP(A342,'MASTER KEY'!$A$2:$B1302,2,FALSE)</f>
        <v>Chlorophyll-a (mg per filter)</v>
      </c>
      <c r="C342" s="24" t="str">
        <f>VLOOKUP(A342,'MASTER KEY'!$A$2:$C1302,3,FALSE)</f>
        <v>mg per filter</v>
      </c>
      <c r="D342" s="27" t="s">
        <v>1152</v>
      </c>
      <c r="E342" s="27" t="s">
        <v>1152</v>
      </c>
      <c r="F342" s="41" t="s">
        <v>1152</v>
      </c>
    </row>
    <row r="343" spans="1:6" ht="15.75">
      <c r="A343" s="69" t="s">
        <v>2127</v>
      </c>
      <c r="B343" t="str">
        <f>VLOOKUP(A343,'MASTER KEY'!$A$2:$B1303,2,FALSE)</f>
        <v>Chlorophyll-a (Phaeophytin corrected)</v>
      </c>
      <c r="C343" s="24" t="str">
        <f>VLOOKUP(A343,'MASTER KEY'!$A$2:$C1303,3,FALSE)</f>
        <v>ug/l</v>
      </c>
      <c r="D343" s="27" t="s">
        <v>1152</v>
      </c>
      <c r="E343" s="27" t="s">
        <v>1152</v>
      </c>
      <c r="F343" s="41" t="s">
        <v>1152</v>
      </c>
    </row>
    <row r="344" spans="1:6" ht="15.75">
      <c r="A344" s="69" t="s">
        <v>2129</v>
      </c>
      <c r="B344" t="str">
        <f>VLOOKUP(A344,'MASTER KEY'!$A$2:$B1304,2,FALSE)</f>
        <v>Ammonium (lab total - DONT USE)</v>
      </c>
      <c r="C344" s="24" t="str">
        <f>VLOOKUP(A344,'MASTER KEY'!$A$2:$C1304,3,FALSE)</f>
        <v>mg/l</v>
      </c>
      <c r="D344" s="27" t="s">
        <v>1152</v>
      </c>
      <c r="E344" s="27" t="s">
        <v>1152</v>
      </c>
      <c r="F344" s="41" t="s">
        <v>1152</v>
      </c>
    </row>
    <row r="345" spans="1:6" ht="15.75">
      <c r="A345" s="69" t="s">
        <v>2131</v>
      </c>
      <c r="B345" t="str">
        <f>VLOOKUP(A345,'MASTER KEY'!$A$2:$B1305,2,FALSE)</f>
        <v>Nitrate (lab total - DONT USE)</v>
      </c>
      <c r="C345" s="24" t="str">
        <f>VLOOKUP(A345,'MASTER KEY'!$A$2:$C1305,3,FALSE)</f>
        <v>mg/l</v>
      </c>
      <c r="D345" s="27" t="s">
        <v>1152</v>
      </c>
      <c r="E345" s="27" t="s">
        <v>1152</v>
      </c>
      <c r="F345" s="41" t="s">
        <v>1152</v>
      </c>
    </row>
    <row r="346" spans="1:6" ht="15.75">
      <c r="A346" s="69" t="s">
        <v>2133</v>
      </c>
      <c r="B346" t="str">
        <f>VLOOKUP(A346,'MASTER KEY'!$A$2:$B1306,2,FALSE)</f>
        <v>Wind Speed Estimate</v>
      </c>
      <c r="C346" s="24" t="str">
        <f>VLOOKUP(A346,'MASTER KEY'!$A$2:$C1306,3,FALSE)</f>
        <v>Beaufort</v>
      </c>
      <c r="D346" s="27" t="s">
        <v>1152</v>
      </c>
      <c r="E346" s="27" t="s">
        <v>1152</v>
      </c>
      <c r="F346" s="41" t="s">
        <v>1152</v>
      </c>
    </row>
    <row r="347" spans="1:6" ht="15.75">
      <c r="A347" s="69" t="s">
        <v>2135</v>
      </c>
      <c r="B347" t="str">
        <f>VLOOKUP(A347,'MASTER KEY'!$A$2:$B1307,2,FALSE)</f>
        <v>Nitrite (lab total - DONT USE)</v>
      </c>
      <c r="C347" s="24" t="str">
        <f>VLOOKUP(A347,'MASTER KEY'!$A$2:$C1307,3,FALSE)</f>
        <v>mg/l</v>
      </c>
      <c r="D347" s="27" t="s">
        <v>1152</v>
      </c>
      <c r="E347" s="27" t="s">
        <v>1152</v>
      </c>
      <c r="F347" s="41" t="s">
        <v>1152</v>
      </c>
    </row>
    <row r="348" spans="1:6" ht="15.75">
      <c r="A348" s="69" t="s">
        <v>2137</v>
      </c>
      <c r="B348" t="str">
        <f>VLOOKUP(A348,'MASTER KEY'!$A$2:$B1308,2,FALSE)</f>
        <v>Total Nitrogen Persulphate Oxid (DONT USE)</v>
      </c>
      <c r="C348" s="24" t="str">
        <f>VLOOKUP(A348,'MASTER KEY'!$A$2:$C1308,3,FALSE)</f>
        <v>mg/l</v>
      </c>
      <c r="D348" s="27" t="s">
        <v>1152</v>
      </c>
      <c r="E348" s="27" t="s">
        <v>1152</v>
      </c>
      <c r="F348" s="41" t="s">
        <v>1152</v>
      </c>
    </row>
    <row r="349" spans="1:6" ht="15.75">
      <c r="A349" s="69" t="s">
        <v>2139</v>
      </c>
      <c r="B349" t="str">
        <f>VLOOKUP(A349,'MASTER KEY'!$A$2:$B1309,2,FALSE)</f>
        <v>(Cylindrospermopsis raciborskii)</v>
      </c>
      <c r="C349" s="24" t="str">
        <f>VLOOKUP(A349,'MASTER KEY'!$A$2:$C1309,3,FALSE)</f>
        <v>cells/mL</v>
      </c>
      <c r="D349" s="27" t="s">
        <v>1152</v>
      </c>
      <c r="E349" s="27" t="s">
        <v>1152</v>
      </c>
      <c r="F349" s="41" t="s">
        <v>1152</v>
      </c>
    </row>
    <row r="350" spans="1:6" ht="15.75">
      <c r="A350" s="69" t="s">
        <v>2141</v>
      </c>
      <c r="B350" t="str">
        <f>VLOOKUP(A350,'MASTER KEY'!$A$2:$B1310,2,FALSE)</f>
        <v>Total Aluminium</v>
      </c>
      <c r="C350" s="24" t="str">
        <f>VLOOKUP(A350,'MASTER KEY'!$A$2:$C1310,3,FALSE)</f>
        <v>mg/l</v>
      </c>
      <c r="D350" s="27" t="s">
        <v>1152</v>
      </c>
      <c r="E350" s="27" t="s">
        <v>1152</v>
      </c>
      <c r="F350" s="41" t="s">
        <v>1152</v>
      </c>
    </row>
    <row r="351" spans="1:6" ht="15.75">
      <c r="A351" s="69" t="s">
        <v>2143</v>
      </c>
      <c r="B351" t="str">
        <f>VLOOKUP(A351,'MASTER KEY'!$A$2:$B1311,2,FALSE)</f>
        <v>Bacillariophyta (Achnanthes sp.)</v>
      </c>
      <c r="C351" s="24" t="str">
        <f>VLOOKUP(A351,'MASTER KEY'!$A$2:$C1311,3,FALSE)</f>
        <v>cells/mL</v>
      </c>
      <c r="D351" s="27" t="s">
        <v>1152</v>
      </c>
      <c r="E351" s="27" t="s">
        <v>1152</v>
      </c>
      <c r="F351" s="41" t="s">
        <v>1152</v>
      </c>
    </row>
    <row r="352" spans="1:6" ht="15.75">
      <c r="A352" s="69" t="s">
        <v>2145</v>
      </c>
      <c r="B352" t="str">
        <f>VLOOKUP(A352,'MASTER KEY'!$A$2:$B1312,2,FALSE)</f>
        <v>Bacillariophyta (Asterionella sp.)</v>
      </c>
      <c r="C352" s="24" t="str">
        <f>VLOOKUP(A352,'MASTER KEY'!$A$2:$C1312,3,FALSE)</f>
        <v>cells/mL</v>
      </c>
      <c r="D352" s="27" t="s">
        <v>1152</v>
      </c>
      <c r="E352" s="27" t="s">
        <v>1152</v>
      </c>
      <c r="F352" s="41" t="s">
        <v>1152</v>
      </c>
    </row>
    <row r="353" spans="1:6" ht="15.75">
      <c r="A353" s="69" t="s">
        <v>2147</v>
      </c>
      <c r="B353" t="str">
        <f>VLOOKUP(A353,'MASTER KEY'!$A$2:$B1313,2,FALSE)</f>
        <v>Bacillariophyta (Aulacoseira sp.)</v>
      </c>
      <c r="C353" s="24" t="str">
        <f>VLOOKUP(A353,'MASTER KEY'!$A$2:$C1313,3,FALSE)</f>
        <v>cells/mL</v>
      </c>
      <c r="D353" s="27" t="s">
        <v>1152</v>
      </c>
      <c r="E353" s="27" t="s">
        <v>1152</v>
      </c>
      <c r="F353" s="41" t="s">
        <v>1152</v>
      </c>
    </row>
    <row r="354" spans="1:6" ht="15.75">
      <c r="A354" s="69" t="s">
        <v>2149</v>
      </c>
      <c r="B354" t="str">
        <f>VLOOKUP(A354,'MASTER KEY'!$A$2:$B1314,2,FALSE)</f>
        <v>Bacillariophyta (Cyclotella sp.)</v>
      </c>
      <c r="C354" s="24" t="str">
        <f>VLOOKUP(A354,'MASTER KEY'!$A$2:$C1314,3,FALSE)</f>
        <v>cells/mL</v>
      </c>
      <c r="D354" s="27" t="s">
        <v>1152</v>
      </c>
      <c r="E354" s="27" t="s">
        <v>1152</v>
      </c>
      <c r="F354" s="41" t="s">
        <v>1152</v>
      </c>
    </row>
    <row r="355" spans="1:6" ht="15.75">
      <c r="A355" s="69" t="s">
        <v>2151</v>
      </c>
      <c r="B355" t="str">
        <f>VLOOKUP(A355,'MASTER KEY'!$A$2:$B1315,2,FALSE)</f>
        <v>Bacillariophyta (Cymbella hauckii)</v>
      </c>
      <c r="C355" s="24" t="str">
        <f>VLOOKUP(A355,'MASTER KEY'!$A$2:$C1315,3,FALSE)</f>
        <v>cells/mL</v>
      </c>
      <c r="D355" s="27" t="s">
        <v>1152</v>
      </c>
      <c r="E355" s="27" t="s">
        <v>1152</v>
      </c>
      <c r="F355" s="41" t="s">
        <v>1152</v>
      </c>
    </row>
    <row r="356" spans="1:6" ht="15.75">
      <c r="A356" s="69" t="s">
        <v>2153</v>
      </c>
      <c r="B356" t="str">
        <f>VLOOKUP(A356,'MASTER KEY'!$A$2:$B1316,2,FALSE)</f>
        <v>Bacillariophyta (Diatoma sp.)</v>
      </c>
      <c r="C356" s="24" t="str">
        <f>VLOOKUP(A356,'MASTER KEY'!$A$2:$C1316,3,FALSE)</f>
        <v>cells/mL</v>
      </c>
      <c r="D356" s="27" t="s">
        <v>1152</v>
      </c>
      <c r="E356" s="27" t="s">
        <v>1152</v>
      </c>
      <c r="F356" s="41" t="s">
        <v>1152</v>
      </c>
    </row>
    <row r="357" spans="1:6" ht="15.75">
      <c r="A357" s="69" t="s">
        <v>2155</v>
      </c>
      <c r="B357" t="str">
        <f>VLOOKUP(A357,'MASTER KEY'!$A$2:$B1317,2,FALSE)</f>
        <v>Bacillariophyta (Fragilaria sp.)</v>
      </c>
      <c r="C357" s="24" t="str">
        <f>VLOOKUP(A357,'MASTER KEY'!$A$2:$C1317,3,FALSE)</f>
        <v>cells/mL</v>
      </c>
      <c r="D357" s="27" t="s">
        <v>1152</v>
      </c>
      <c r="E357" s="27" t="s">
        <v>1152</v>
      </c>
      <c r="F357" s="41" t="s">
        <v>1152</v>
      </c>
    </row>
    <row r="358" spans="1:6" ht="15.75">
      <c r="A358" s="69" t="s">
        <v>2157</v>
      </c>
      <c r="B358" t="str">
        <f>VLOOKUP(A358,'MASTER KEY'!$A$2:$B1318,2,FALSE)</f>
        <v>Bacillariophyta (Gomphonema sp.)</v>
      </c>
      <c r="C358" s="24" t="str">
        <f>VLOOKUP(A358,'MASTER KEY'!$A$2:$C1318,3,FALSE)</f>
        <v>cells/mL</v>
      </c>
      <c r="D358" s="27" t="s">
        <v>1152</v>
      </c>
      <c r="E358" s="27" t="s">
        <v>1152</v>
      </c>
      <c r="F358" s="41" t="s">
        <v>1152</v>
      </c>
    </row>
    <row r="359" spans="1:6" ht="15.75">
      <c r="A359" s="69" t="s">
        <v>2159</v>
      </c>
      <c r="B359" t="str">
        <f>VLOOKUP(A359,'MASTER KEY'!$A$2:$B1319,2,FALSE)</f>
        <v>Bacillariophyta (Navicula sp.)</v>
      </c>
      <c r="C359" s="24" t="str">
        <f>VLOOKUP(A359,'MASTER KEY'!$A$2:$C1319,3,FALSE)</f>
        <v>cells/mL</v>
      </c>
      <c r="D359" s="27" t="s">
        <v>1152</v>
      </c>
      <c r="E359" s="27" t="s">
        <v>1152</v>
      </c>
      <c r="F359" s="41" t="s">
        <v>1152</v>
      </c>
    </row>
    <row r="360" spans="1:6" ht="15.75">
      <c r="A360" s="69" t="s">
        <v>2161</v>
      </c>
      <c r="B360" t="str">
        <f>VLOOKUP(A360,'MASTER KEY'!$A$2:$B1320,2,FALSE)</f>
        <v>Bacillariophyta (Nitzschia sp.)</v>
      </c>
      <c r="C360" s="24" t="str">
        <f>VLOOKUP(A360,'MASTER KEY'!$A$2:$C1320,3,FALSE)</f>
        <v>cells/mL</v>
      </c>
      <c r="D360" s="27" t="s">
        <v>1152</v>
      </c>
      <c r="E360" s="27" t="s">
        <v>1152</v>
      </c>
      <c r="F360" s="41" t="s">
        <v>1152</v>
      </c>
    </row>
    <row r="361" spans="1:6" ht="15.75">
      <c r="A361" s="69" t="s">
        <v>2163</v>
      </c>
      <c r="B361" t="str">
        <f>VLOOKUP(A361,'MASTER KEY'!$A$2:$B1321,2,FALSE)</f>
        <v>Bacillariophyta (Synedra sp.)</v>
      </c>
      <c r="C361" s="24" t="str">
        <f>VLOOKUP(A361,'MASTER KEY'!$A$2:$C1321,3,FALSE)</f>
        <v>cells/mL</v>
      </c>
      <c r="D361" s="27" t="s">
        <v>1152</v>
      </c>
      <c r="E361" s="27" t="s">
        <v>1152</v>
      </c>
      <c r="F361" s="41" t="s">
        <v>1152</v>
      </c>
    </row>
    <row r="362" spans="1:6" ht="15.75">
      <c r="A362" s="69" t="s">
        <v>2165</v>
      </c>
      <c r="B362" t="str">
        <f>VLOOKUP(A362,'MASTER KEY'!$A$2:$B1322,2,FALSE)</f>
        <v>Bacillariophyta (Ulnaria sp.)</v>
      </c>
      <c r="C362" s="24" t="str">
        <f>VLOOKUP(A362,'MASTER KEY'!$A$2:$C1322,3,FALSE)</f>
        <v>cells/mL</v>
      </c>
      <c r="D362" s="27" t="s">
        <v>1152</v>
      </c>
      <c r="E362" s="27" t="s">
        <v>1152</v>
      </c>
      <c r="F362" s="41" t="s">
        <v>1152</v>
      </c>
    </row>
    <row r="363" spans="1:6" ht="15.75">
      <c r="A363" s="69" t="s">
        <v>2167</v>
      </c>
      <c r="B363" t="str">
        <f>VLOOKUP(A363,'MASTER KEY'!$A$2:$B1323,2,FALSE)</f>
        <v>Bacillariophyta (Urosolenia sp.)</v>
      </c>
      <c r="C363" s="24" t="str">
        <f>VLOOKUP(A363,'MASTER KEY'!$A$2:$C1323,3,FALSE)</f>
        <v>cells/mL</v>
      </c>
      <c r="D363" s="27" t="s">
        <v>1152</v>
      </c>
      <c r="E363" s="27" t="s">
        <v>1152</v>
      </c>
      <c r="F363" s="41" t="s">
        <v>1152</v>
      </c>
    </row>
    <row r="364" spans="1:6" ht="15.75">
      <c r="A364" s="69" t="s">
        <v>2169</v>
      </c>
      <c r="B364" t="str">
        <f>VLOOKUP(A364,'MASTER KEY'!$A$2:$B1324,2,FALSE)</f>
        <v>Bacillariophyta Unid Diatom-Bacillariale</v>
      </c>
      <c r="C364" s="24" t="str">
        <f>VLOOKUP(A364,'MASTER KEY'!$A$2:$C1324,3,FALSE)</f>
        <v>cells/mL</v>
      </c>
      <c r="D364" s="27" t="s">
        <v>1152</v>
      </c>
      <c r="E364" s="27" t="s">
        <v>1152</v>
      </c>
      <c r="F364" s="41" t="s">
        <v>1152</v>
      </c>
    </row>
    <row r="365" spans="1:6" ht="15.75">
      <c r="A365" s="69" t="s">
        <v>2171</v>
      </c>
      <c r="B365" t="str">
        <f>VLOOKUP(A365,'MASTER KEY'!$A$2:$B1325,2,FALSE)</f>
        <v>Bicarbonate Alkalinity as CaCO3</v>
      </c>
      <c r="C365" s="24" t="str">
        <f>VLOOKUP(A365,'MASTER KEY'!$A$2:$C1325,3,FALSE)</f>
        <v>mg/l</v>
      </c>
      <c r="D365" s="27" t="s">
        <v>1152</v>
      </c>
      <c r="E365" s="27" t="s">
        <v>1152</v>
      </c>
      <c r="F365" s="41" t="s">
        <v>1152</v>
      </c>
    </row>
    <row r="366" spans="1:6" ht="15.75">
      <c r="A366" s="69" t="s">
        <v>2173</v>
      </c>
      <c r="B366" t="str">
        <f>VLOOKUP(A366,'MASTER KEY'!$A$2:$B1326,2,FALSE)</f>
        <v>Bromide</v>
      </c>
      <c r="C366" s="24" t="str">
        <f>VLOOKUP(A366,'MASTER KEY'!$A$2:$C1326,3,FALSE)</f>
        <v>mg/l</v>
      </c>
      <c r="D366" s="27" t="s">
        <v>1152</v>
      </c>
      <c r="E366" s="27" t="s">
        <v>1152</v>
      </c>
      <c r="F366" s="41" t="s">
        <v>1152</v>
      </c>
    </row>
    <row r="367" spans="1:6" ht="15.75">
      <c r="A367" s="69" t="s">
        <v>2175</v>
      </c>
      <c r="B367" t="str">
        <f>VLOOKUP(A367,'MASTER KEY'!$A$2:$B1327,2,FALSE)</f>
        <v>Total Cadmium</v>
      </c>
      <c r="C367" s="24" t="str">
        <f>VLOOKUP(A367,'MASTER KEY'!$A$2:$C1327,3,FALSE)</f>
        <v>mg/l</v>
      </c>
      <c r="D367" s="27" t="s">
        <v>1152</v>
      </c>
      <c r="E367" s="27" t="s">
        <v>1152</v>
      </c>
      <c r="F367" s="41" t="s">
        <v>1152</v>
      </c>
    </row>
    <row r="368" spans="1:6" ht="15.75">
      <c r="A368" s="69" t="s">
        <v>2177</v>
      </c>
      <c r="B368" t="str">
        <f>VLOOKUP(A368,'MASTER KEY'!$A$2:$B1328,2,FALSE)</f>
        <v>Charophyta (Cosmocladium sp.)</v>
      </c>
      <c r="C368" s="24" t="str">
        <f>VLOOKUP(A368,'MASTER KEY'!$A$2:$C1328,3,FALSE)</f>
        <v>cells/mL</v>
      </c>
      <c r="D368" s="27" t="s">
        <v>1152</v>
      </c>
      <c r="E368" s="27" t="s">
        <v>1152</v>
      </c>
      <c r="F368" s="41" t="s">
        <v>1152</v>
      </c>
    </row>
    <row r="369" spans="1:6" ht="15.75">
      <c r="A369" s="69" t="s">
        <v>2179</v>
      </c>
      <c r="B369" t="str">
        <f>VLOOKUP(A369,'MASTER KEY'!$A$2:$B1329,2,FALSE)</f>
        <v>Charophyta (Elakatothrix sp.)</v>
      </c>
      <c r="C369" s="24" t="str">
        <f>VLOOKUP(A369,'MASTER KEY'!$A$2:$C1329,3,FALSE)</f>
        <v>cells/mL</v>
      </c>
      <c r="D369" s="27" t="s">
        <v>1152</v>
      </c>
      <c r="E369" s="27" t="s">
        <v>1152</v>
      </c>
      <c r="F369" s="41" t="s">
        <v>1152</v>
      </c>
    </row>
    <row r="370" spans="1:6" ht="15.75">
      <c r="A370" s="69" t="s">
        <v>2181</v>
      </c>
      <c r="B370" t="str">
        <f>VLOOKUP(A370,'MASTER KEY'!$A$2:$B1330,2,FALSE)</f>
        <v>Charophyta (Euastrum sp.)</v>
      </c>
      <c r="C370" s="24" t="str">
        <f>VLOOKUP(A370,'MASTER KEY'!$A$2:$C1330,3,FALSE)</f>
        <v>cells/mL</v>
      </c>
      <c r="D370" s="27" t="s">
        <v>1152</v>
      </c>
      <c r="E370" s="27" t="s">
        <v>1152</v>
      </c>
      <c r="F370" s="41" t="s">
        <v>1152</v>
      </c>
    </row>
    <row r="371" spans="1:6" ht="15.75">
      <c r="A371" s="69" t="s">
        <v>2183</v>
      </c>
      <c r="B371" t="str">
        <f>VLOOKUP(A371,'MASTER KEY'!$A$2:$B1331,2,FALSE)</f>
        <v>Charophyta (Eudorina sp.)</v>
      </c>
      <c r="C371" s="24" t="str">
        <f>VLOOKUP(A371,'MASTER KEY'!$A$2:$C1331,3,FALSE)</f>
        <v>cells/mL</v>
      </c>
      <c r="D371" s="27" t="s">
        <v>1152</v>
      </c>
      <c r="E371" s="27" t="s">
        <v>1152</v>
      </c>
      <c r="F371" s="41" t="s">
        <v>1152</v>
      </c>
    </row>
    <row r="372" spans="1:6" ht="15.75">
      <c r="A372" s="69" t="s">
        <v>2185</v>
      </c>
      <c r="B372" t="str">
        <f>VLOOKUP(A372,'MASTER KEY'!$A$2:$B1332,2,FALSE)</f>
        <v>Charophyta (Mesotaenium sp.)</v>
      </c>
      <c r="C372" s="24" t="str">
        <f>VLOOKUP(A372,'MASTER KEY'!$A$2:$C1332,3,FALSE)</f>
        <v>cells/mL</v>
      </c>
      <c r="D372" s="27" t="s">
        <v>1152</v>
      </c>
      <c r="E372" s="27" t="s">
        <v>1152</v>
      </c>
      <c r="F372" s="41" t="s">
        <v>1152</v>
      </c>
    </row>
    <row r="373" spans="1:6" ht="15.75">
      <c r="A373" s="69" t="s">
        <v>2187</v>
      </c>
      <c r="B373" t="str">
        <f>VLOOKUP(A373,'MASTER KEY'!$A$2:$B1333,2,FALSE)</f>
        <v>Charophyta (Onychonema sp.)</v>
      </c>
      <c r="C373" s="24" t="str">
        <f>VLOOKUP(A373,'MASTER KEY'!$A$2:$C1333,3,FALSE)</f>
        <v>cells/mL</v>
      </c>
      <c r="D373" s="27" t="s">
        <v>1152</v>
      </c>
      <c r="E373" s="27" t="s">
        <v>1152</v>
      </c>
      <c r="F373" s="41" t="s">
        <v>1152</v>
      </c>
    </row>
    <row r="374" spans="1:6" ht="15.75">
      <c r="A374" s="69" t="s">
        <v>2189</v>
      </c>
      <c r="B374" t="str">
        <f>VLOOKUP(A374,'MASTER KEY'!$A$2:$B1334,2,FALSE)</f>
        <v>Charophyta (Spondylosium sp.)</v>
      </c>
      <c r="C374" s="24" t="str">
        <f>VLOOKUP(A374,'MASTER KEY'!$A$2:$C1334,3,FALSE)</f>
        <v>cells/mL</v>
      </c>
      <c r="D374" s="27" t="s">
        <v>1152</v>
      </c>
      <c r="E374" s="27" t="s">
        <v>1152</v>
      </c>
      <c r="F374" s="41" t="s">
        <v>1152</v>
      </c>
    </row>
    <row r="375" spans="1:6" ht="15.75">
      <c r="A375" s="69" t="s">
        <v>2191</v>
      </c>
      <c r="B375" t="str">
        <f>VLOOKUP(A375,'MASTER KEY'!$A$2:$B1335,2,FALSE)</f>
        <v>Charophyta (Teilingia sp.)</v>
      </c>
      <c r="C375" s="24" t="str">
        <f>VLOOKUP(A375,'MASTER KEY'!$A$2:$C1335,3,FALSE)</f>
        <v>cells/mL</v>
      </c>
      <c r="D375" s="27" t="s">
        <v>1152</v>
      </c>
      <c r="E375" s="27" t="s">
        <v>1152</v>
      </c>
      <c r="F375" s="41" t="s">
        <v>1152</v>
      </c>
    </row>
    <row r="376" spans="1:6" ht="15.75">
      <c r="A376" s="69" t="s">
        <v>2193</v>
      </c>
      <c r="B376" t="str">
        <f>VLOOKUP(A376,'MASTER KEY'!$A$2:$B1336,2,FALSE)</f>
        <v>Charophyta (Zygnema sp.)</v>
      </c>
      <c r="C376" s="24" t="str">
        <f>VLOOKUP(A376,'MASTER KEY'!$A$2:$C1336,3,FALSE)</f>
        <v>cells/mL</v>
      </c>
      <c r="D376" s="27" t="s">
        <v>1152</v>
      </c>
      <c r="E376" s="27" t="s">
        <v>1152</v>
      </c>
      <c r="F376" s="41" t="s">
        <v>1152</v>
      </c>
    </row>
    <row r="377" spans="1:6" ht="15.75">
      <c r="A377" s="69" t="s">
        <v>2195</v>
      </c>
      <c r="B377" t="str">
        <f>VLOOKUP(A377,'MASTER KEY'!$A$2:$B1337,2,FALSE)</f>
        <v>Chloride</v>
      </c>
      <c r="C377" s="24" t="str">
        <f>VLOOKUP(A377,'MASTER KEY'!$A$2:$C1337,3,FALSE)</f>
        <v>mg/l</v>
      </c>
      <c r="D377" s="27" t="s">
        <v>1152</v>
      </c>
      <c r="E377" s="27" t="s">
        <v>1152</v>
      </c>
      <c r="F377" s="41" t="s">
        <v>1152</v>
      </c>
    </row>
    <row r="378" spans="1:6" ht="15.75">
      <c r="A378" s="69" t="s">
        <v>2197</v>
      </c>
      <c r="B378" t="str">
        <f>VLOOKUP(A378,'MASTER KEY'!$A$2:$B1338,2,FALSE)</f>
        <v>Chlorophyta (Ankistrodesmus sp.)</v>
      </c>
      <c r="C378" s="24" t="str">
        <f>VLOOKUP(A378,'MASTER KEY'!$A$2:$C1338,3,FALSE)</f>
        <v>cells/mL</v>
      </c>
      <c r="D378" s="27" t="s">
        <v>1152</v>
      </c>
      <c r="E378" s="27" t="s">
        <v>1152</v>
      </c>
      <c r="F378" s="41" t="s">
        <v>1152</v>
      </c>
    </row>
    <row r="379" spans="1:6" ht="15.75">
      <c r="A379" s="69" t="s">
        <v>2199</v>
      </c>
      <c r="B379" t="str">
        <f>VLOOKUP(A379,'MASTER KEY'!$A$2:$B1339,2,FALSE)</f>
        <v>Chlorophyta (Ankyra sp.)</v>
      </c>
      <c r="C379" s="24" t="str">
        <f>VLOOKUP(A379,'MASTER KEY'!$A$2:$C1339,3,FALSE)</f>
        <v>cells/mL</v>
      </c>
      <c r="D379" s="27" t="s">
        <v>1152</v>
      </c>
      <c r="E379" s="27" t="s">
        <v>1152</v>
      </c>
      <c r="F379" s="41" t="s">
        <v>1152</v>
      </c>
    </row>
    <row r="380" spans="1:6" ht="15.75">
      <c r="A380" s="69" t="s">
        <v>2201</v>
      </c>
      <c r="B380" t="str">
        <f>VLOOKUP(A380,'MASTER KEY'!$A$2:$B1340,2,FALSE)</f>
        <v>Chlorophyta (Botryococcus sp.)</v>
      </c>
      <c r="C380" s="24" t="str">
        <f>VLOOKUP(A380,'MASTER KEY'!$A$2:$C1340,3,FALSE)</f>
        <v>cells/mL</v>
      </c>
      <c r="D380" s="27" t="s">
        <v>1152</v>
      </c>
      <c r="E380" s="27" t="s">
        <v>1152</v>
      </c>
      <c r="F380" s="41" t="s">
        <v>1152</v>
      </c>
    </row>
    <row r="381" spans="1:6" ht="15.75">
      <c r="A381" s="69" t="s">
        <v>2203</v>
      </c>
      <c r="B381" t="str">
        <f>VLOOKUP(A381,'MASTER KEY'!$A$2:$B1341,2,FALSE)</f>
        <v>Chlorophyta (Chlamydomonas sp.)</v>
      </c>
      <c r="C381" s="24" t="str">
        <f>VLOOKUP(A381,'MASTER KEY'!$A$2:$C1341,3,FALSE)</f>
        <v>cells/mL</v>
      </c>
      <c r="D381" s="27" t="s">
        <v>1152</v>
      </c>
      <c r="E381" s="27" t="s">
        <v>1152</v>
      </c>
      <c r="F381" s="41" t="s">
        <v>1152</v>
      </c>
    </row>
    <row r="382" spans="1:6" ht="15.75">
      <c r="A382" s="69" t="s">
        <v>2205</v>
      </c>
      <c r="B382" t="str">
        <f>VLOOKUP(A382,'MASTER KEY'!$A$2:$B1342,2,FALSE)</f>
        <v>Chlorophyta (Chlorogonium spp.)</v>
      </c>
      <c r="C382" s="24" t="str">
        <f>VLOOKUP(A382,'MASTER KEY'!$A$2:$C1342,3,FALSE)</f>
        <v>cells/mL</v>
      </c>
      <c r="D382" s="27" t="s">
        <v>1152</v>
      </c>
      <c r="E382" s="27" t="s">
        <v>1152</v>
      </c>
      <c r="F382" s="41" t="s">
        <v>1152</v>
      </c>
    </row>
    <row r="383" spans="1:6" ht="15.75">
      <c r="A383" s="69" t="s">
        <v>2207</v>
      </c>
      <c r="B383" t="str">
        <f>VLOOKUP(A383,'MASTER KEY'!$A$2:$B1343,2,FALSE)</f>
        <v>Chlorophyta (Chodatella sp.)</v>
      </c>
      <c r="C383" s="24" t="str">
        <f>VLOOKUP(A383,'MASTER KEY'!$A$2:$C1343,3,FALSE)</f>
        <v>cells/mL</v>
      </c>
      <c r="D383" s="27" t="s">
        <v>1152</v>
      </c>
      <c r="E383" s="27" t="s">
        <v>1152</v>
      </c>
      <c r="F383" s="41" t="s">
        <v>1152</v>
      </c>
    </row>
    <row r="384" spans="1:6" ht="15.75">
      <c r="A384" s="69" t="s">
        <v>2209</v>
      </c>
      <c r="B384" t="str">
        <f>VLOOKUP(A384,'MASTER KEY'!$A$2:$B1344,2,FALSE)</f>
        <v>Chlorophyta (Closteriopsis sp.)</v>
      </c>
      <c r="C384" s="24" t="str">
        <f>VLOOKUP(A384,'MASTER KEY'!$A$2:$C1344,3,FALSE)</f>
        <v>cells/mL</v>
      </c>
      <c r="D384" s="27" t="s">
        <v>1152</v>
      </c>
      <c r="E384" s="27" t="s">
        <v>1152</v>
      </c>
      <c r="F384" s="41" t="s">
        <v>1152</v>
      </c>
    </row>
    <row r="385" spans="1:6" ht="15.75">
      <c r="A385" s="69" t="s">
        <v>2211</v>
      </c>
      <c r="B385" t="str">
        <f>VLOOKUP(A385,'MASTER KEY'!$A$2:$B1345,2,FALSE)</f>
        <v>Chlorophyta (Closterium sp.)</v>
      </c>
      <c r="C385" s="24" t="str">
        <f>VLOOKUP(A385,'MASTER KEY'!$A$2:$C1345,3,FALSE)</f>
        <v>cells/mL</v>
      </c>
      <c r="D385" s="27" t="s">
        <v>1152</v>
      </c>
      <c r="E385" s="27" t="s">
        <v>1152</v>
      </c>
      <c r="F385" s="41" t="s">
        <v>1152</v>
      </c>
    </row>
    <row r="386" spans="1:6" ht="15.75">
      <c r="A386" s="69" t="s">
        <v>2213</v>
      </c>
      <c r="B386" t="str">
        <f>VLOOKUP(A386,'MASTER KEY'!$A$2:$B1346,2,FALSE)</f>
        <v>Chlorophyta (Coelastrum sp.)</v>
      </c>
      <c r="C386" s="24" t="str">
        <f>VLOOKUP(A386,'MASTER KEY'!$A$2:$C1346,3,FALSE)</f>
        <v>cells/mL</v>
      </c>
      <c r="D386" s="27" t="s">
        <v>1152</v>
      </c>
      <c r="E386" s="27" t="s">
        <v>1152</v>
      </c>
      <c r="F386" s="41" t="s">
        <v>1152</v>
      </c>
    </row>
    <row r="387" spans="1:6" ht="15.75">
      <c r="A387" s="69" t="s">
        <v>2215</v>
      </c>
      <c r="B387" t="str">
        <f>VLOOKUP(A387,'MASTER KEY'!$A$2:$B1347,2,FALSE)</f>
        <v>Chlorophyta (Comasiella sp.)</v>
      </c>
      <c r="C387" s="24" t="str">
        <f>VLOOKUP(A387,'MASTER KEY'!$A$2:$C1347,3,FALSE)</f>
        <v>cells/mL</v>
      </c>
      <c r="D387" s="27" t="s">
        <v>1152</v>
      </c>
      <c r="E387" s="27" t="s">
        <v>1152</v>
      </c>
      <c r="F387" s="41" t="s">
        <v>1152</v>
      </c>
    </row>
    <row r="388" spans="1:6" ht="15.75">
      <c r="A388" s="69" t="s">
        <v>2217</v>
      </c>
      <c r="B388" t="str">
        <f>VLOOKUP(A388,'MASTER KEY'!$A$2:$B1348,2,FALSE)</f>
        <v>Chlorophyta (Cosmarium sp.)</v>
      </c>
      <c r="C388" s="24" t="str">
        <f>VLOOKUP(A388,'MASTER KEY'!$A$2:$C1348,3,FALSE)</f>
        <v>cells/mL</v>
      </c>
      <c r="D388" s="27" t="s">
        <v>1152</v>
      </c>
      <c r="E388" s="27" t="s">
        <v>1152</v>
      </c>
      <c r="F388" s="41" t="s">
        <v>1152</v>
      </c>
    </row>
    <row r="389" spans="1:6" ht="15.75">
      <c r="A389" s="69" t="s">
        <v>2219</v>
      </c>
      <c r="B389" t="str">
        <f>VLOOKUP(A389,'MASTER KEY'!$A$2:$B1349,2,FALSE)</f>
        <v>Chlorophyta (Crucigenia sp.)</v>
      </c>
      <c r="C389" s="24" t="str">
        <f>VLOOKUP(A389,'MASTER KEY'!$A$2:$C1349,3,FALSE)</f>
        <v>cells/mL</v>
      </c>
      <c r="D389" s="27" t="s">
        <v>1152</v>
      </c>
      <c r="E389" s="27" t="s">
        <v>1152</v>
      </c>
      <c r="F389" s="41" t="s">
        <v>1152</v>
      </c>
    </row>
    <row r="390" spans="1:6" ht="15.75">
      <c r="A390" s="69" t="s">
        <v>2221</v>
      </c>
      <c r="B390" t="str">
        <f>VLOOKUP(A390,'MASTER KEY'!$A$2:$B1350,2,FALSE)</f>
        <v>Chlorophyta (Crucigeniella sp.)</v>
      </c>
      <c r="C390" s="24" t="str">
        <f>VLOOKUP(A390,'MASTER KEY'!$A$2:$C1350,3,FALSE)</f>
        <v>cells/mL</v>
      </c>
      <c r="D390" s="27" t="s">
        <v>1152</v>
      </c>
      <c r="E390" s="27" t="s">
        <v>1152</v>
      </c>
      <c r="F390" s="41" t="s">
        <v>1152</v>
      </c>
    </row>
    <row r="391" spans="1:6" ht="15.75">
      <c r="A391" s="69" t="s">
        <v>2223</v>
      </c>
      <c r="B391" t="str">
        <f>VLOOKUP(A391,'MASTER KEY'!$A$2:$B1351,2,FALSE)</f>
        <v>Chlorophyta (Desmodesmus sp.)</v>
      </c>
      <c r="C391" s="24" t="str">
        <f>VLOOKUP(A391,'MASTER KEY'!$A$2:$C1351,3,FALSE)</f>
        <v>cells/mL</v>
      </c>
      <c r="D391" s="27" t="s">
        <v>1152</v>
      </c>
      <c r="E391" s="27" t="s">
        <v>1152</v>
      </c>
      <c r="F391" s="41" t="s">
        <v>1152</v>
      </c>
    </row>
    <row r="392" spans="1:6" ht="15.75">
      <c r="A392" s="69" t="s">
        <v>2225</v>
      </c>
      <c r="B392" t="str">
        <f>VLOOKUP(A392,'MASTER KEY'!$A$2:$B1352,2,FALSE)</f>
        <v>Chlorophyta (Dictyosphaerium sp.)</v>
      </c>
      <c r="C392" s="24" t="str">
        <f>VLOOKUP(A392,'MASTER KEY'!$A$2:$C1352,3,FALSE)</f>
        <v>cells/mL</v>
      </c>
      <c r="D392" s="27" t="s">
        <v>1152</v>
      </c>
      <c r="E392" s="27" t="s">
        <v>1152</v>
      </c>
      <c r="F392" s="41" t="s">
        <v>1152</v>
      </c>
    </row>
    <row r="393" spans="1:6" ht="15.75">
      <c r="A393" s="69" t="s">
        <v>2227</v>
      </c>
      <c r="B393" t="str">
        <f>VLOOKUP(A393,'MASTER KEY'!$A$2:$B1353,2,FALSE)</f>
        <v>Chlorophyta (Gloeocystis sp.)</v>
      </c>
      <c r="C393" s="24" t="str">
        <f>VLOOKUP(A393,'MASTER KEY'!$A$2:$C1353,3,FALSE)</f>
        <v>cells/mL</v>
      </c>
      <c r="D393" s="27" t="s">
        <v>1152</v>
      </c>
      <c r="E393" s="27" t="s">
        <v>1152</v>
      </c>
      <c r="F393" s="41" t="s">
        <v>1152</v>
      </c>
    </row>
    <row r="394" spans="1:6" ht="15.75">
      <c r="A394" s="69" t="s">
        <v>2229</v>
      </c>
      <c r="B394" t="str">
        <f>VLOOKUP(A394,'MASTER KEY'!$A$2:$B1354,2,FALSE)</f>
        <v>Chlorophyta (Golenkinia sp.)</v>
      </c>
      <c r="C394" s="24" t="str">
        <f>VLOOKUP(A394,'MASTER KEY'!$A$2:$C1354,3,FALSE)</f>
        <v>cells/mL</v>
      </c>
      <c r="D394" s="27" t="s">
        <v>1152</v>
      </c>
      <c r="E394" s="27" t="s">
        <v>1152</v>
      </c>
      <c r="F394" s="41" t="s">
        <v>1152</v>
      </c>
    </row>
    <row r="395" spans="1:6" ht="15.75">
      <c r="A395" s="69" t="s">
        <v>2231</v>
      </c>
      <c r="B395" t="str">
        <f>VLOOKUP(A395,'MASTER KEY'!$A$2:$B1355,2,FALSE)</f>
        <v>Chlorophyta (Golenkiniopsis sp.)</v>
      </c>
      <c r="C395" s="24" t="str">
        <f>VLOOKUP(A395,'MASTER KEY'!$A$2:$C1355,3,FALSE)</f>
        <v>cells/mL</v>
      </c>
      <c r="D395" s="27" t="s">
        <v>1152</v>
      </c>
      <c r="E395" s="27" t="s">
        <v>1152</v>
      </c>
      <c r="F395" s="41" t="s">
        <v>1152</v>
      </c>
    </row>
    <row r="396" spans="1:6" ht="15.75">
      <c r="A396" s="69" t="s">
        <v>2233</v>
      </c>
      <c r="B396" t="str">
        <f>VLOOKUP(A396,'MASTER KEY'!$A$2:$B1356,2,FALSE)</f>
        <v>Chlorophyta (Gonium sp.)</v>
      </c>
      <c r="C396" s="24" t="str">
        <f>VLOOKUP(A396,'MASTER KEY'!$A$2:$C1356,3,FALSE)</f>
        <v>cells/mL</v>
      </c>
      <c r="D396" s="27" t="s">
        <v>1152</v>
      </c>
      <c r="E396" s="27" t="s">
        <v>1152</v>
      </c>
      <c r="F396" s="41" t="s">
        <v>1152</v>
      </c>
    </row>
    <row r="397" spans="1:6" ht="15.75">
      <c r="A397" s="69" t="s">
        <v>2235</v>
      </c>
      <c r="B397" t="str">
        <f>VLOOKUP(A397,'MASTER KEY'!$A$2:$B1357,2,FALSE)</f>
        <v>Chlorophyta (Kirchneriella sp.)</v>
      </c>
      <c r="C397" s="24" t="str">
        <f>VLOOKUP(A397,'MASTER KEY'!$A$2:$C1357,3,FALSE)</f>
        <v>cells/mL</v>
      </c>
      <c r="D397" s="27" t="s">
        <v>1152</v>
      </c>
      <c r="E397" s="27" t="s">
        <v>1152</v>
      </c>
      <c r="F397" s="41" t="s">
        <v>1152</v>
      </c>
    </row>
    <row r="398" spans="1:6" ht="15.75">
      <c r="A398" s="69" t="s">
        <v>2237</v>
      </c>
      <c r="B398" t="str">
        <f>VLOOKUP(A398,'MASTER KEY'!$A$2:$B1358,2,FALSE)</f>
        <v>Chlorophyta (Lagerheimia sp.)</v>
      </c>
      <c r="C398" s="24" t="str">
        <f>VLOOKUP(A398,'MASTER KEY'!$A$2:$C1358,3,FALSE)</f>
        <v>cells/mL</v>
      </c>
      <c r="D398" s="27" t="s">
        <v>1152</v>
      </c>
      <c r="E398" s="27" t="s">
        <v>1152</v>
      </c>
      <c r="F398" s="41" t="s">
        <v>1152</v>
      </c>
    </row>
    <row r="399" spans="1:6" ht="15.75">
      <c r="A399" s="69" t="s">
        <v>2239</v>
      </c>
      <c r="B399" t="str">
        <f>VLOOKUP(A399,'MASTER KEY'!$A$2:$B1359,2,FALSE)</f>
        <v>Chlorophyta (Micractinium sp.)</v>
      </c>
      <c r="C399" s="24" t="str">
        <f>VLOOKUP(A399,'MASTER KEY'!$A$2:$C1359,3,FALSE)</f>
        <v>cells/mL</v>
      </c>
      <c r="D399" s="27" t="s">
        <v>1152</v>
      </c>
      <c r="E399" s="27" t="s">
        <v>1152</v>
      </c>
      <c r="F399" s="41" t="s">
        <v>1152</v>
      </c>
    </row>
    <row r="400" spans="1:6" ht="15.75">
      <c r="A400" s="69" t="s">
        <v>2241</v>
      </c>
      <c r="B400" t="str">
        <f>VLOOKUP(A400,'MASTER KEY'!$A$2:$B1360,2,FALSE)</f>
        <v>Chlorophyta (Microspora sp.)</v>
      </c>
      <c r="C400" s="24" t="str">
        <f>VLOOKUP(A400,'MASTER KEY'!$A$2:$C1360,3,FALSE)</f>
        <v>cells/mL</v>
      </c>
      <c r="D400" s="27" t="s">
        <v>1152</v>
      </c>
      <c r="E400" s="27" t="s">
        <v>1152</v>
      </c>
      <c r="F400" s="41" t="s">
        <v>1152</v>
      </c>
    </row>
    <row r="401" spans="1:6" ht="15.75">
      <c r="A401" s="69" t="s">
        <v>2243</v>
      </c>
      <c r="B401" t="str">
        <f>VLOOKUP(A401,'MASTER KEY'!$A$2:$B1361,2,FALSE)</f>
        <v>Chlorophyta (Monoraphidium sp.)</v>
      </c>
      <c r="C401" s="24" t="str">
        <f>VLOOKUP(A401,'MASTER KEY'!$A$2:$C1361,3,FALSE)</f>
        <v>cells /ml</v>
      </c>
      <c r="D401" s="27" t="s">
        <v>1152</v>
      </c>
      <c r="E401" s="27" t="s">
        <v>1152</v>
      </c>
      <c r="F401" s="41" t="s">
        <v>1152</v>
      </c>
    </row>
    <row r="402" spans="1:6" ht="15.75">
      <c r="A402" s="69" t="s">
        <v>2245</v>
      </c>
      <c r="B402" t="str">
        <f>VLOOKUP(A402,'MASTER KEY'!$A$2:$B1362,2,FALSE)</f>
        <v>Chlorophyta (Mougeotia sp.)</v>
      </c>
      <c r="C402" s="24" t="str">
        <f>VLOOKUP(A402,'MASTER KEY'!$A$2:$C1362,3,FALSE)</f>
        <v>cells/mL</v>
      </c>
      <c r="D402" s="27" t="s">
        <v>1152</v>
      </c>
      <c r="E402" s="27" t="s">
        <v>1152</v>
      </c>
      <c r="F402" s="41" t="s">
        <v>1152</v>
      </c>
    </row>
    <row r="403" spans="1:6" ht="15.75">
      <c r="A403" s="69" t="s">
        <v>2247</v>
      </c>
      <c r="B403" t="str">
        <f>VLOOKUP(A403,'MASTER KEY'!$A$2:$B1363,2,FALSE)</f>
        <v>Chlorophyta (Nephrocytium sp.)</v>
      </c>
      <c r="C403" s="24" t="str">
        <f>VLOOKUP(A403,'MASTER KEY'!$A$2:$C1363,3,FALSE)</f>
        <v>cells/mL</v>
      </c>
      <c r="D403" s="27" t="s">
        <v>1152</v>
      </c>
      <c r="E403" s="27" t="s">
        <v>1152</v>
      </c>
      <c r="F403" s="41" t="s">
        <v>1152</v>
      </c>
    </row>
    <row r="404" spans="1:6" ht="15.75">
      <c r="A404" s="69" t="s">
        <v>2249</v>
      </c>
      <c r="B404" t="str">
        <f>VLOOKUP(A404,'MASTER KEY'!$A$2:$B1364,2,FALSE)</f>
        <v>Chlorophyta (Oocystis sp.)</v>
      </c>
      <c r="C404" s="24" t="str">
        <f>VLOOKUP(A404,'MASTER KEY'!$A$2:$C1364,3,FALSE)</f>
        <v>cells/mL</v>
      </c>
      <c r="D404" s="27" t="s">
        <v>1152</v>
      </c>
      <c r="E404" s="27" t="s">
        <v>1152</v>
      </c>
      <c r="F404" s="41" t="s">
        <v>1152</v>
      </c>
    </row>
    <row r="405" spans="1:6" ht="15.75">
      <c r="A405" s="69" t="s">
        <v>2251</v>
      </c>
      <c r="B405" t="str">
        <f>VLOOKUP(A405,'MASTER KEY'!$A$2:$B1365,2,FALSE)</f>
        <v>Chlorophyta (Pandorina sp.)</v>
      </c>
      <c r="C405" s="24" t="str">
        <f>VLOOKUP(A405,'MASTER KEY'!$A$2:$C1365,3,FALSE)</f>
        <v>cells/mL</v>
      </c>
      <c r="D405" s="27" t="s">
        <v>1152</v>
      </c>
      <c r="E405" s="27" t="s">
        <v>1152</v>
      </c>
      <c r="F405" s="41" t="s">
        <v>1152</v>
      </c>
    </row>
    <row r="406" spans="1:6" ht="15.75">
      <c r="A406" s="69" t="s">
        <v>2253</v>
      </c>
      <c r="B406" t="str">
        <f>VLOOKUP(A406,'MASTER KEY'!$A$2:$B1366,2,FALSE)</f>
        <v>Chlorophyta (Paulschulzia sp.)</v>
      </c>
      <c r="C406" s="24" t="str">
        <f>VLOOKUP(A406,'MASTER KEY'!$A$2:$C1366,3,FALSE)</f>
        <v>cells/mL</v>
      </c>
      <c r="D406" s="27" t="s">
        <v>1152</v>
      </c>
      <c r="E406" s="27" t="s">
        <v>1152</v>
      </c>
      <c r="F406" s="41" t="s">
        <v>1152</v>
      </c>
    </row>
    <row r="407" spans="1:6" ht="15.75">
      <c r="A407" s="69" t="s">
        <v>2255</v>
      </c>
      <c r="B407" t="str">
        <f>VLOOKUP(A407,'MASTER KEY'!$A$2:$B1367,2,FALSE)</f>
        <v>Chlorophyta (Pediastrum sp.)</v>
      </c>
      <c r="C407" s="24" t="str">
        <f>VLOOKUP(A407,'MASTER KEY'!$A$2:$C1367,3,FALSE)</f>
        <v>cells/mL</v>
      </c>
      <c r="D407" s="27" t="s">
        <v>1152</v>
      </c>
      <c r="E407" s="27" t="s">
        <v>1152</v>
      </c>
      <c r="F407" s="41" t="s">
        <v>1152</v>
      </c>
    </row>
    <row r="408" spans="1:6" ht="15.75">
      <c r="A408" s="69" t="s">
        <v>2257</v>
      </c>
      <c r="B408" t="str">
        <f>VLOOKUP(A408,'MASTER KEY'!$A$2:$B1368,2,FALSE)</f>
        <v>Chlorophyta (Planktosphaeria)</v>
      </c>
      <c r="C408" s="24" t="str">
        <f>VLOOKUP(A408,'MASTER KEY'!$A$2:$C1368,3,FALSE)</f>
        <v>cells/mL</v>
      </c>
      <c r="D408" s="27" t="s">
        <v>1152</v>
      </c>
      <c r="E408" s="27" t="s">
        <v>1152</v>
      </c>
      <c r="F408" s="41" t="s">
        <v>1152</v>
      </c>
    </row>
    <row r="409" spans="1:6" ht="15.75">
      <c r="A409" s="69" t="s">
        <v>2259</v>
      </c>
      <c r="B409" t="str">
        <f>VLOOKUP(A409,'MASTER KEY'!$A$2:$B1369,2,FALSE)</f>
        <v>Chlorophyta (Pyramimonas sp.)</v>
      </c>
      <c r="C409" s="24" t="str">
        <f>VLOOKUP(A409,'MASTER KEY'!$A$2:$C1369,3,FALSE)</f>
        <v>cells/mL</v>
      </c>
      <c r="D409" s="27" t="s">
        <v>1152</v>
      </c>
      <c r="E409" s="27" t="s">
        <v>1152</v>
      </c>
      <c r="F409" s="41" t="s">
        <v>1152</v>
      </c>
    </row>
    <row r="410" spans="1:6" ht="15.75">
      <c r="A410" s="69" t="s">
        <v>2261</v>
      </c>
      <c r="B410" t="str">
        <f>VLOOKUP(A410,'MASTER KEY'!$A$2:$B1370,2,FALSE)</f>
        <v>Chlorophyta (Quadrigula sp.)</v>
      </c>
      <c r="C410" s="24" t="str">
        <f>VLOOKUP(A410,'MASTER KEY'!$A$2:$C1370,3,FALSE)</f>
        <v>Cells/mL</v>
      </c>
      <c r="D410" s="27" t="s">
        <v>1152</v>
      </c>
      <c r="E410" s="27" t="s">
        <v>1152</v>
      </c>
      <c r="F410" s="41" t="s">
        <v>1152</v>
      </c>
    </row>
    <row r="411" spans="1:6" ht="15.75">
      <c r="A411" s="69" t="s">
        <v>2263</v>
      </c>
      <c r="B411" t="str">
        <f>VLOOKUP(A411,'MASTER KEY'!$A$2:$B1371,2,FALSE)</f>
        <v>Chlorophyta (Scenedesmus sp.)</v>
      </c>
      <c r="C411" s="24" t="str">
        <f>VLOOKUP(A411,'MASTER KEY'!$A$2:$C1371,3,FALSE)</f>
        <v>cells/mL</v>
      </c>
      <c r="D411" s="27" t="s">
        <v>1152</v>
      </c>
      <c r="E411" s="27" t="s">
        <v>1152</v>
      </c>
      <c r="F411" s="41" t="s">
        <v>1152</v>
      </c>
    </row>
    <row r="412" spans="1:6" ht="15.75">
      <c r="A412" s="69" t="s">
        <v>2265</v>
      </c>
      <c r="B412" t="str">
        <f>VLOOKUP(A412,'MASTER KEY'!$A$2:$B1372,2,FALSE)</f>
        <v>Chlorophyta (Sphaerellopsis sp.)</v>
      </c>
      <c r="C412" s="24" t="str">
        <f>VLOOKUP(A412,'MASTER KEY'!$A$2:$C1372,3,FALSE)</f>
        <v>cells/mL</v>
      </c>
      <c r="D412" s="27" t="s">
        <v>1152</v>
      </c>
      <c r="E412" s="27" t="s">
        <v>1152</v>
      </c>
      <c r="F412" s="41" t="s">
        <v>1152</v>
      </c>
    </row>
    <row r="413" spans="1:6" ht="15.75">
      <c r="A413" s="69" t="s">
        <v>2267</v>
      </c>
      <c r="B413" t="str">
        <f>VLOOKUP(A413,'MASTER KEY'!$A$2:$B1373,2,FALSE)</f>
        <v>Chlorophyta (Sphaerocystis sp.)</v>
      </c>
      <c r="C413" s="24" t="str">
        <f>VLOOKUP(A413,'MASTER KEY'!$A$2:$C1373,3,FALSE)</f>
        <v>cells/mL</v>
      </c>
      <c r="D413" s="27" t="s">
        <v>1152</v>
      </c>
      <c r="E413" s="27" t="s">
        <v>1152</v>
      </c>
      <c r="F413" s="41" t="s">
        <v>1152</v>
      </c>
    </row>
    <row r="414" spans="1:6" ht="15.75">
      <c r="A414" s="69" t="s">
        <v>2269</v>
      </c>
      <c r="B414" t="str">
        <f>VLOOKUP(A414,'MASTER KEY'!$A$2:$B1374,2,FALSE)</f>
        <v>Chlorophyta (Sphaerozosma vertebratum)</v>
      </c>
      <c r="C414" s="24" t="str">
        <f>VLOOKUP(A414,'MASTER KEY'!$A$2:$C1374,3,FALSE)</f>
        <v>cells/mL</v>
      </c>
      <c r="D414" s="27" t="s">
        <v>1152</v>
      </c>
      <c r="E414" s="27" t="s">
        <v>1152</v>
      </c>
      <c r="F414" s="41" t="s">
        <v>1152</v>
      </c>
    </row>
    <row r="415" spans="1:6" ht="15.75">
      <c r="A415" s="69" t="s">
        <v>2271</v>
      </c>
      <c r="B415" t="str">
        <f>VLOOKUP(A415,'MASTER KEY'!$A$2:$B1375,2,FALSE)</f>
        <v>Chlorophyta (Staurastrum sp.)</v>
      </c>
      <c r="C415" s="24" t="str">
        <f>VLOOKUP(A415,'MASTER KEY'!$A$2:$C1375,3,FALSE)</f>
        <v>cells/mL</v>
      </c>
      <c r="D415" s="27" t="s">
        <v>1152</v>
      </c>
      <c r="E415" s="27" t="s">
        <v>1152</v>
      </c>
      <c r="F415" s="41" t="s">
        <v>1152</v>
      </c>
    </row>
    <row r="416" spans="1:6" ht="15.75">
      <c r="A416" s="69" t="s">
        <v>2273</v>
      </c>
      <c r="B416" t="str">
        <f>VLOOKUP(A416,'MASTER KEY'!$A$2:$B1376,2,FALSE)</f>
        <v>Chlorophyta (Staurodesmus sp.)</v>
      </c>
      <c r="C416" s="24" t="str">
        <f>VLOOKUP(A416,'MASTER KEY'!$A$2:$C1376,3,FALSE)</f>
        <v>cells/mL</v>
      </c>
      <c r="D416" s="27" t="s">
        <v>1152</v>
      </c>
      <c r="E416" s="27" t="s">
        <v>1152</v>
      </c>
      <c r="F416" s="41" t="s">
        <v>1152</v>
      </c>
    </row>
    <row r="417" spans="1:6" ht="15.75">
      <c r="A417" s="69" t="s">
        <v>2275</v>
      </c>
      <c r="B417" t="str">
        <f>VLOOKUP(A417,'MASTER KEY'!$A$2:$B1377,2,FALSE)</f>
        <v>Chlorophyta (Tetraedron sp.)</v>
      </c>
      <c r="C417" s="24" t="str">
        <f>VLOOKUP(A417,'MASTER KEY'!$A$2:$C1377,3,FALSE)</f>
        <v>cells/mL</v>
      </c>
      <c r="D417" s="27" t="s">
        <v>1152</v>
      </c>
      <c r="E417" s="27" t="s">
        <v>1152</v>
      </c>
      <c r="F417" s="41" t="s">
        <v>1152</v>
      </c>
    </row>
    <row r="418" spans="1:6" ht="15.75">
      <c r="A418" s="69" t="s">
        <v>2277</v>
      </c>
      <c r="B418" t="str">
        <f>VLOOKUP(A418,'MASTER KEY'!$A$2:$B1378,2,FALSE)</f>
        <v>Chlorophyta (Ulothrix sp.)</v>
      </c>
      <c r="C418" s="24" t="str">
        <f>VLOOKUP(A418,'MASTER KEY'!$A$2:$C1378,3,FALSE)</f>
        <v>cells/mL</v>
      </c>
      <c r="D418" s="27" t="s">
        <v>1152</v>
      </c>
      <c r="E418" s="27" t="s">
        <v>1152</v>
      </c>
      <c r="F418" s="41" t="s">
        <v>1152</v>
      </c>
    </row>
    <row r="419" spans="1:6" ht="15.75">
      <c r="A419" s="69" t="s">
        <v>2279</v>
      </c>
      <c r="B419" t="str">
        <f>VLOOKUP(A419,'MASTER KEY'!$A$2:$B1379,2,FALSE)</f>
        <v>Chlorophyta (Volvox sp.)</v>
      </c>
      <c r="C419" s="24" t="str">
        <f>VLOOKUP(A419,'MASTER KEY'!$A$2:$C1379,3,FALSE)</f>
        <v>cells/mL</v>
      </c>
      <c r="D419" s="27" t="s">
        <v>1152</v>
      </c>
      <c r="E419" s="27" t="s">
        <v>1152</v>
      </c>
      <c r="F419" s="41" t="s">
        <v>1152</v>
      </c>
    </row>
    <row r="420" spans="1:6" ht="15.75">
      <c r="A420" s="69" t="s">
        <v>2281</v>
      </c>
      <c r="B420" t="str">
        <f>VLOOKUP(A420,'MASTER KEY'!$A$2:$B1380,2,FALSE)</f>
        <v>Chromista (Unidentified dinoflagellate)</v>
      </c>
      <c r="C420" s="24" t="str">
        <f>VLOOKUP(A420,'MASTER KEY'!$A$2:$C1380,3,FALSE)</f>
        <v>cells/mL</v>
      </c>
      <c r="D420" s="27" t="s">
        <v>1152</v>
      </c>
      <c r="E420" s="27" t="s">
        <v>1152</v>
      </c>
      <c r="F420" s="41" t="s">
        <v>1152</v>
      </c>
    </row>
    <row r="421" spans="1:6" ht="15.75">
      <c r="A421" s="69" t="s">
        <v>2283</v>
      </c>
      <c r="B421" t="str">
        <f>VLOOKUP(A421,'MASTER KEY'!$A$2:$B1381,2,FALSE)</f>
        <v>Total Chromium</v>
      </c>
      <c r="C421" s="24" t="str">
        <f>VLOOKUP(A421,'MASTER KEY'!$A$2:$C1381,3,FALSE)</f>
        <v>mg/l</v>
      </c>
      <c r="D421" s="27" t="s">
        <v>1152</v>
      </c>
      <c r="E421" s="27" t="s">
        <v>1152</v>
      </c>
      <c r="F421" s="41" t="s">
        <v>1152</v>
      </c>
    </row>
    <row r="422" spans="1:6" ht="15.75">
      <c r="A422" s="69" t="s">
        <v>2285</v>
      </c>
      <c r="B422" t="str">
        <f>VLOOKUP(A422,'MASTER KEY'!$A$2:$B1382,2,FALSE)</f>
        <v>Chrysophyta (Dinobryon sp.)</v>
      </c>
      <c r="C422" s="24" t="str">
        <f>VLOOKUP(A422,'MASTER KEY'!$A$2:$C1382,3,FALSE)</f>
        <v>cells/mL</v>
      </c>
      <c r="D422" s="27" t="s">
        <v>1152</v>
      </c>
      <c r="E422" s="27" t="s">
        <v>1152</v>
      </c>
      <c r="F422" s="41" t="s">
        <v>1152</v>
      </c>
    </row>
    <row r="423" spans="1:6" ht="15.75">
      <c r="A423" s="69" t="s">
        <v>2287</v>
      </c>
      <c r="B423" t="str">
        <f>VLOOKUP(A423,'MASTER KEY'!$A$2:$B1383,2,FALSE)</f>
        <v>Chrysophyta (Globulifera)</v>
      </c>
      <c r="C423" s="24" t="str">
        <f>VLOOKUP(A423,'MASTER KEY'!$A$2:$C1383,3,FALSE)</f>
        <v>cells/mL</v>
      </c>
      <c r="D423" s="27" t="s">
        <v>1152</v>
      </c>
      <c r="E423" s="27" t="s">
        <v>1152</v>
      </c>
      <c r="F423" s="41" t="s">
        <v>1152</v>
      </c>
    </row>
    <row r="424" spans="1:6" ht="15.75">
      <c r="A424" s="69" t="s">
        <v>2289</v>
      </c>
      <c r="B424" t="str">
        <f>VLOOKUP(A424,'MASTER KEY'!$A$2:$B1384,2,FALSE)</f>
        <v>Chrysophyta (Mallomonas akrokomos)</v>
      </c>
      <c r="C424" s="24" t="str">
        <f>VLOOKUP(A424,'MASTER KEY'!$A$2:$C1384,3,FALSE)</f>
        <v>cells/mL</v>
      </c>
      <c r="D424" s="27" t="s">
        <v>1152</v>
      </c>
      <c r="E424" s="27" t="s">
        <v>1152</v>
      </c>
      <c r="F424" s="41" t="s">
        <v>1152</v>
      </c>
    </row>
    <row r="425" spans="1:6" ht="15.75">
      <c r="A425" s="69" t="s">
        <v>2291</v>
      </c>
      <c r="B425" t="str">
        <f>VLOOKUP(A425,'MASTER KEY'!$A$2:$B1385,2,FALSE)</f>
        <v>Chrysophyta (Mallomonas sp.)</v>
      </c>
      <c r="C425" s="24" t="str">
        <f>VLOOKUP(A425,'MASTER KEY'!$A$2:$C1385,3,FALSE)</f>
        <v>cells/mL</v>
      </c>
      <c r="D425" s="27" t="s">
        <v>1152</v>
      </c>
      <c r="E425" s="27" t="s">
        <v>1152</v>
      </c>
      <c r="F425" s="41" t="s">
        <v>1152</v>
      </c>
    </row>
    <row r="426" spans="1:6" ht="15.75">
      <c r="A426" s="69" t="s">
        <v>2293</v>
      </c>
      <c r="B426" t="str">
        <f>VLOOKUP(A426,'MASTER KEY'!$A$2:$B1386,2,FALSE)</f>
        <v>Chrysophyta (Synura sp.)</v>
      </c>
      <c r="C426" s="24" t="str">
        <f>VLOOKUP(A426,'MASTER KEY'!$A$2:$C1386,3,FALSE)</f>
        <v>cells/mL</v>
      </c>
      <c r="D426" s="27" t="s">
        <v>1152</v>
      </c>
      <c r="E426" s="27" t="s">
        <v>1152</v>
      </c>
      <c r="F426" s="41" t="s">
        <v>1152</v>
      </c>
    </row>
    <row r="427" spans="1:6" ht="15.75">
      <c r="A427" s="69" t="s">
        <v>2295</v>
      </c>
      <c r="B427" t="str">
        <f>VLOOKUP(A427,'MASTER KEY'!$A$2:$B1387,2,FALSE)</f>
        <v>Total Cobalt (mg per l)</v>
      </c>
      <c r="C427" s="24" t="str">
        <f>VLOOKUP(A427,'MASTER KEY'!$A$2:$C1387,3,FALSE)</f>
        <v>mg/l</v>
      </c>
      <c r="D427" s="27" t="s">
        <v>1152</v>
      </c>
      <c r="E427" s="27" t="s">
        <v>1152</v>
      </c>
      <c r="F427" s="41" t="s">
        <v>1152</v>
      </c>
    </row>
    <row r="428" spans="1:6" ht="15.75">
      <c r="A428" s="69" t="s">
        <v>2297</v>
      </c>
      <c r="B428" t="str">
        <f>VLOOKUP(A428,'MASTER KEY'!$A$2:$B1388,2,FALSE)</f>
        <v>Cryptophyta (Chroomonas sp.)</v>
      </c>
      <c r="C428" s="24" t="str">
        <f>VLOOKUP(A428,'MASTER KEY'!$A$2:$C1388,3,FALSE)</f>
        <v>cells/mL</v>
      </c>
      <c r="D428" s="27" t="s">
        <v>1152</v>
      </c>
      <c r="E428" s="27" t="s">
        <v>1152</v>
      </c>
      <c r="F428" s="41" t="s">
        <v>1152</v>
      </c>
    </row>
    <row r="429" spans="1:6" ht="15.75">
      <c r="A429" s="69" t="s">
        <v>2299</v>
      </c>
      <c r="B429" t="str">
        <f>VLOOKUP(A429,'MASTER KEY'!$A$2:$B1389,2,FALSE)</f>
        <v>Cryptophyta (Cryptomonas sp.)</v>
      </c>
      <c r="C429" s="24" t="str">
        <f>VLOOKUP(A429,'MASTER KEY'!$A$2:$C1389,3,FALSE)</f>
        <v>cells/mL</v>
      </c>
      <c r="D429" s="27" t="s">
        <v>1152</v>
      </c>
      <c r="E429" s="27" t="s">
        <v>1152</v>
      </c>
      <c r="F429" s="41" t="s">
        <v>1152</v>
      </c>
    </row>
    <row r="430" spans="1:6" ht="15.75">
      <c r="A430" s="69" t="s">
        <v>2301</v>
      </c>
      <c r="B430" t="str">
        <f>VLOOKUP(A430,'MASTER KEY'!$A$2:$B1390,2,FALSE)</f>
        <v>Cryptophyta (Unidentified Cryptomonad)</v>
      </c>
      <c r="C430" s="24" t="str">
        <f>VLOOKUP(A430,'MASTER KEY'!$A$2:$C1390,3,FALSE)</f>
        <v>cells/mL</v>
      </c>
      <c r="D430" s="27" t="s">
        <v>1152</v>
      </c>
      <c r="E430" s="27" t="s">
        <v>1152</v>
      </c>
      <c r="F430" s="41" t="s">
        <v>1152</v>
      </c>
    </row>
    <row r="431" spans="1:6" ht="15.75">
      <c r="A431" s="69" t="s">
        <v>2303</v>
      </c>
      <c r="B431" t="str">
        <f>VLOOKUP(A431,'MASTER KEY'!$A$2:$B1391,2,FALSE)</f>
        <v>Cyanobacteria (Anabaena bergii)</v>
      </c>
      <c r="C431" s="24" t="str">
        <f>VLOOKUP(A431,'MASTER KEY'!$A$2:$C1391,3,FALSE)</f>
        <v>cells/mL</v>
      </c>
      <c r="D431" s="27" t="s">
        <v>1152</v>
      </c>
      <c r="E431" s="27" t="s">
        <v>1152</v>
      </c>
      <c r="F431" s="41" t="s">
        <v>1152</v>
      </c>
    </row>
    <row r="432" spans="1:6" ht="15.75">
      <c r="A432" s="69" t="s">
        <v>2305</v>
      </c>
      <c r="B432" t="str">
        <f>VLOOKUP(A432,'MASTER KEY'!$A$2:$B1392,2,FALSE)</f>
        <v>Cyanobacteria (Anabaena sp.)</v>
      </c>
      <c r="C432" s="24" t="str">
        <f>VLOOKUP(A432,'MASTER KEY'!$A$2:$C1392,3,FALSE)</f>
        <v>cells/mL</v>
      </c>
      <c r="D432" s="27" t="s">
        <v>1152</v>
      </c>
      <c r="E432" s="27" t="s">
        <v>1152</v>
      </c>
      <c r="F432" s="41" t="s">
        <v>1152</v>
      </c>
    </row>
    <row r="433" spans="1:6" ht="15.75">
      <c r="A433" s="69" t="s">
        <v>2307</v>
      </c>
      <c r="B433" t="str">
        <f>VLOOKUP(A433,'MASTER KEY'!$A$2:$B1393,2,FALSE)</f>
        <v>Cyanobacteria (Anabaenopsis sp.)</v>
      </c>
      <c r="C433" s="24" t="str">
        <f>VLOOKUP(A433,'MASTER KEY'!$A$2:$C1393,3,FALSE)</f>
        <v>cells/mL</v>
      </c>
      <c r="D433" s="27" t="s">
        <v>1152</v>
      </c>
      <c r="E433" s="27" t="s">
        <v>1152</v>
      </c>
      <c r="F433" s="41" t="s">
        <v>1152</v>
      </c>
    </row>
    <row r="434" spans="1:6" ht="15.75">
      <c r="A434" s="69" t="s">
        <v>2309</v>
      </c>
      <c r="B434" t="str">
        <f>VLOOKUP(A434,'MASTER KEY'!$A$2:$B1394,2,FALSE)</f>
        <v>Cyanobacteria (Anathece sp.)</v>
      </c>
      <c r="C434" s="24" t="str">
        <f>VLOOKUP(A434,'MASTER KEY'!$A$2:$C1394,3,FALSE)</f>
        <v>cells/mL</v>
      </c>
      <c r="D434" s="27" t="s">
        <v>1152</v>
      </c>
      <c r="E434" s="27" t="s">
        <v>1152</v>
      </c>
      <c r="F434" s="41" t="s">
        <v>1152</v>
      </c>
    </row>
    <row r="435" spans="1:6" ht="15.75">
      <c r="A435" s="69" t="s">
        <v>2311</v>
      </c>
      <c r="B435" t="str">
        <f>VLOOKUP(A435,'MASTER KEY'!$A$2:$B1395,2,FALSE)</f>
        <v>Cyanobacteria (Aphanocapsa sp.)</v>
      </c>
      <c r="C435" s="24" t="str">
        <f>VLOOKUP(A435,'MASTER KEY'!$A$2:$C1395,3,FALSE)</f>
        <v>cells/mL</v>
      </c>
      <c r="D435" s="27" t="s">
        <v>1152</v>
      </c>
      <c r="E435" s="27" t="s">
        <v>1152</v>
      </c>
      <c r="F435" s="41" t="s">
        <v>1152</v>
      </c>
    </row>
    <row r="436" spans="1:6" ht="15.75">
      <c r="A436" s="69" t="s">
        <v>2313</v>
      </c>
      <c r="B436" t="str">
        <f>VLOOKUP(A436,'MASTER KEY'!$A$2:$B1396,2,FALSE)</f>
        <v>Cyanobacteria (Aphanothece sp. 1)</v>
      </c>
      <c r="C436" s="24" t="str">
        <f>VLOOKUP(A436,'MASTER KEY'!$A$2:$C1396,3,FALSE)</f>
        <v>cells/mL</v>
      </c>
      <c r="D436" s="27" t="s">
        <v>1152</v>
      </c>
      <c r="E436" s="27" t="s">
        <v>1152</v>
      </c>
      <c r="F436" s="41" t="s">
        <v>1152</v>
      </c>
    </row>
    <row r="437" spans="1:6" ht="15.75">
      <c r="A437" s="69" t="s">
        <v>2315</v>
      </c>
      <c r="B437" t="str">
        <f>VLOOKUP(A437,'MASTER KEY'!$A$2:$B1397,2,FALSE)</f>
        <v>Cyanobacteria (Aphanothece sp.)</v>
      </c>
      <c r="C437" s="24" t="str">
        <f>VLOOKUP(A437,'MASTER KEY'!$A$2:$C1397,3,FALSE)</f>
        <v>cells/mL</v>
      </c>
      <c r="D437" s="27" t="s">
        <v>1152</v>
      </c>
      <c r="E437" s="27" t="s">
        <v>1152</v>
      </c>
      <c r="F437" s="41" t="s">
        <v>1152</v>
      </c>
    </row>
    <row r="438" spans="1:6" ht="15.75">
      <c r="A438" s="69" t="s">
        <v>2317</v>
      </c>
      <c r="B438" t="str">
        <f>VLOOKUP(A438,'MASTER KEY'!$A$2:$B1398,2,FALSE)</f>
        <v>Cyanobacteria (Borzia sp.)</v>
      </c>
      <c r="C438" s="24" t="str">
        <f>VLOOKUP(A438,'MASTER KEY'!$A$2:$C1398,3,FALSE)</f>
        <v>cells/mL</v>
      </c>
      <c r="D438" s="27" t="s">
        <v>1152</v>
      </c>
      <c r="E438" s="27" t="s">
        <v>1152</v>
      </c>
      <c r="F438" s="41" t="s">
        <v>1152</v>
      </c>
    </row>
    <row r="439" spans="1:6" ht="15.75">
      <c r="A439" s="69" t="s">
        <v>2319</v>
      </c>
      <c r="B439" t="str">
        <f>VLOOKUP(A439,'MASTER KEY'!$A$2:$B1399,2,FALSE)</f>
        <v>Cyanobacteria (Chroococcus sp.)</v>
      </c>
      <c r="C439" s="24" t="str">
        <f>VLOOKUP(A439,'MASTER KEY'!$A$2:$C1399,3,FALSE)</f>
        <v>cells/mL</v>
      </c>
      <c r="D439" s="27" t="s">
        <v>1152</v>
      </c>
      <c r="E439" s="27" t="s">
        <v>1152</v>
      </c>
      <c r="F439" s="41" t="s">
        <v>1152</v>
      </c>
    </row>
    <row r="440" spans="1:6" ht="15.75">
      <c r="A440" s="69" t="s">
        <v>2321</v>
      </c>
      <c r="B440" t="str">
        <f>VLOOKUP(A440,'MASTER KEY'!$A$2:$B1400,2,FALSE)</f>
        <v>Cyanobacteria (Cyanodictyon sp.)</v>
      </c>
      <c r="C440" s="24" t="str">
        <f>VLOOKUP(A440,'MASTER KEY'!$A$2:$C1400,3,FALSE)</f>
        <v>cells/mL</v>
      </c>
      <c r="D440" s="27" t="s">
        <v>1152</v>
      </c>
      <c r="E440" s="27" t="s">
        <v>1152</v>
      </c>
      <c r="F440" s="41" t="s">
        <v>1152</v>
      </c>
    </row>
    <row r="441" spans="1:6" ht="15.75">
      <c r="A441" s="69" t="s">
        <v>2323</v>
      </c>
      <c r="B441" t="str">
        <f>VLOOKUP(A441,'MASTER KEY'!$A$2:$B1401,2,FALSE)</f>
        <v>Cyanobacteria (Dolichospermum sp.)</v>
      </c>
      <c r="C441" s="24" t="str">
        <f>VLOOKUP(A441,'MASTER KEY'!$A$2:$C1401,3,FALSE)</f>
        <v>cells/mL</v>
      </c>
      <c r="D441" s="27" t="s">
        <v>1152</v>
      </c>
      <c r="E441" s="27" t="s">
        <v>1152</v>
      </c>
      <c r="F441" s="41" t="s">
        <v>1152</v>
      </c>
    </row>
    <row r="442" spans="1:6" ht="15.75">
      <c r="A442" s="69" t="s">
        <v>2325</v>
      </c>
      <c r="B442" t="str">
        <f>VLOOKUP(A442,'MASTER KEY'!$A$2:$B1402,2,FALSE)</f>
        <v>Cyanobacteria (Geitlerinema sp.)</v>
      </c>
      <c r="C442" s="24" t="str">
        <f>VLOOKUP(A442,'MASTER KEY'!$A$2:$C1402,3,FALSE)</f>
        <v>cells/mL</v>
      </c>
      <c r="D442" s="27" t="s">
        <v>1152</v>
      </c>
      <c r="E442" s="27" t="s">
        <v>1152</v>
      </c>
      <c r="F442" s="41" t="s">
        <v>1152</v>
      </c>
    </row>
    <row r="443" spans="1:6" ht="15.75">
      <c r="A443" s="69" t="s">
        <v>2327</v>
      </c>
      <c r="B443" t="str">
        <f>VLOOKUP(A443,'MASTER KEY'!$A$2:$B1403,2,FALSE)</f>
        <v>Cyanobacteria (Gloeocapsa sp.)</v>
      </c>
      <c r="C443" s="24" t="str">
        <f>VLOOKUP(A443,'MASTER KEY'!$A$2:$C1403,3,FALSE)</f>
        <v>cells/mL</v>
      </c>
      <c r="D443" s="27" t="s">
        <v>1152</v>
      </c>
      <c r="E443" s="27" t="s">
        <v>1152</v>
      </c>
      <c r="F443" s="41" t="s">
        <v>1152</v>
      </c>
    </row>
    <row r="444" spans="1:6" ht="15.75">
      <c r="A444" s="69" t="s">
        <v>2329</v>
      </c>
      <c r="B444" t="str">
        <f>VLOOKUP(A444,'MASTER KEY'!$A$2:$B1404,2,FALSE)</f>
        <v>Cyanobacteria (Gloeothece sp.)</v>
      </c>
      <c r="C444" s="24" t="str">
        <f>VLOOKUP(A444,'MASTER KEY'!$A$2:$C1404,3,FALSE)</f>
        <v>cells/mL</v>
      </c>
      <c r="D444" s="27" t="s">
        <v>1152</v>
      </c>
      <c r="E444" s="27" t="s">
        <v>1152</v>
      </c>
      <c r="F444" s="41" t="s">
        <v>1152</v>
      </c>
    </row>
    <row r="445" spans="1:6" ht="15.75">
      <c r="A445" s="69" t="s">
        <v>2331</v>
      </c>
      <c r="B445" t="str">
        <f>VLOOKUP(A445,'MASTER KEY'!$A$2:$B1405,2,FALSE)</f>
        <v>Cyanobacteria (Merismopedia sp.</v>
      </c>
      <c r="C445" s="24" t="str">
        <f>VLOOKUP(A445,'MASTER KEY'!$A$2:$C1405,3,FALSE)</f>
        <v>cells/mL</v>
      </c>
      <c r="D445" s="27" t="s">
        <v>1152</v>
      </c>
      <c r="E445" s="27" t="s">
        <v>1152</v>
      </c>
      <c r="F445" s="41" t="s">
        <v>1152</v>
      </c>
    </row>
    <row r="446" spans="1:6" ht="15.75">
      <c r="A446" s="69" t="s">
        <v>2333</v>
      </c>
      <c r="B446" t="str">
        <f>VLOOKUP(A446,'MASTER KEY'!$A$2:$B1406,2,FALSE)</f>
        <v>Cyanobacteria (Microcystis sp.)</v>
      </c>
      <c r="C446" s="24" t="str">
        <f>VLOOKUP(A446,'MASTER KEY'!$A$2:$C1406,3,FALSE)</f>
        <v>cells/mL</v>
      </c>
      <c r="D446" s="27" t="s">
        <v>1152</v>
      </c>
      <c r="E446" s="27" t="s">
        <v>1152</v>
      </c>
      <c r="F446" s="41" t="s">
        <v>1152</v>
      </c>
    </row>
    <row r="447" spans="1:6" ht="15.75">
      <c r="A447" s="69" t="s">
        <v>2335</v>
      </c>
      <c r="B447" t="str">
        <f>VLOOKUP(A447,'MASTER KEY'!$A$2:$B1407,2,FALSE)</f>
        <v>Cyanobacteria (Myxobaktron sp.)</v>
      </c>
      <c r="C447" s="24" t="str">
        <f>VLOOKUP(A447,'MASTER KEY'!$A$2:$C1407,3,FALSE)</f>
        <v>cells/mL</v>
      </c>
      <c r="D447" s="27" t="s">
        <v>1152</v>
      </c>
      <c r="E447" s="27" t="s">
        <v>1152</v>
      </c>
      <c r="F447" s="41" t="s">
        <v>1152</v>
      </c>
    </row>
    <row r="448" spans="1:6" ht="15.75">
      <c r="A448" s="69" t="s">
        <v>2337</v>
      </c>
      <c r="B448" t="str">
        <f>VLOOKUP(A448,'MASTER KEY'!$A$2:$B1408,2,FALSE)</f>
        <v>Cyanobacteria (NoID Cyanophyte)</v>
      </c>
      <c r="C448" s="24" t="str">
        <f>VLOOKUP(A448,'MASTER KEY'!$A$2:$C1408,3,FALSE)</f>
        <v>cells/mL</v>
      </c>
      <c r="D448" s="27" t="s">
        <v>1152</v>
      </c>
      <c r="E448" s="27" t="s">
        <v>1152</v>
      </c>
      <c r="F448" s="41" t="s">
        <v>1152</v>
      </c>
    </row>
    <row r="449" spans="1:6" ht="15.75">
      <c r="A449" s="69" t="s">
        <v>2339</v>
      </c>
      <c r="B449" t="str">
        <f>VLOOKUP(A449,'MASTER KEY'!$A$2:$B1409,2,FALSE)</f>
        <v>Cyanobacteria (Nodularia spumigena)</v>
      </c>
      <c r="C449" s="24" t="str">
        <f>VLOOKUP(A449,'MASTER KEY'!$A$2:$C1409,3,FALSE)</f>
        <v>cells/mL</v>
      </c>
      <c r="D449" s="27" t="s">
        <v>1152</v>
      </c>
      <c r="E449" s="27" t="s">
        <v>1152</v>
      </c>
      <c r="F449" s="41" t="s">
        <v>1152</v>
      </c>
    </row>
    <row r="450" spans="1:6" ht="15.75">
      <c r="A450" s="69" t="s">
        <v>2341</v>
      </c>
      <c r="B450" t="str">
        <f>VLOOKUP(A450,'MASTER KEY'!$A$2:$B1410,2,FALSE)</f>
        <v>Cyanobacteria (Phormidium sp.)</v>
      </c>
      <c r="C450" s="24" t="str">
        <f>VLOOKUP(A450,'MASTER KEY'!$A$2:$C1410,3,FALSE)</f>
        <v>cells/mL</v>
      </c>
      <c r="D450" s="27" t="s">
        <v>1152</v>
      </c>
      <c r="E450" s="27" t="s">
        <v>1152</v>
      </c>
      <c r="F450" s="41" t="s">
        <v>1152</v>
      </c>
    </row>
    <row r="451" spans="1:6" ht="15.75">
      <c r="A451" s="69" t="s">
        <v>2343</v>
      </c>
      <c r="B451" t="str">
        <f>VLOOKUP(A451,'MASTER KEY'!$A$2:$B1411,2,FALSE)</f>
        <v>Cyanobacteria (Pseudanabaena sp.)</v>
      </c>
      <c r="C451" s="24" t="str">
        <f>VLOOKUP(A451,'MASTER KEY'!$A$2:$C1411,3,FALSE)</f>
        <v>cells/mL</v>
      </c>
      <c r="D451" s="27" t="s">
        <v>1152</v>
      </c>
      <c r="E451" s="27" t="s">
        <v>1152</v>
      </c>
      <c r="F451" s="41" t="s">
        <v>1152</v>
      </c>
    </row>
    <row r="452" spans="1:6" ht="15.75">
      <c r="A452" s="69" t="s">
        <v>2345</v>
      </c>
      <c r="B452" t="str">
        <f>VLOOKUP(A452,'MASTER KEY'!$A$2:$B1412,2,FALSE)</f>
        <v>Cyanobacteria (Rhabdoderma sp.)</v>
      </c>
      <c r="C452" s="24" t="str">
        <f>VLOOKUP(A452,'MASTER KEY'!$A$2:$C1412,3,FALSE)</f>
        <v>cells/mL</v>
      </c>
      <c r="D452" s="27" t="s">
        <v>1152</v>
      </c>
      <c r="E452" s="27" t="s">
        <v>1152</v>
      </c>
      <c r="F452" s="41" t="s">
        <v>1152</v>
      </c>
    </row>
    <row r="453" spans="1:6" ht="15.75">
      <c r="A453" s="69" t="s">
        <v>2347</v>
      </c>
      <c r="B453" t="str">
        <f>VLOOKUP(A453,'MASTER KEY'!$A$2:$B1413,2,FALSE)</f>
        <v>Cyanobacteria (Rhabdogloea sp.)</v>
      </c>
      <c r="C453" s="24" t="str">
        <f>VLOOKUP(A453,'MASTER KEY'!$A$2:$C1413,3,FALSE)</f>
        <v>cells/mL</v>
      </c>
      <c r="D453" s="27" t="s">
        <v>1152</v>
      </c>
      <c r="E453" s="27" t="s">
        <v>1152</v>
      </c>
      <c r="F453" s="41" t="s">
        <v>1152</v>
      </c>
    </row>
    <row r="454" spans="1:6" ht="15.75">
      <c r="A454" s="69" t="s">
        <v>2349</v>
      </c>
      <c r="B454" t="str">
        <f>VLOOKUP(A454,'MASTER KEY'!$A$2:$B1414,2,FALSE)</f>
        <v>Cyanobacteria (Snowella sp.)</v>
      </c>
      <c r="C454" s="24" t="str">
        <f>VLOOKUP(A454,'MASTER KEY'!$A$2:$C1414,3,FALSE)</f>
        <v>cells/mL</v>
      </c>
      <c r="D454" s="27" t="s">
        <v>1152</v>
      </c>
      <c r="E454" s="27" t="s">
        <v>1152</v>
      </c>
      <c r="F454" s="41" t="s">
        <v>1152</v>
      </c>
    </row>
    <row r="455" spans="1:6" ht="15.75">
      <c r="A455" s="69" t="s">
        <v>2351</v>
      </c>
      <c r="B455" t="str">
        <f>VLOOKUP(A455,'MASTER KEY'!$A$2:$B1415,2,FALSE)</f>
        <v>Cyanobacteria (Synechococcus sp.)</v>
      </c>
      <c r="C455" s="24" t="str">
        <f>VLOOKUP(A455,'MASTER KEY'!$A$2:$C1415,3,FALSE)</f>
        <v>cells/mL</v>
      </c>
      <c r="D455" s="27" t="s">
        <v>1152</v>
      </c>
      <c r="E455" s="27" t="s">
        <v>1152</v>
      </c>
      <c r="F455" s="41" t="s">
        <v>1152</v>
      </c>
    </row>
    <row r="456" spans="1:6" ht="15.75">
      <c r="A456" s="69" t="s">
        <v>2353</v>
      </c>
      <c r="B456" t="str">
        <f>VLOOKUP(A456,'MASTER KEY'!$A$2:$B1416,2,FALSE)</f>
        <v>Cyanobacteria (Total Blue Green Algae)</v>
      </c>
      <c r="C456" s="24" t="str">
        <f>VLOOKUP(A456,'MASTER KEY'!$A$2:$C1416,3,FALSE)</f>
        <v>cells/mL</v>
      </c>
      <c r="D456" s="27" t="s">
        <v>1152</v>
      </c>
      <c r="E456" s="27" t="s">
        <v>1152</v>
      </c>
      <c r="F456" s="41" t="s">
        <v>1152</v>
      </c>
    </row>
    <row r="457" spans="1:6" ht="15.75">
      <c r="A457" s="69" t="s">
        <v>2355</v>
      </c>
      <c r="B457" t="str">
        <f>VLOOKUP(A457,'MASTER KEY'!$A$2:$B1417,2,FALSE)</f>
        <v>Dinophyta (Gymnodinium sp.)</v>
      </c>
      <c r="C457" s="24" t="str">
        <f>VLOOKUP(A457,'MASTER KEY'!$A$2:$C1417,3,FALSE)</f>
        <v>cells/mL</v>
      </c>
      <c r="D457" s="27" t="s">
        <v>1152</v>
      </c>
      <c r="E457" s="27" t="s">
        <v>1152</v>
      </c>
      <c r="F457" s="41" t="s">
        <v>1152</v>
      </c>
    </row>
    <row r="458" spans="1:6" ht="15.75">
      <c r="A458" s="69" t="s">
        <v>2357</v>
      </c>
      <c r="B458" t="str">
        <f>VLOOKUP(A458,'MASTER KEY'!$A$2:$B1418,2,FALSE)</f>
        <v>Dinophyta (Peridinium sp.)</v>
      </c>
      <c r="C458" s="24" t="str">
        <f>VLOOKUP(A458,'MASTER KEY'!$A$2:$C1418,3,FALSE)</f>
        <v>cells/mL</v>
      </c>
      <c r="D458" s="27" t="s">
        <v>1152</v>
      </c>
      <c r="E458" s="27" t="s">
        <v>1152</v>
      </c>
      <c r="F458" s="41" t="s">
        <v>1152</v>
      </c>
    </row>
    <row r="459" spans="1:6" ht="15.75">
      <c r="A459" s="69" t="s">
        <v>2359</v>
      </c>
      <c r="B459" t="str">
        <f>VLOOKUP(A459,'MASTER KEY'!$A$2:$B1419,2,FALSE)</f>
        <v>Total Dissolved Solids</v>
      </c>
      <c r="C459" s="24" t="str">
        <f>VLOOKUP(A459,'MASTER KEY'!$A$2:$C1419,3,FALSE)</f>
        <v>mg/l</v>
      </c>
      <c r="D459" s="27" t="s">
        <v>1152</v>
      </c>
      <c r="E459" s="27" t="s">
        <v>1152</v>
      </c>
      <c r="F459" s="41" t="s">
        <v>1152</v>
      </c>
    </row>
    <row r="460" spans="1:6" ht="15.75">
      <c r="A460" s="69" t="s">
        <v>2361</v>
      </c>
      <c r="B460" t="str">
        <f>VLOOKUP(A460,'MASTER KEY'!$A$2:$B1420,2,FALSE)</f>
        <v>Equipment voltage</v>
      </c>
      <c r="C460" s="24" t="str">
        <f>VLOOKUP(A460,'MASTER KEY'!$A$2:$C1420,3,FALSE)</f>
        <v>Volts</v>
      </c>
      <c r="D460" s="27" t="s">
        <v>1152</v>
      </c>
      <c r="E460" s="27" t="s">
        <v>1152</v>
      </c>
      <c r="F460" s="41" t="s">
        <v>1152</v>
      </c>
    </row>
    <row r="461" spans="1:6" ht="15.75">
      <c r="A461" s="69" t="s">
        <v>2363</v>
      </c>
      <c r="B461" t="str">
        <f>VLOOKUP(A461,'MASTER KEY'!$A$2:$B1421,2,FALSE)</f>
        <v>Euglenophyta (Euglena sp.)</v>
      </c>
      <c r="C461" s="24" t="str">
        <f>VLOOKUP(A461,'MASTER KEY'!$A$2:$C1421,3,FALSE)</f>
        <v>cells/mL</v>
      </c>
      <c r="D461" s="27" t="s">
        <v>1152</v>
      </c>
      <c r="E461" s="27" t="s">
        <v>1152</v>
      </c>
      <c r="F461" s="41" t="s">
        <v>1152</v>
      </c>
    </row>
    <row r="462" spans="1:6" ht="15.75">
      <c r="A462" s="69" t="s">
        <v>2365</v>
      </c>
      <c r="B462" t="str">
        <f>VLOOKUP(A462,'MASTER KEY'!$A$2:$B1422,2,FALSE)</f>
        <v>Euglenophyta (Phacus sp.)</v>
      </c>
      <c r="C462" s="24" t="str">
        <f>VLOOKUP(A462,'MASTER KEY'!$A$2:$C1422,3,FALSE)</f>
        <v>cells/mL</v>
      </c>
      <c r="D462" s="27" t="s">
        <v>1152</v>
      </c>
      <c r="E462" s="27" t="s">
        <v>1152</v>
      </c>
      <c r="F462" s="41" t="s">
        <v>1152</v>
      </c>
    </row>
    <row r="463" spans="1:6" ht="15.75">
      <c r="A463" s="69" t="s">
        <v>2367</v>
      </c>
      <c r="B463" t="str">
        <f>VLOOKUP(A463,'MASTER KEY'!$A$2:$B1423,2,FALSE)</f>
        <v>Euglenophyta (Trachelomonas sp.)</v>
      </c>
      <c r="C463" s="24" t="str">
        <f>VLOOKUP(A463,'MASTER KEY'!$A$2:$C1423,3,FALSE)</f>
        <v>cells/mL</v>
      </c>
      <c r="D463" s="27" t="s">
        <v>1152</v>
      </c>
      <c r="E463" s="27" t="s">
        <v>1152</v>
      </c>
      <c r="F463" s="41" t="s">
        <v>1152</v>
      </c>
    </row>
    <row r="464" spans="1:6" ht="15.75">
      <c r="A464" s="69" t="s">
        <v>2369</v>
      </c>
      <c r="B464" t="str">
        <f>VLOOKUP(A464,'MASTER KEY'!$A$2:$B1424,2,FALSE)</f>
        <v>Euglenozoa (Lepocinclis sp.)</v>
      </c>
      <c r="C464" s="24" t="str">
        <f>VLOOKUP(A464,'MASTER KEY'!$A$2:$C1424,3,FALSE)</f>
        <v>cells/mL</v>
      </c>
      <c r="D464" s="27" t="s">
        <v>1152</v>
      </c>
      <c r="E464" s="27" t="s">
        <v>1152</v>
      </c>
      <c r="F464" s="41" t="s">
        <v>1152</v>
      </c>
    </row>
    <row r="465" spans="1:6" ht="15.75">
      <c r="A465" s="69" t="s">
        <v>2371</v>
      </c>
      <c r="B465" t="str">
        <f>VLOOKUP(A465,'MASTER KEY'!$A$2:$B1425,2,FALSE)</f>
        <v>Fluoride</v>
      </c>
      <c r="C465" s="24" t="str">
        <f>VLOOKUP(A465,'MASTER KEY'!$A$2:$C1425,3,FALSE)</f>
        <v>mg/l</v>
      </c>
      <c r="D465" s="27" t="s">
        <v>1152</v>
      </c>
      <c r="E465" s="27" t="s">
        <v>1152</v>
      </c>
      <c r="F465" s="41" t="s">
        <v>1152</v>
      </c>
    </row>
    <row r="466" spans="1:6" ht="15.75">
      <c r="A466" s="69" t="s">
        <v>2373</v>
      </c>
      <c r="B466" t="str">
        <f>VLOOKUP(A466,'MASTER KEY'!$A$2:$B1426,2,FALSE)</f>
        <v>Dissolved Iron</v>
      </c>
      <c r="C466" s="24" t="str">
        <f>VLOOKUP(A466,'MASTER KEY'!$A$2:$C1426,3,FALSE)</f>
        <v>mg/l</v>
      </c>
      <c r="D466" s="27" t="s">
        <v>1152</v>
      </c>
      <c r="E466" s="27" t="s">
        <v>1152</v>
      </c>
      <c r="F466" s="41" t="s">
        <v>1152</v>
      </c>
    </row>
    <row r="467" spans="1:6" ht="15.75">
      <c r="A467" s="69" t="s">
        <v>2375</v>
      </c>
      <c r="B467" t="str">
        <f>VLOOKUP(A467,'MASTER KEY'!$A$2:$B1427,2,FALSE)</f>
        <v>Total Iron</v>
      </c>
      <c r="C467" s="24" t="str">
        <f>VLOOKUP(A467,'MASTER KEY'!$A$2:$C1427,3,FALSE)</f>
        <v>mg/l</v>
      </c>
      <c r="D467" s="27" t="s">
        <v>1152</v>
      </c>
      <c r="E467" s="27" t="s">
        <v>1152</v>
      </c>
      <c r="F467" s="41" t="s">
        <v>1152</v>
      </c>
    </row>
    <row r="468" spans="1:6" ht="15.75">
      <c r="A468" s="69" t="s">
        <v>2377</v>
      </c>
      <c r="B468" t="str">
        <f>VLOOKUP(A468,'MASTER KEY'!$A$2:$B1428,2,FALSE)</f>
        <v>Total Manganese</v>
      </c>
      <c r="C468" s="24" t="str">
        <f>VLOOKUP(A468,'MASTER KEY'!$A$2:$C1428,3,FALSE)</f>
        <v>mg/l</v>
      </c>
      <c r="D468" s="27" t="s">
        <v>1152</v>
      </c>
      <c r="E468" s="27" t="s">
        <v>1152</v>
      </c>
      <c r="F468" s="41" t="s">
        <v>1152</v>
      </c>
    </row>
    <row r="469" spans="1:6" ht="15.75">
      <c r="A469" s="69" t="s">
        <v>2379</v>
      </c>
      <c r="B469" t="str">
        <f>VLOOKUP(A469,'MASTER KEY'!$A$2:$B1429,2,FALSE)</f>
        <v>Total Mercury</v>
      </c>
      <c r="C469" s="24" t="str">
        <f>VLOOKUP(A469,'MASTER KEY'!$A$2:$C1429,3,FALSE)</f>
        <v>mg/l</v>
      </c>
      <c r="D469" s="27" t="s">
        <v>1152</v>
      </c>
      <c r="E469" s="27" t="s">
        <v>1152</v>
      </c>
      <c r="F469" s="41" t="s">
        <v>1152</v>
      </c>
    </row>
    <row r="470" spans="1:6" ht="15.75">
      <c r="A470" s="69" t="s">
        <v>2381</v>
      </c>
      <c r="B470" t="str">
        <f>VLOOKUP(A470,'MASTER KEY'!$A$2:$B1430,2,FALSE)</f>
        <v>Microcystin-LR Extracellular</v>
      </c>
      <c r="C470" s="24" t="str">
        <f>VLOOKUP(A470,'MASTER KEY'!$A$2:$C1430,3,FALSE)</f>
        <v>ug/L</v>
      </c>
      <c r="D470" s="27" t="s">
        <v>1152</v>
      </c>
      <c r="E470" s="27" t="s">
        <v>1152</v>
      </c>
      <c r="F470" s="41" t="s">
        <v>1152</v>
      </c>
    </row>
    <row r="471" spans="1:6" ht="15.75">
      <c r="A471" s="69" t="s">
        <v>2383</v>
      </c>
      <c r="B471" t="str">
        <f>VLOOKUP(A471,'MASTER KEY'!$A$2:$B1431,2,FALSE)</f>
        <v>Microcystin-LR Intracellular</v>
      </c>
      <c r="C471" s="24" t="str">
        <f>VLOOKUP(A471,'MASTER KEY'!$A$2:$C1431,3,FALSE)</f>
        <v>ug/L</v>
      </c>
      <c r="D471" s="27" t="s">
        <v>1152</v>
      </c>
      <c r="E471" s="27" t="s">
        <v>1152</v>
      </c>
      <c r="F471" s="41" t="s">
        <v>1152</v>
      </c>
    </row>
    <row r="472" spans="1:6" ht="15.75">
      <c r="A472" s="69" t="s">
        <v>2385</v>
      </c>
      <c r="B472" t="str">
        <f>VLOOKUP(A472,'MASTER KEY'!$A$2:$B1432,2,FALSE)</f>
        <v>Miozoa (Peridinium willei)</v>
      </c>
      <c r="C472" s="24" t="str">
        <f>VLOOKUP(A472,'MASTER KEY'!$A$2:$C1432,3,FALSE)</f>
        <v>cells/mL</v>
      </c>
      <c r="D472" s="27" t="s">
        <v>1152</v>
      </c>
      <c r="E472" s="27" t="s">
        <v>1152</v>
      </c>
      <c r="F472" s="41" t="s">
        <v>1152</v>
      </c>
    </row>
    <row r="473" spans="1:6" ht="15.75">
      <c r="A473" s="69" t="s">
        <v>2387</v>
      </c>
      <c r="B473" t="str">
        <f>VLOOKUP(A473,'MASTER KEY'!$A$2:$B1433,2,FALSE)</f>
        <v>Ochrophyta (Apedinella sp.)</v>
      </c>
      <c r="C473" s="24" t="str">
        <f>VLOOKUP(A473,'MASTER KEY'!$A$2:$C1433,3,FALSE)</f>
        <v>cells/mL</v>
      </c>
      <c r="D473" s="27" t="s">
        <v>1152</v>
      </c>
      <c r="E473" s="27" t="s">
        <v>1152</v>
      </c>
      <c r="F473" s="41" t="s">
        <v>1152</v>
      </c>
    </row>
    <row r="474" spans="1:6" ht="15.75">
      <c r="A474" s="69" t="s">
        <v>2389</v>
      </c>
      <c r="B474" t="str">
        <f>VLOOKUP(A474,'MASTER KEY'!$A$2:$B1434,2,FALSE)</f>
        <v>Ochrophyta (Chrysococcus sp.)</v>
      </c>
      <c r="C474" s="24" t="str">
        <f>VLOOKUP(A474,'MASTER KEY'!$A$2:$C1434,3,FALSE)</f>
        <v>cells/mL</v>
      </c>
      <c r="D474" s="27" t="s">
        <v>1152</v>
      </c>
      <c r="E474" s="27" t="s">
        <v>1152</v>
      </c>
      <c r="F474" s="41" t="s">
        <v>1152</v>
      </c>
    </row>
    <row r="475" spans="1:6" ht="15.75">
      <c r="A475" s="69" t="s">
        <v>2391</v>
      </c>
      <c r="B475" t="str">
        <f>VLOOKUP(A475,'MASTER KEY'!$A$2:$B1435,2,FALSE)</f>
        <v>Ochrophyta (Chrysosphaerella sp.)</v>
      </c>
      <c r="C475" s="24" t="str">
        <f>VLOOKUP(A475,'MASTER KEY'!$A$2:$C1435,3,FALSE)</f>
        <v>cells/mL</v>
      </c>
      <c r="D475" s="27" t="s">
        <v>1152</v>
      </c>
      <c r="E475" s="27" t="s">
        <v>1152</v>
      </c>
      <c r="F475" s="41" t="s">
        <v>1152</v>
      </c>
    </row>
    <row r="476" spans="1:6" ht="15.75">
      <c r="A476" s="69" t="s">
        <v>2393</v>
      </c>
      <c r="B476" t="str">
        <f>VLOOKUP(A476,'MASTER KEY'!$A$2:$B1436,2,FALSE)</f>
        <v>Ochrophyta (Epithemia sp.)</v>
      </c>
      <c r="C476" s="24" t="str">
        <f>VLOOKUP(A476,'MASTER KEY'!$A$2:$C1436,3,FALSE)</f>
        <v>cells/mL</v>
      </c>
      <c r="D476" s="27" t="s">
        <v>1152</v>
      </c>
      <c r="E476" s="27" t="s">
        <v>1152</v>
      </c>
      <c r="F476" s="41" t="s">
        <v>1152</v>
      </c>
    </row>
    <row r="477" spans="1:6" ht="15.75">
      <c r="A477" s="69" t="s">
        <v>2395</v>
      </c>
      <c r="B477" t="str">
        <f>VLOOKUP(A477,'MASTER KEY'!$A$2:$B1437,2,FALSE)</f>
        <v>Ochrophyta (Kephyrion sp.)</v>
      </c>
      <c r="C477" s="24" t="str">
        <f>VLOOKUP(A477,'MASTER KEY'!$A$2:$C1437,3,FALSE)</f>
        <v>cells/mL</v>
      </c>
      <c r="D477" s="27" t="s">
        <v>1152</v>
      </c>
      <c r="E477" s="27" t="s">
        <v>1152</v>
      </c>
      <c r="F477" s="41" t="s">
        <v>1152</v>
      </c>
    </row>
    <row r="478" spans="1:6" ht="15.75">
      <c r="A478" s="69" t="s">
        <v>2397</v>
      </c>
      <c r="B478" t="str">
        <f>VLOOKUP(A478,'MASTER KEY'!$A$2:$B1438,2,FALSE)</f>
        <v>Ochrophyta (Naegeliella sp.)</v>
      </c>
      <c r="C478" s="24" t="str">
        <f>VLOOKUP(A478,'MASTER KEY'!$A$2:$C1438,3,FALSE)</f>
        <v>cells/mL</v>
      </c>
      <c r="D478" s="27" t="s">
        <v>1152</v>
      </c>
      <c r="E478" s="27" t="s">
        <v>1152</v>
      </c>
      <c r="F478" s="41" t="s">
        <v>1152</v>
      </c>
    </row>
    <row r="479" spans="1:6" ht="15.75">
      <c r="A479" s="69" t="s">
        <v>2399</v>
      </c>
      <c r="B479" t="str">
        <f>VLOOKUP(A479,'MASTER KEY'!$A$2:$B1439,2,FALSE)</f>
        <v>Ochrophyta (Ochromonas sp.)</v>
      </c>
      <c r="C479" s="24" t="str">
        <f>VLOOKUP(A479,'MASTER KEY'!$A$2:$C1439,3,FALSE)</f>
        <v>cells/mL</v>
      </c>
      <c r="D479" s="27" t="s">
        <v>1152</v>
      </c>
      <c r="E479" s="27" t="s">
        <v>1152</v>
      </c>
      <c r="F479" s="41" t="s">
        <v>1152</v>
      </c>
    </row>
    <row r="480" spans="1:6" ht="15.75">
      <c r="A480" s="69" t="s">
        <v>2401</v>
      </c>
      <c r="B480" t="str">
        <f>VLOOKUP(A480,'MASTER KEY'!$A$2:$B1440,2,FALSE)</f>
        <v>Ochrophyta (Rhopalodia sp.)</v>
      </c>
      <c r="C480" s="24" t="str">
        <f>VLOOKUP(A480,'MASTER KEY'!$A$2:$C1440,3,FALSE)</f>
        <v>cells/mL</v>
      </c>
      <c r="D480" s="27" t="s">
        <v>1152</v>
      </c>
      <c r="E480" s="27" t="s">
        <v>1152</v>
      </c>
      <c r="F480" s="41" t="s">
        <v>1152</v>
      </c>
    </row>
    <row r="481" spans="1:6" ht="15.75">
      <c r="A481" s="69" t="s">
        <v>2403</v>
      </c>
      <c r="B481" t="str">
        <f>VLOOKUP(A481,'MASTER KEY'!$A$2:$B1441,2,FALSE)</f>
        <v>Ochrophyta (Spiniferomonas sp.)</v>
      </c>
      <c r="C481" s="24" t="str">
        <f>VLOOKUP(A481,'MASTER KEY'!$A$2:$C1441,3,FALSE)</f>
        <v>cells/mL</v>
      </c>
      <c r="D481" s="27" t="s">
        <v>1152</v>
      </c>
      <c r="E481" s="27" t="s">
        <v>1152</v>
      </c>
      <c r="F481" s="41" t="s">
        <v>1152</v>
      </c>
    </row>
    <row r="482" spans="1:6" ht="15.75">
      <c r="A482" s="69" t="s">
        <v>2405</v>
      </c>
      <c r="B482" t="str">
        <f>VLOOKUP(A482,'MASTER KEY'!$A$2:$B1442,2,FALSE)</f>
        <v>Ochrophyta (Surirella sp.)</v>
      </c>
      <c r="C482" s="24" t="str">
        <f>VLOOKUP(A482,'MASTER KEY'!$A$2:$C1442,3,FALSE)</f>
        <v>cells/mL</v>
      </c>
      <c r="D482" s="27" t="s">
        <v>1152</v>
      </c>
      <c r="E482" s="27" t="s">
        <v>1152</v>
      </c>
      <c r="F482" s="41" t="s">
        <v>1152</v>
      </c>
    </row>
    <row r="483" spans="1:6" ht="15.75">
      <c r="A483" s="69" t="s">
        <v>2407</v>
      </c>
      <c r="B483" t="str">
        <f>VLOOKUP(A483,'MASTER KEY'!$A$2:$B1443,2,FALSE)</f>
        <v>Ochrophyta (Uroglena sp.)</v>
      </c>
      <c r="C483" s="24" t="str">
        <f>VLOOKUP(A483,'MASTER KEY'!$A$2:$C1443,3,FALSE)</f>
        <v>cells/mL</v>
      </c>
      <c r="D483" s="27" t="s">
        <v>1152</v>
      </c>
      <c r="E483" s="27" t="s">
        <v>1152</v>
      </c>
      <c r="F483" s="41" t="s">
        <v>1152</v>
      </c>
    </row>
    <row r="484" spans="1:6" ht="15.75">
      <c r="A484" s="69" t="s">
        <v>2409</v>
      </c>
      <c r="B484" t="str">
        <f>VLOOKUP(A484,'MASTER KEY'!$A$2:$B1444,2,FALSE)</f>
        <v>Dissolved Organic Carbon</v>
      </c>
      <c r="C484" s="24" t="str">
        <f>VLOOKUP(A484,'MASTER KEY'!$A$2:$C1444,3,FALSE)</f>
        <v>mg/l</v>
      </c>
      <c r="D484" s="27" t="s">
        <v>1152</v>
      </c>
      <c r="E484" s="27" t="s">
        <v>1152</v>
      </c>
      <c r="F484" s="41" t="s">
        <v>1152</v>
      </c>
    </row>
    <row r="485" spans="1:6" ht="15.75">
      <c r="A485" s="69" t="s">
        <v>2410</v>
      </c>
      <c r="B485" t="str">
        <f>VLOOKUP(A485,'MASTER KEY'!$A$2:$B1445,2,FALSE)</f>
        <v>Dissolved Organic Carbon Non-Purgeable</v>
      </c>
      <c r="C485" s="24" t="str">
        <f>VLOOKUP(A485,'MASTER KEY'!$A$2:$C1445,3,FALSE)</f>
        <v>mg/l</v>
      </c>
      <c r="D485" s="27" t="s">
        <v>1152</v>
      </c>
      <c r="E485" s="27" t="s">
        <v>1152</v>
      </c>
      <c r="F485" s="41" t="s">
        <v>1152</v>
      </c>
    </row>
    <row r="486" spans="1:6" ht="15.75">
      <c r="A486" s="69" t="s">
        <v>2412</v>
      </c>
      <c r="B486" t="str">
        <f>VLOOKUP(A486,'MASTER KEY'!$A$2:$B1446,2,FALSE)</f>
        <v>Total Organic Carbon Non-Purgeable</v>
      </c>
      <c r="C486" s="24" t="str">
        <f>VLOOKUP(A486,'MASTER KEY'!$A$2:$C1446,3,FALSE)</f>
        <v>mg/l</v>
      </c>
      <c r="D486" s="27" t="s">
        <v>1152</v>
      </c>
      <c r="E486" s="27" t="s">
        <v>1152</v>
      </c>
      <c r="F486" s="41" t="s">
        <v>1152</v>
      </c>
    </row>
    <row r="487" spans="1:6" ht="15.75">
      <c r="A487" s="69" t="s">
        <v>2414</v>
      </c>
      <c r="B487" t="str">
        <f>VLOOKUP(A487,'MASTER KEY'!$A$2:$B1447,2,FALSE)</f>
        <v>Total Oxidised Nitrite and Nitrate</v>
      </c>
      <c r="C487" s="24" t="str">
        <f>VLOOKUP(A487,'MASTER KEY'!$A$2:$C1447,3,FALSE)</f>
        <v>mg/L</v>
      </c>
      <c r="D487" s="27" t="s">
        <v>1152</v>
      </c>
      <c r="E487" s="27" t="s">
        <v>1152</v>
      </c>
      <c r="F487" s="41" t="s">
        <v>1152</v>
      </c>
    </row>
    <row r="488" spans="1:6" ht="15.75">
      <c r="A488" s="69" t="s">
        <v>2416</v>
      </c>
      <c r="B488" t="str">
        <f>VLOOKUP(A488,'MASTER KEY'!$A$2:$B1448,2,FALSE)</f>
        <v>PAR omni-directional</v>
      </c>
      <c r="C488" s="24" t="str">
        <f>VLOOKUP(A488,'MASTER KEY'!$A$2:$C1448,3,FALSE)</f>
        <v>¬µmol photons/m¬≤/sec</v>
      </c>
      <c r="D488" s="27" t="s">
        <v>1152</v>
      </c>
      <c r="E488" s="27" t="s">
        <v>1152</v>
      </c>
      <c r="F488" s="41" t="s">
        <v>1152</v>
      </c>
    </row>
    <row r="489" spans="1:6" ht="15.75">
      <c r="A489" s="69" t="s">
        <v>2418</v>
      </c>
      <c r="B489" t="str">
        <f>VLOOKUP(A489,'MASTER KEY'!$A$2:$B1449,2,FALSE)</f>
        <v>Filtered Reactive Phosphorus</v>
      </c>
      <c r="C489" s="24" t="str">
        <f>VLOOKUP(A489,'MASTER KEY'!$A$2:$C1449,3,FALSE)</f>
        <v>mg/l</v>
      </c>
      <c r="D489" s="27" t="s">
        <v>1152</v>
      </c>
      <c r="E489" s="27" t="s">
        <v>1152</v>
      </c>
      <c r="F489" s="41" t="s">
        <v>1152</v>
      </c>
    </row>
    <row r="490" spans="1:6" ht="15.75">
      <c r="A490" s="69" t="s">
        <v>2420</v>
      </c>
      <c r="B490" t="str">
        <f>VLOOKUP(A490,'MASTER KEY'!$A$2:$B1450,2,FALSE)</f>
        <v>Total Reactive Phosphorus</v>
      </c>
      <c r="C490" s="24" t="str">
        <f>VLOOKUP(A490,'MASTER KEY'!$A$2:$C1450,3,FALSE)</f>
        <v>mg/l</v>
      </c>
      <c r="D490" s="27" t="s">
        <v>1152</v>
      </c>
      <c r="E490" s="27" t="s">
        <v>1152</v>
      </c>
      <c r="F490" s="41" t="s">
        <v>1152</v>
      </c>
    </row>
    <row r="491" spans="1:6" ht="15.75">
      <c r="A491" s="69" t="s">
        <v>2422</v>
      </c>
      <c r="B491" t="str">
        <f>VLOOKUP(A491,'MASTER KEY'!$A$2:$B1451,2,FALSE)</f>
        <v>Redox US Stnd Oxid</v>
      </c>
      <c r="C491" s="24" t="str">
        <f>VLOOKUP(A491,'MASTER KEY'!$A$2:$C1451,3,FALSE)</f>
        <v>mV</v>
      </c>
      <c r="D491" s="27" t="s">
        <v>1152</v>
      </c>
      <c r="E491" s="27" t="s">
        <v>1152</v>
      </c>
      <c r="F491" s="41" t="s">
        <v>1152</v>
      </c>
    </row>
    <row r="492" spans="1:6" ht="15.75">
      <c r="A492" s="69" t="s">
        <v>2424</v>
      </c>
      <c r="B492" t="str">
        <f>VLOOKUP(A492,'MASTER KEY'!$A$2:$B1452,2,FALSE)</f>
        <v>Filtered Sample Volume</v>
      </c>
      <c r="C492" s="24" t="str">
        <f>VLOOKUP(A492,'MASTER KEY'!$A$2:$C1452,3,FALSE)</f>
        <v>Millilitres</v>
      </c>
      <c r="D492" s="27" t="s">
        <v>1152</v>
      </c>
      <c r="E492" s="27" t="s">
        <v>1152</v>
      </c>
      <c r="F492" s="41" t="s">
        <v>1152</v>
      </c>
    </row>
    <row r="493" spans="1:6" ht="15.75">
      <c r="A493" s="69" t="s">
        <v>2426</v>
      </c>
      <c r="B493" t="str">
        <f>VLOOKUP(A493,'MASTER KEY'!$A$2:$B1453,2,FALSE)</f>
        <v>Total Sulphate</v>
      </c>
      <c r="C493" s="24" t="str">
        <f>VLOOKUP(A493,'MASTER KEY'!$A$2:$C1453,3,FALSE)</f>
        <v>mg/l</v>
      </c>
      <c r="D493" s="27" t="s">
        <v>1152</v>
      </c>
      <c r="E493" s="27" t="s">
        <v>1152</v>
      </c>
      <c r="F493" s="41" t="s">
        <v>1152</v>
      </c>
    </row>
    <row r="494" spans="1:6" ht="15.75">
      <c r="A494" s="69" t="s">
        <v>2428</v>
      </c>
      <c r="B494" t="str">
        <f>VLOOKUP(A494,'MASTER KEY'!$A$2:$B1454,2,FALSE)</f>
        <v>Filtered Turbidity</v>
      </c>
      <c r="C494" s="24" t="str">
        <f>VLOOKUP(A494,'MASTER KEY'!$A$2:$C1454,3,FALSE)</f>
        <v>FTU</v>
      </c>
      <c r="D494" s="27" t="s">
        <v>1152</v>
      </c>
      <c r="E494" s="27" t="s">
        <v>1152</v>
      </c>
      <c r="F494" s="41" t="s">
        <v>1152</v>
      </c>
    </row>
    <row r="495" spans="1:6" ht="15.75">
      <c r="A495" s="69" t="s">
        <v>2430</v>
      </c>
      <c r="B495" t="str">
        <f>VLOOKUP(A495,'MASTER KEY'!$A$2:$B1455,2,FALSE)</f>
        <v>Unidentified Chrysophyte</v>
      </c>
      <c r="C495" s="24" t="str">
        <f>VLOOKUP(A495,'MASTER KEY'!$A$2:$C1455,3,FALSE)</f>
        <v>cells/mL</v>
      </c>
      <c r="D495" s="27" t="s">
        <v>1152</v>
      </c>
      <c r="E495" s="27" t="s">
        <v>1152</v>
      </c>
      <c r="F495" s="41" t="s">
        <v>1152</v>
      </c>
    </row>
    <row r="496" spans="1:6" ht="15.75">
      <c r="A496" s="69" t="s">
        <v>2432</v>
      </c>
      <c r="B496" t="str">
        <f>VLOOKUP(A496,'MASTER KEY'!$A$2:$B1456,2,FALSE)</f>
        <v>Unidentified chlorophyte</v>
      </c>
      <c r="C496" s="24" t="str">
        <f>VLOOKUP(A496,'MASTER KEY'!$A$2:$C1456,3,FALSE)</f>
        <v>cells/mL</v>
      </c>
      <c r="D496" s="27" t="s">
        <v>1152</v>
      </c>
      <c r="E496" s="27" t="s">
        <v>1152</v>
      </c>
      <c r="F496" s="41" t="s">
        <v>1152</v>
      </c>
    </row>
    <row r="497" spans="1:6" ht="15.75">
      <c r="A497" s="69" t="s">
        <v>2434</v>
      </c>
      <c r="B497" t="str">
        <f>VLOOKUP(A497,'MASTER KEY'!$A$2:$B1457,2,FALSE)</f>
        <v>Unidentified filamentous cyanobacteria</v>
      </c>
      <c r="C497" s="24" t="str">
        <f>VLOOKUP(A497,'MASTER KEY'!$A$2:$C1457,3,FALSE)</f>
        <v>cells/mL</v>
      </c>
      <c r="D497" s="27" t="s">
        <v>1152</v>
      </c>
      <c r="E497" s="27" t="s">
        <v>1152</v>
      </c>
      <c r="F497" s="41" t="s">
        <v>1152</v>
      </c>
    </row>
    <row r="498" spans="1:6" ht="15.75">
      <c r="A498" s="69" t="s">
        <v>2436</v>
      </c>
      <c r="B498" t="str">
        <f>VLOOKUP(A498,'MASTER KEY'!$A$2:$B1458,2,FALSE)</f>
        <v>Unidentified phytoflagellate</v>
      </c>
      <c r="C498" s="24" t="str">
        <f>VLOOKUP(A498,'MASTER KEY'!$A$2:$C1458,3,FALSE)</f>
        <v>cells/mL</v>
      </c>
      <c r="D498" s="27" t="s">
        <v>1152</v>
      </c>
      <c r="E498" s="27" t="s">
        <v>1152</v>
      </c>
      <c r="F498" s="41" t="s">
        <v>1152</v>
      </c>
    </row>
    <row r="499" spans="1:6" ht="15.75">
      <c r="A499" s="69" t="s">
        <v>2438</v>
      </c>
      <c r="B499" t="str">
        <f>VLOOKUP(A499,'MASTER KEY'!$A$2:$B1459,2,FALSE)</f>
        <v>Unidentified pico cyanobacteria</v>
      </c>
      <c r="C499" s="24" t="str">
        <f>VLOOKUP(A499,'MASTER KEY'!$A$2:$C1459,3,FALSE)</f>
        <v>cells/mL</v>
      </c>
      <c r="D499" s="27" t="s">
        <v>1152</v>
      </c>
      <c r="E499" s="27" t="s">
        <v>1152</v>
      </c>
      <c r="F499" s="41" t="s">
        <v>1152</v>
      </c>
    </row>
    <row r="500" spans="1:6" ht="15.75">
      <c r="A500" s="69" t="s">
        <v>2440</v>
      </c>
      <c r="B500" t="str">
        <f>VLOOKUP(A500,'MASTER KEY'!$A$2:$B1460,2,FALSE)</f>
        <v>Unidentified round green cells</v>
      </c>
      <c r="C500" s="24" t="str">
        <f>VLOOKUP(A500,'MASTER KEY'!$A$2:$C1460,3,FALSE)</f>
        <v>cells/mL</v>
      </c>
      <c r="D500" s="27" t="s">
        <v>1152</v>
      </c>
      <c r="E500" s="27" t="s">
        <v>1152</v>
      </c>
      <c r="F500" s="41" t="s">
        <v>1152</v>
      </c>
    </row>
    <row r="501" spans="1:6" ht="15.75">
      <c r="A501" s="69" t="s">
        <v>2442</v>
      </c>
      <c r="B501" t="str">
        <f>VLOOKUP(A501,'MASTER KEY'!$A$2:$B1461,2,FALSE)</f>
        <v>Unidentified uniflagellate</v>
      </c>
      <c r="C501" s="24" t="str">
        <f>VLOOKUP(A501,'MASTER KEY'!$A$2:$C1461,3,FALSE)</f>
        <v>cells/mL</v>
      </c>
      <c r="D501" s="27" t="s">
        <v>1152</v>
      </c>
      <c r="E501" s="27" t="s">
        <v>1152</v>
      </c>
      <c r="F501" s="41" t="s">
        <v>1152</v>
      </c>
    </row>
    <row r="502" spans="1:6" ht="15.75">
      <c r="A502" s="69" t="s">
        <v>2444</v>
      </c>
      <c r="B502" t="str">
        <f>VLOOKUP(A502,'MASTER KEY'!$A$2:$B1462,2,FALSE)</f>
        <v>Water Surface Condition</v>
      </c>
      <c r="C502" s="24">
        <f>VLOOKUP(A502,'MASTER KEY'!$A$2:$C1462,3,FALSE)</f>
        <v>0</v>
      </c>
      <c r="D502" s="27" t="s">
        <v>1152</v>
      </c>
      <c r="E502" s="27" t="s">
        <v>1152</v>
      </c>
      <c r="F502" s="41" t="s">
        <v>1152</v>
      </c>
    </row>
    <row r="503" spans="1:6" ht="15.75">
      <c r="A503" s="69" t="s">
        <v>2446</v>
      </c>
      <c r="B503" t="str">
        <f>VLOOKUP(A503,'MASTER KEY'!$A$2:$B1463,2,FALSE)</f>
        <v>Bacillariophyta (Amphora sp.)</v>
      </c>
      <c r="C503" s="24" t="str">
        <f>VLOOKUP(A503,'MASTER KEY'!$A$2:$C1463,3,FALSE)</f>
        <v>cells/mL</v>
      </c>
      <c r="D503" s="27" t="s">
        <v>1152</v>
      </c>
      <c r="E503" s="27" t="s">
        <v>1152</v>
      </c>
      <c r="F503" s="41" t="s">
        <v>1152</v>
      </c>
    </row>
    <row r="504" spans="1:6" ht="15.75">
      <c r="A504" s="69" t="s">
        <v>2447</v>
      </c>
      <c r="B504" t="str">
        <f>VLOOKUP(A504,'MASTER KEY'!$A$2:$B1464,2,FALSE)</f>
        <v>Bacillariophyta (Tabellaria flocculosa)</v>
      </c>
      <c r="C504" s="24" t="str">
        <f>VLOOKUP(A504,'MASTER KEY'!$A$2:$C1464,3,FALSE)</f>
        <v>cells/mL</v>
      </c>
      <c r="D504" s="27" t="s">
        <v>1152</v>
      </c>
      <c r="E504" s="27" t="s">
        <v>1152</v>
      </c>
      <c r="F504" s="41" t="s">
        <v>1152</v>
      </c>
    </row>
    <row r="505" spans="1:6" ht="15.75">
      <c r="A505" s="69" t="s">
        <v>2449</v>
      </c>
      <c r="B505" t="str">
        <f>VLOOKUP(A505,'MASTER KEY'!$A$2:$B1465,2,FALSE)</f>
        <v>Cyanobacteria (Aphanizomenon sp.)</v>
      </c>
      <c r="C505" s="24" t="str">
        <f>VLOOKUP(A505,'MASTER KEY'!$A$2:$C1465,3,FALSE)</f>
        <v>cells/mL</v>
      </c>
      <c r="D505" s="27" t="s">
        <v>1152</v>
      </c>
      <c r="E505" s="27" t="s">
        <v>1152</v>
      </c>
      <c r="F505" s="41" t="s">
        <v>1152</v>
      </c>
    </row>
    <row r="506" spans="1:6" ht="15.75">
      <c r="A506" s="69" t="s">
        <v>2451</v>
      </c>
      <c r="B506" t="str">
        <f>VLOOKUP(A506,'MASTER KEY'!$A$2:$B1466,2,FALSE)</f>
        <v>Ochrophyta (Ophiocytiaceae sp.)</v>
      </c>
      <c r="C506" s="24" t="str">
        <f>VLOOKUP(A506,'MASTER KEY'!$A$2:$C1466,3,FALSE)</f>
        <v>cells/mL</v>
      </c>
      <c r="D506" s="27" t="s">
        <v>1152</v>
      </c>
      <c r="E506" s="27" t="s">
        <v>1152</v>
      </c>
      <c r="F506" s="41" t="s">
        <v>1152</v>
      </c>
    </row>
    <row r="507" spans="1:6" ht="15.75">
      <c r="A507" s="69" t="s">
        <v>2453</v>
      </c>
      <c r="B507" t="str">
        <f>VLOOKUP(A507,'MASTER KEY'!$A$2:$B1467,2,FALSE)</f>
        <v>PAR uni-directional in water</v>
      </c>
      <c r="C507" s="24" t="str">
        <f>VLOOKUP(A507,'MASTER KEY'!$A$2:$C1467,3,FALSE)</f>
        <v>¬µmol photons/m¬≤/sec</v>
      </c>
      <c r="D507" s="27" t="s">
        <v>1152</v>
      </c>
      <c r="E507" s="27" t="s">
        <v>1152</v>
      </c>
      <c r="F507" s="41" t="s">
        <v>1152</v>
      </c>
    </row>
    <row r="508" spans="1:6" ht="15.75">
      <c r="A508" s="69" t="s">
        <v>2455</v>
      </c>
      <c r="B508" t="str">
        <f>VLOOKUP(A508,'MASTER KEY'!$A$2:$B1468,2,FALSE)</f>
        <v>Sample bottles</v>
      </c>
      <c r="C508" s="24" t="str">
        <f>VLOOKUP(A508,'MASTER KEY'!$A$2:$C1468,3,FALSE)</f>
        <v>units</v>
      </c>
      <c r="D508" s="27" t="s">
        <v>1152</v>
      </c>
      <c r="E508" s="27" t="s">
        <v>1152</v>
      </c>
      <c r="F508" s="41" t="s">
        <v>1152</v>
      </c>
    </row>
    <row r="509" spans="1:6" ht="15.75">
      <c r="A509" s="69" t="s">
        <v>2457</v>
      </c>
      <c r="B509" t="str">
        <f>VLOOKUP(A509,'MASTER KEY'!$A$2:$B1469,2,FALSE)</f>
        <v>Phyco</v>
      </c>
      <c r="C509" s="24">
        <f>VLOOKUP(A509,'MASTER KEY'!$A$2:$C1469,3,FALSE)</f>
        <v>0</v>
      </c>
      <c r="D509" s="27" t="s">
        <v>1152</v>
      </c>
      <c r="E509" s="27" t="s">
        <v>1152</v>
      </c>
      <c r="F509" s="41" t="s">
        <v>1152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ColWidth="8.85546875" defaultRowHeight="15"/>
  <cols>
    <col min="1" max="1" width="15.7109375" bestFit="1" customWidth="1"/>
    <col min="2" max="2" width="13.42578125" style="5" bestFit="1" customWidth="1"/>
    <col min="3" max="3" width="13.42578125" style="6" bestFit="1" customWidth="1"/>
    <col min="4" max="4" width="26.7109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ColWidth="8.85546875" defaultRowHeight="15"/>
  <cols>
    <col min="1" max="1" width="26.85546875" bestFit="1" customWidth="1"/>
    <col min="2" max="2" width="13.42578125" style="5" bestFit="1" customWidth="1"/>
    <col min="3" max="3" width="13.42578125" style="6" bestFit="1" customWidth="1"/>
    <col min="4" max="4" width="21.42578125" bestFit="1" customWidth="1"/>
    <col min="5" max="5" width="13.425781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ColWidth="8.85546875" defaultRowHeight="15"/>
  <cols>
    <col min="1" max="1" width="24.7109375" style="6" bestFit="1" customWidth="1"/>
    <col min="2" max="2" width="13.42578125" style="5" bestFit="1" customWidth="1"/>
    <col min="3" max="3" width="13.42578125" style="6" bestFit="1" customWidth="1"/>
    <col min="4" max="4" width="19.8554687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ColWidth="8.85546875" defaultRowHeight="15"/>
  <cols>
    <col min="1" max="1" width="13.42578125" bestFit="1" customWidth="1"/>
    <col min="2" max="2" width="13.42578125" style="5" bestFit="1" customWidth="1"/>
    <col min="3" max="3" width="13.42578125" style="6" bestFit="1" customWidth="1"/>
    <col min="4" max="4" width="25.140625" bestFit="1" customWidth="1"/>
    <col min="5" max="5" width="13.425781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ColWidth="8.85546875" defaultRowHeight="15"/>
  <cols>
    <col min="1" max="1" width="13.42578125" bestFit="1" customWidth="1"/>
    <col min="2" max="2" width="13.42578125" style="5" bestFit="1" customWidth="1"/>
    <col min="3" max="3" width="13.42578125" style="6" bestFit="1" customWidth="1"/>
    <col min="4" max="4" width="13.425781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ColWidth="8.85546875" defaultRowHeight="15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defaultColWidth="8.85546875" defaultRowHeight="15"/>
  <cols>
    <col min="1" max="1" width="29.28515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65" t="s">
        <v>2106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2105</v>
      </c>
      <c r="B5">
        <v>1</v>
      </c>
      <c r="C5" t="s">
        <v>395</v>
      </c>
      <c r="D5" t="str">
        <f>VLOOKUP(C5,'MASTER KEY'!$A$2:$B1227,2,TRUE)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ColWidth="8.85546875" defaultRowHeight="15"/>
  <cols>
    <col min="1" max="1" width="22.28515625" bestFit="1" customWidth="1"/>
    <col min="2" max="2" width="13.42578125" style="5" bestFit="1" customWidth="1"/>
    <col min="3" max="3" width="13.42578125" style="6" bestFit="1" customWidth="1"/>
    <col min="4" max="4" width="18.14062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ColWidth="8.85546875" defaultRowHeight="15"/>
  <cols>
    <col min="1" max="1" width="12.85546875" customWidth="1"/>
    <col min="4" max="4" width="29.42578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2094</v>
      </c>
      <c r="B2">
        <v>1</v>
      </c>
      <c r="C2" s="6" t="s">
        <v>2076</v>
      </c>
      <c r="D2" t="str">
        <f>VLOOKUP(C2,'MASTER KEY'!$A$2:$B1218,2,TRUE)</f>
        <v>eastern wind speed at 10 m height</v>
      </c>
    </row>
    <row r="3" spans="1:5">
      <c r="A3" t="s">
        <v>2095</v>
      </c>
      <c r="B3">
        <v>1</v>
      </c>
      <c r="C3" s="57" t="s">
        <v>2077</v>
      </c>
      <c r="D3" t="str">
        <f>VLOOKUP(C3,'MASTER KEY'!$A$2:$B1219,2,TRUE)</f>
        <v>northern wind speed at 10 m height</v>
      </c>
    </row>
    <row r="4" spans="1:5">
      <c r="A4" s="62" t="s">
        <v>2096</v>
      </c>
      <c r="B4">
        <v>1</v>
      </c>
      <c r="C4" s="2" t="s">
        <v>2102</v>
      </c>
      <c r="D4" t="str">
        <f>VLOOKUP(C4,'MASTER KEY'!$A$2:$B1220,2,TRUE)</f>
        <v>mslp</v>
      </c>
    </row>
    <row r="5" spans="1:5">
      <c r="A5" s="62" t="s">
        <v>2097</v>
      </c>
      <c r="B5">
        <v>1</v>
      </c>
      <c r="C5" s="6" t="s">
        <v>2103</v>
      </c>
      <c r="D5" t="str">
        <f>VLOOKUP(C5,'MASTER KEY'!$A$2:$B1221,2,TRUE)</f>
        <v>lwsfcdown</v>
      </c>
    </row>
    <row r="6" spans="1:5">
      <c r="A6" t="s">
        <v>2098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>
      <c r="A7" s="62" t="s">
        <v>2099</v>
      </c>
      <c r="B7">
        <v>1</v>
      </c>
      <c r="C7" s="2" t="s">
        <v>2104</v>
      </c>
      <c r="D7" t="str">
        <f>VLOOKUP(C7,'MASTER KEY'!$A$2:$B1223,2,TRUE)</f>
        <v>temp_scrn</v>
      </c>
    </row>
    <row r="8" spans="1:5">
      <c r="A8" t="s">
        <v>2100</v>
      </c>
      <c r="B8">
        <v>1</v>
      </c>
      <c r="C8" s="6" t="s">
        <v>2088</v>
      </c>
      <c r="D8" t="str">
        <f>VLOOKUP(C8,'MASTER KEY'!$A$2:$B1223,2,TRUE)</f>
        <v>Precipitation Rate</v>
      </c>
    </row>
    <row r="9" spans="1:5">
      <c r="A9" t="s">
        <v>2101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defaultColWidth="8.85546875" defaultRowHeight="15"/>
  <cols>
    <col min="1" max="1" width="12.85546875" customWidth="1"/>
    <col min="4" max="4" width="29.42578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2056</v>
      </c>
      <c r="B2">
        <v>1</v>
      </c>
      <c r="C2" s="6" t="s">
        <v>2091</v>
      </c>
      <c r="D2" t="str">
        <f>VLOOKUP(C2,'MASTER KEY'!$A$2:$B1218,2,TRUE)</f>
        <v>Air Pressure</v>
      </c>
    </row>
    <row r="3" spans="1:5">
      <c r="A3" s="6" t="s">
        <v>2057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>
      <c r="A4" s="6" t="s">
        <v>2058</v>
      </c>
      <c r="B4">
        <v>1</v>
      </c>
      <c r="C4" s="6" t="s">
        <v>2052</v>
      </c>
      <c r="D4" t="str">
        <f>VLOOKUP(C4,'MASTER KEY'!$A$2:$B1220,2,TRUE)</f>
        <v>longwave radiation</v>
      </c>
    </row>
    <row r="5" spans="1:5">
      <c r="A5" t="s">
        <v>2059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>
      <c r="A6" t="s">
        <v>2093</v>
      </c>
      <c r="B6">
        <v>1</v>
      </c>
      <c r="C6" s="57" t="s">
        <v>2088</v>
      </c>
      <c r="D6" t="str">
        <f>VLOOKUP(C6,'MASTER KEY'!$A$2:$B1221,2,TRUE)</f>
        <v>Precipitation Rate</v>
      </c>
    </row>
    <row r="7" spans="1:5">
      <c r="A7" t="s">
        <v>2060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>
      <c r="A8" t="s">
        <v>2061</v>
      </c>
      <c r="B8">
        <v>1</v>
      </c>
      <c r="C8" s="6" t="s">
        <v>2072</v>
      </c>
      <c r="D8" t="str">
        <f>VLOOKUP(C8,'MASTER KEY'!$A$2:$B1223,2,TRUE)</f>
        <v>Specific humidity at 2m height</v>
      </c>
    </row>
    <row r="9" spans="1:5" ht="18">
      <c r="A9" s="54" t="s">
        <v>2062</v>
      </c>
      <c r="B9">
        <v>1</v>
      </c>
      <c r="C9" s="6" t="s">
        <v>2073</v>
      </c>
      <c r="D9" t="str">
        <f>VLOOKUP(C9,'MASTER KEY'!$A$2:$B1224,2,TRUE)</f>
        <v>Sensible heat flux</v>
      </c>
    </row>
    <row r="10" spans="1:5">
      <c r="A10" s="12" t="s">
        <v>2063</v>
      </c>
      <c r="B10">
        <v>1</v>
      </c>
      <c r="C10" s="6" t="s">
        <v>2074</v>
      </c>
      <c r="D10" t="str">
        <f>VLOOKUP(C10,'MASTER KEY'!$A$2:$B1225,2,TRUE)</f>
        <v xml:space="preserve">Latent heat flux </v>
      </c>
    </row>
    <row r="11" spans="1:5">
      <c r="A11" s="12" t="s">
        <v>2064</v>
      </c>
      <c r="B11">
        <v>1</v>
      </c>
      <c r="C11" s="6" t="s">
        <v>2075</v>
      </c>
      <c r="D11" t="str">
        <f>VLOOKUP(C11,'MASTER KEY'!$A$2:$B1226,2,TRUE)</f>
        <v>sea surface temperature</v>
      </c>
    </row>
    <row r="12" spans="1:5">
      <c r="A12" s="6" t="s">
        <v>2065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>
      <c r="A13" t="s">
        <v>2066</v>
      </c>
      <c r="B13">
        <v>1</v>
      </c>
      <c r="C13" s="6" t="s">
        <v>2076</v>
      </c>
      <c r="D13" t="str">
        <f>VLOOKUP(C13,'MASTER KEY'!$A$2:$B1228,2,TRUE)</f>
        <v>eastern wind speed at 10 m height</v>
      </c>
    </row>
    <row r="14" spans="1:5">
      <c r="A14" t="s">
        <v>2067</v>
      </c>
      <c r="B14">
        <v>1</v>
      </c>
      <c r="C14" s="6" t="s">
        <v>2077</v>
      </c>
      <c r="D14" t="str">
        <f>VLOOKUP(C14,'MASTER KEY'!$A$2:$B1229,2,TRUE)</f>
        <v>northern wind speed at 10 m height</v>
      </c>
    </row>
    <row r="15" spans="1:5">
      <c r="A15" t="s">
        <v>2068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>
      <c r="A16" t="s">
        <v>2069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>
      <c r="A17" t="s">
        <v>2070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>
      <c r="A18" t="s">
        <v>2071</v>
      </c>
      <c r="B18">
        <v>1</v>
      </c>
      <c r="C18" s="6" t="s">
        <v>2079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ColWidth="8.85546875" defaultRowHeight="15"/>
  <cols>
    <col min="1" max="1" width="12.140625" customWidth="1"/>
    <col min="4" max="4" width="21.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2107</v>
      </c>
      <c r="B2">
        <v>1</v>
      </c>
      <c r="C2" s="6" t="s">
        <v>2075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defaultColWidth="8.85546875" defaultRowHeight="15"/>
  <cols>
    <col min="1" max="1" width="24.28515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2108</v>
      </c>
      <c r="B2">
        <v>1</v>
      </c>
      <c r="C2" s="6" t="s">
        <v>2117</v>
      </c>
      <c r="D2" t="e">
        <f>VLOOKUP(C2,'MASTER KEY'!$A$2:$B1217,2,TRUE)</f>
        <v>#N/A</v>
      </c>
    </row>
    <row r="3" spans="1:5">
      <c r="A3" t="s">
        <v>2109</v>
      </c>
      <c r="B3">
        <v>1</v>
      </c>
      <c r="C3" s="6" t="s">
        <v>2118</v>
      </c>
      <c r="D3" t="str">
        <f>VLOOKUP(C3,'MASTER KEY'!$A$2:$B1218,2,TRUE)</f>
        <v>NTUe</v>
      </c>
    </row>
    <row r="4" spans="1:5">
      <c r="A4" t="s">
        <v>2110</v>
      </c>
      <c r="B4">
        <v>1</v>
      </c>
      <c r="C4" s="2" t="s">
        <v>2119</v>
      </c>
      <c r="D4" t="str">
        <f>VLOOKUP(C4,'MASTER KEY'!$A$2:$B1219,2,TRUE)</f>
        <v>SSC_mg.l</v>
      </c>
    </row>
    <row r="5" spans="1:5">
      <c r="A5" t="s">
        <v>2111</v>
      </c>
      <c r="B5">
        <v>1</v>
      </c>
      <c r="C5" s="6" t="s">
        <v>2120</v>
      </c>
      <c r="D5" t="str">
        <f>VLOOKUP(C5,'MASTER KEY'!$A$2:$B1220,2,TRUE)</f>
        <v>light_shift</v>
      </c>
    </row>
    <row r="6" spans="1:5">
      <c r="A6" t="s">
        <v>2112</v>
      </c>
      <c r="B6">
        <v>1</v>
      </c>
      <c r="C6" s="2" t="s">
        <v>2121</v>
      </c>
      <c r="D6" t="str">
        <f>VLOOKUP(C6,'MASTER KEY'!$A$2:$B1221,2,TRUE)</f>
        <v>Dep_mg.cm2</v>
      </c>
    </row>
    <row r="7" spans="1:5">
      <c r="A7" t="s">
        <v>2113</v>
      </c>
      <c r="B7">
        <v>1</v>
      </c>
      <c r="C7" s="6" t="s">
        <v>2117</v>
      </c>
      <c r="D7" t="e">
        <f>VLOOKUP(C7,'MASTER KEY'!$A$2:$B1222,2,TRUE)</f>
        <v>#N/A</v>
      </c>
    </row>
    <row r="8" spans="1:5">
      <c r="A8" t="s">
        <v>2114</v>
      </c>
      <c r="B8">
        <v>1</v>
      </c>
      <c r="C8" s="2" t="s">
        <v>2122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2115</v>
      </c>
      <c r="B10">
        <v>1</v>
      </c>
      <c r="C10" s="2" t="s">
        <v>2123</v>
      </c>
      <c r="D10" t="str">
        <f>VLOOKUP(C10,'MASTER KEY'!$A$2:$B1225,2,TRUE)</f>
        <v>Deprate_mg.cm2day</v>
      </c>
    </row>
    <row r="11" spans="1:5">
      <c r="A11" t="s">
        <v>2116</v>
      </c>
      <c r="B11">
        <v>1</v>
      </c>
      <c r="C11" s="6" t="s">
        <v>2124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Model_TFV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Brendan Busch</cp:lastModifiedBy>
  <dcterms:created xsi:type="dcterms:W3CDTF">2024-03-18T02:17:33Z</dcterms:created>
  <dcterms:modified xsi:type="dcterms:W3CDTF">2024-07-10T03:11:32Z</dcterms:modified>
</cp:coreProperties>
</file>