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harts/chart9.xml" ContentType="application/vnd.openxmlformats-officedocument.drawingml.chart+xml"/>
  <Override PartName="/xl/drawings/drawing4.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D:\Meritshot\1. Excel\Assignments\"/>
    </mc:Choice>
  </mc:AlternateContent>
  <xr:revisionPtr revIDLastSave="0" documentId="13_ncr:1_{49F1EDDA-4E51-4FF0-9219-45DCF978DCD2}" xr6:coauthVersionLast="47" xr6:coauthVersionMax="47" xr10:uidLastSave="{00000000-0000-0000-0000-000000000000}"/>
  <bookViews>
    <workbookView xWindow="-110" yWindow="-110" windowWidth="19420" windowHeight="10300" activeTab="3" xr2:uid="{00000000-000D-0000-FFFF-FFFF00000000}"/>
  </bookViews>
  <sheets>
    <sheet name="Pivot Table" sheetId="2" r:id="rId1"/>
    <sheet name="Dashboard" sheetId="3" r:id="rId2"/>
    <sheet name="Regression" sheetId="5" r:id="rId3"/>
    <sheet name="Forecasting" sheetId="8" r:id="rId4"/>
    <sheet name="Sheet1" sheetId="1" r:id="rId5"/>
  </sheets>
  <definedNames>
    <definedName name="NativeTimeline_Date">#N/A</definedName>
    <definedName name="Slicer_Product">#N/A</definedName>
    <definedName name="Slicer_Region">#N/A</definedName>
    <definedName name="Slicer_Salespers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 i="1" l="1" a="1"/>
  <c r="I4" i="1" s="1"/>
  <c r="C22" i="8"/>
  <c r="C26" i="8"/>
  <c r="H5" i="8"/>
  <c r="H8" i="8"/>
  <c r="C23" i="8"/>
  <c r="C27" i="8"/>
  <c r="H2" i="8"/>
  <c r="H6" i="8"/>
  <c r="H4" i="8"/>
  <c r="C24" i="8"/>
  <c r="C28" i="8"/>
  <c r="H3" i="8"/>
  <c r="H7" i="8"/>
  <c r="C25" i="8"/>
  <c r="E25" i="8" l="1"/>
  <c r="E24" i="8"/>
  <c r="D23" i="8"/>
  <c r="D22" i="8"/>
  <c r="D28" i="8"/>
  <c r="D25" i="8"/>
  <c r="D24" i="8"/>
  <c r="E23" i="8"/>
  <c r="E22" i="8"/>
  <c r="E27" i="8"/>
  <c r="E28" i="8"/>
  <c r="D27" i="8"/>
  <c r="D26" i="8"/>
  <c r="E26" i="8"/>
  <c r="P24" i="2" l="1"/>
  <c r="M24"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<sst xmlns="http://schemas.openxmlformats.org/spreadsheetml/2006/main" count="135" uniqueCount="61">
  <si>
    <t>Date</t>
  </si>
  <si>
    <t>Salesperson</t>
  </si>
  <si>
    <t>Region</t>
  </si>
  <si>
    <t>Product</t>
  </si>
  <si>
    <t>Units Sold</t>
  </si>
  <si>
    <t>Revenue</t>
  </si>
  <si>
    <t>John</t>
  </si>
  <si>
    <t>North</t>
  </si>
  <si>
    <t>Product A</t>
  </si>
  <si>
    <t>Alice</t>
  </si>
  <si>
    <t>South</t>
  </si>
  <si>
    <t>Product B</t>
  </si>
  <si>
    <t>West</t>
  </si>
  <si>
    <t>Bob</t>
  </si>
  <si>
    <t>East</t>
  </si>
  <si>
    <t>Product C</t>
  </si>
  <si>
    <t>Sum of Revenue</t>
  </si>
  <si>
    <t>Row Labels</t>
  </si>
  <si>
    <t>Grand Total</t>
  </si>
  <si>
    <t>Sum of Units Sold</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</si>
  <si>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</si>
  <si>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</si>
  <si>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</si>
  <si>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</si>
  <si>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</si>
  <si>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</si>
  <si>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</si>
  <si>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</si>
  <si>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</si>
  <si>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</si>
  <si>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</si>
  <si>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</si>
  <si>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</si>
  <si>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</si>
  <si>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</si>
  <si>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</si>
  <si>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</si>
  <si>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</si>
  <si>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</si>
  <si>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</si>
  <si>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</si>
  <si>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</si>
  <si>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</si>
  <si>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</si>
  <si>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</si>
  <si>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</si>
  <si>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Revenue</t>
  </si>
  <si>
    <t>Residuals</t>
  </si>
  <si>
    <t>Forecast(Revenue)</t>
  </si>
  <si>
    <t>Lower Confidence Bound(Revenue)</t>
  </si>
  <si>
    <t>Upper Confidence Bound(Revenue)</t>
  </si>
  <si>
    <t>Statistic</t>
  </si>
  <si>
    <t>Value</t>
  </si>
  <si>
    <t>Alpha</t>
  </si>
  <si>
    <t>Beta</t>
  </si>
  <si>
    <t>Gamma</t>
  </si>
  <si>
    <t>MASE</t>
  </si>
  <si>
    <t>SMAPE</t>
  </si>
  <si>
    <t>MAE</t>
  </si>
  <si>
    <t>RMSE</t>
  </si>
  <si>
    <r>
      <t xml:space="preserve">Excel uses the </t>
    </r>
    <r>
      <rPr>
        <b/>
        <sz val="10"/>
        <color rgb="FF000000"/>
        <rFont val="Arial"/>
        <scheme val="minor"/>
      </rPr>
      <t>Exponential Smoothing (ETS)</t>
    </r>
    <r>
      <rPr>
        <sz val="10"/>
        <color rgb="FF000000"/>
        <rFont val="Arial"/>
        <scheme val="minor"/>
      </rPr>
      <t xml:space="preserve"> algorithm, because sales and revenue data typically follow patterns influenced by time-based trends.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</si>
</sst>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yyyy\-mm\-dd"/>
    <numFmt numFmtId="165" formatCode="&quot;$&quot;#,##0.00"/>
    <numFmt numFmtId="166" formatCode="&quot;$&quot;#,##0"/>
  </numFmts>
  <fonts count="5">
    <font>
      <sz val="10"/>
      <color rgb="FF000000"/>
      <name val="Arial"/>
      <scheme val="minor"/>
    </font>
    <font>
      <b/>
      <sz val="10"/>
      <color rgb="FF0D0D0D"/>
      <name val="Söhne"/>
    </font>
    <font>
      <sz val="10"/>
      <color rgb="FF0D0D0D"/>
      <name val="Söhne"/>
    </font>
    <font>
      <i/>
      <sz val="10"/>
      <color rgb="FF000000"/>
      <name val="Arial"/>
      <family val="2"/>
      <scheme val="minor"/>
    </font>
    <font>
      <b/>
      <sz val="10"/>
      <color rgb="FF000000"/>
      <name val="Arial"/>
      <scheme val="minor"/>
    </font>
  </fonts>
  <fills count="4">
    <fill>
      <patternFill patternType="none"/>
    </fill>
    <fill>
      <patternFill patternType="gray125"/>
    </fill>
    <fill>
      <patternFill patternType="solid">
        <fgColor rgb="FF00FFFF"/>
        <bgColor rgb="FF00FFFF"/>
      </patternFill>
    </fill>
    <fill>
      <patternFill patternType="solid">
        <fgColor rgb="FFFFFFFF"/>
        <bgColor rgb="FFFFFFFF"/>
      </patternFill>
    </fill>
  </fills>
  <borders count="4">
    <border>
      <left/>
      <right/>
      <top/>
      <bottom/>
      <diagonal/>
    </border>
    <border>
      <left style="thin">
        <color rgb="FF000000"/>
      </left>
      <right style="thin">
        <color rgb="FF000000"/>
      </right>
      <top style="thin">
        <color rgb="FF000000"/>
      </top>
      <bottom style="thin">
        <color rgb="FF000000"/>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xf>
    <xf numFmtId="0" fontId="2" fillId="3" borderId="1" xfId="0" applyFont="1" applyFill="1" applyBorder="1" applyAlignment="1">
      <alignment horizontal="left"/>
    </xf>
    <xf numFmtId="165" fontId="2" fillId="3" borderId="1" xfId="0" applyNumberFormat="1" applyFont="1" applyFill="1" applyBorder="1" applyAlignment="1">
      <alignment horizontal="left"/>
    </xf>
    <xf numFmtId="165" fontId="0" fillId="0" borderId="0" xfId="0" applyNumberFormat="1"/>
    <xf numFmtId="0" fontId="0" fillId="0" borderId="0" xfId="0" pivotButton="1"/>
    <xf numFmtId="0" fontId="0" fillId="0" borderId="0" xfId="0" applyAlignment="1">
      <alignment horizontal="left"/>
    </xf>
    <xf numFmtId="164" fontId="0" fillId="0" borderId="0" xfId="0" applyNumberFormat="1" applyAlignment="1">
      <alignment horizontal="left"/>
    </xf>
    <xf numFmtId="14" fontId="2" fillId="3" borderId="1" xfId="0" applyNumberFormat="1" applyFont="1" applyFill="1" applyBorder="1" applyAlignment="1">
      <alignment horizontal="left"/>
    </xf>
    <xf numFmtId="166" fontId="0" fillId="0" borderId="0" xfId="0" applyNumberFormat="1"/>
    <xf numFmtId="1" fontId="0" fillId="0" borderId="0" xfId="0" applyNumberFormat="1"/>
    <xf numFmtId="0" fontId="0" fillId="0" borderId="0" xfId="0" applyFill="1" applyBorder="1" applyAlignment="1"/>
    <xf numFmtId="0" fontId="0" fillId="0" borderId="2" xfId="0" applyFill="1" applyBorder="1" applyAlignment="1"/>
    <xf numFmtId="0" fontId="3" fillId="0" borderId="3" xfId="0" applyFont="1" applyFill="1" applyBorder="1" applyAlignment="1">
      <alignment horizontal="center"/>
    </xf>
    <xf numFmtId="0" fontId="3" fillId="0" borderId="3" xfId="0" applyFont="1" applyFill="1" applyBorder="1" applyAlignment="1">
      <alignment horizontal="centerContinuous"/>
    </xf>
    <xf numFmtId="14" fontId="0" fillId="0" borderId="0" xfId="0" applyNumberFormat="1"/>
    <xf numFmtId="4" fontId="0" fillId="0" borderId="0" xfId="0" applyNumberFormat="1"/>
  </cellXfs>
  <cellStyles count="1">
    <cellStyle name="Normal" xfId="0" builtinId="0"/>
  </cellStyles>
  <dxfs count="14">
    <dxf>
      <numFmt numFmtId="4" formatCode="#,##0.00"/>
    </dxf>
    <dxf>
      <numFmt numFmtId="165" formatCode="&quot;$&quot;#,##0.00"/>
    </dxf>
    <dxf>
      <numFmt numFmtId="165" formatCode="&quot;$&quot;#,##0.00"/>
    </dxf>
    <dxf>
      <numFmt numFmtId="165" formatCode="&quot;$&quot;#,##0.00"/>
    </dxf>
    <dxf>
      <numFmt numFmtId="19" formatCode="m/d/yyyy"/>
    </dxf>
    <dxf>
      <numFmt numFmtId="1" formatCode="0"/>
    </dxf>
    <dxf>
      <numFmt numFmtId="166" formatCode="&quot;$&quot;#,##0"/>
    </dxf>
    <dxf>
      <numFmt numFmtId="166" formatCode="&quot;$&quot;#,##0"/>
    </dxf>
    <dxf>
      <numFmt numFmtId="166" formatCode="&quot;$&quot;#,##0"/>
    </dxf>
    <dxf>
      <numFmt numFmtId="166" formatCode="&quot;$&quot;#,##0"/>
    </dxf>
    <dxf>
      <font>
        <sz val="11"/>
        <color theme="7" tint="-0.499984740745262"/>
        <name val="Arial"/>
        <family val="2"/>
        <scheme val="minor"/>
      </font>
    </dxf>
    <dxf>
      <font>
        <color theme="7" tint="-0.24994659260841701"/>
      </font>
      <fill>
        <patternFill patternType="solid">
          <fgColor theme="0"/>
          <bgColor theme="7" tint="0.39994506668294322"/>
        </patternFill>
      </fill>
      <border>
        <left style="thin">
          <color theme="1" tint="-0.499984740745262"/>
        </left>
        <right style="thin">
          <color theme="1" tint="-0.499984740745262"/>
        </right>
        <top style="thin">
          <color theme="1" tint="-0.499984740745262"/>
        </top>
        <bottom style="thin">
          <color theme="1" tint="-0.499984740745262"/>
        </bottom>
      </border>
    </dxf>
    <dxf>
      <font>
        <color theme="7" tint="-0.499984740745262"/>
      </font>
      <fill>
        <patternFill>
          <bgColor theme="7" tint="0.79998168889431442"/>
        </patternFill>
      </fill>
    </dxf>
    <dxf>
      <fill>
        <patternFill>
          <bgColor theme="7" tint="0.39994506668294322"/>
        </patternFill>
      </fill>
    </dxf>
  </dxfs>
  <tableStyles count="2" defaultTableStyle="TableStyleMedium2" defaultPivotStyle="PivotStyleLight16">
    <tableStyle name="Slicer Style 1" pivot="0" table="0" count="9" xr9:uid="{C84EE2AA-3711-4FA1-B488-41F8498FCD38}">
      <tableStyleElement type="wholeTable" dxfId="13"/>
      <tableStyleElement type="headerRow" dxfId="12"/>
    </tableStyle>
    <tableStyle name="Timeline Style 1" pivot="0" table="0" count="8" xr9:uid="{64BD5FA8-02F4-434A-AC4E-DAAAF6635E85}">
      <tableStyleElement type="wholeTable" dxfId="11"/>
      <tableStyleElement type="headerRow" dxfId="10"/>
    </tableStyle>
  </tableStyles>
  <extLst>
    <ext xmlns:x14="http://schemas.microsoft.com/office/spreadsheetml/2009/9/main" uri="{46F421CA-312F-682f-3DD2-61675219B42D}">
      <x14:dxfs count="7">
        <dxf>
          <fill>
            <patternFill>
              <bgColor theme="9" tint="0.59996337778862885"/>
            </patternFill>
          </fill>
        </dxf>
        <dxf>
          <fill>
            <patternFill>
              <bgColor theme="9" tint="0.39994506668294322"/>
            </patternFill>
          </fill>
        </dxf>
        <dxf>
          <fill>
            <patternFill>
              <bgColor theme="9" tint="-0.24994659260841701"/>
            </patternFill>
          </fill>
        </dxf>
        <dxf>
          <font>
            <color theme="7" tint="-0.499984740745262"/>
          </font>
          <fill>
            <patternFill>
              <bgColor theme="7" tint="-0.24994659260841701"/>
            </patternFill>
          </fill>
        </dxf>
        <dxf>
          <font>
            <color theme="7" tint="-0.499984740745262"/>
          </font>
          <fill>
            <patternFill>
              <bgColor theme="7"/>
            </patternFill>
          </fill>
        </dxf>
        <dxf>
          <font>
            <color theme="7" tint="0.59996337778862885"/>
          </font>
          <fill>
            <patternFill>
              <bgColor theme="7" tint="0.79998168889431442"/>
            </patternFill>
          </fill>
        </dxf>
        <dxf>
          <font>
            <color theme="7" tint="-0.499984740745262"/>
          </font>
          <fill>
            <patternFill>
              <bgColor theme="7" tint="0.79998168889431442"/>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3743705557422"/>
              <bgColor theme="7" tint="-0.24994659260841701"/>
            </patternFill>
          </fill>
        </dxf>
        <dxf>
          <fill>
            <patternFill patternType="solid">
              <fgColor theme="0"/>
              <bgColor theme="7" tint="-0.499984740745262"/>
            </patternFill>
          </fill>
        </dxf>
        <dxf>
          <font>
            <sz val="9"/>
            <color theme="7" tint="-0.499984740745262"/>
            <name val="Arial"/>
            <family val="2"/>
            <scheme val="minor"/>
          </font>
        </dxf>
        <dxf>
          <font>
            <sz val="9"/>
            <color theme="7" tint="-0.499984740745262"/>
            <name val="Arial"/>
            <family val="2"/>
            <scheme val="minor"/>
          </font>
        </dxf>
        <dxf>
          <font>
            <sz val="9"/>
            <color theme="7" tint="-0.24994659260841701"/>
            <name val="Arial"/>
            <family val="2"/>
            <scheme val="minor"/>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4_Solution_Md Aquib Azmi.xlsx]Pivot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t>Revenue by region</a:t>
            </a:r>
            <a:endParaRPr lang="en-IN"/>
          </a:p>
        </c:rich>
      </c:tx>
      <c:layout>
        <c:manualLayout>
          <c:xMode val="edge"/>
          <c:yMode val="edge"/>
          <c:x val="0.38852777777777781"/>
          <c:y val="5.45348498104403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pivotFmt>
      <c:pivotFmt>
        <c:idx val="2"/>
        <c:spPr>
          <a:solidFill>
            <a:schemeClr val="accent4">
              <a:lumMod val="75000"/>
            </a:schemeClr>
          </a:solidFill>
          <a:ln>
            <a:noFill/>
          </a:ln>
          <a:effectLst/>
        </c:spPr>
      </c:pivotFmt>
      <c:pivotFmt>
        <c:idx val="3"/>
        <c:spPr>
          <a:solidFill>
            <a:schemeClr val="accent4">
              <a:lumMod val="60000"/>
              <a:lumOff val="40000"/>
            </a:schemeClr>
          </a:solidFill>
          <a:ln>
            <a:noFill/>
          </a:ln>
          <a:effectLst/>
        </c:spPr>
      </c:pivotFmt>
      <c:pivotFmt>
        <c:idx val="4"/>
        <c:spPr>
          <a:solidFill>
            <a:schemeClr val="accent4">
              <a:lumMod val="40000"/>
              <a:lumOff val="60000"/>
            </a:schemeClr>
          </a:solidFill>
          <a:ln>
            <a:noFill/>
          </a:ln>
          <a:effectLst/>
        </c:spPr>
      </c:pivotFmt>
    </c:pivotFmts>
    <c:plotArea>
      <c:layout/>
      <c:barChart>
        <c:barDir val="bar"/>
        <c:grouping val="clustered"/>
        <c:varyColors val="0"/>
        <c:ser>
          <c:idx val="0"/>
          <c:order val="0"/>
          <c:tx>
            <c:strRef>
              <c:f>'Pivot Table'!$B$25</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5-8249-4747-8CE3-54583E876810}"/>
              </c:ext>
            </c:extLst>
          </c:dPt>
          <c:dPt>
            <c:idx val="1"/>
            <c:invertIfNegative val="0"/>
            <c:bubble3D val="0"/>
            <c:spPr>
              <a:solidFill>
                <a:schemeClr val="accent4">
                  <a:lumMod val="60000"/>
                  <a:lumOff val="40000"/>
                </a:schemeClr>
              </a:solidFill>
              <a:ln>
                <a:noFill/>
              </a:ln>
              <a:effectLst/>
            </c:spPr>
            <c:extLst>
              <c:ext xmlns:c16="http://schemas.microsoft.com/office/drawing/2014/chart" uri="{C3380CC4-5D6E-409C-BE32-E72D297353CC}">
                <c16:uniqueId val="{00000004-8249-4747-8CE3-54583E876810}"/>
              </c:ext>
            </c:extLst>
          </c:dPt>
          <c:dPt>
            <c:idx val="2"/>
            <c:invertIfNegative val="0"/>
            <c:bubble3D val="0"/>
            <c:spPr>
              <a:solidFill>
                <a:schemeClr val="accent4">
                  <a:lumMod val="75000"/>
                </a:schemeClr>
              </a:solidFill>
              <a:ln>
                <a:noFill/>
              </a:ln>
              <a:effectLst/>
            </c:spPr>
            <c:extLst>
              <c:ext xmlns:c16="http://schemas.microsoft.com/office/drawing/2014/chart" uri="{C3380CC4-5D6E-409C-BE32-E72D297353CC}">
                <c16:uniqueId val="{00000003-8249-4747-8CE3-54583E876810}"/>
              </c:ext>
            </c:extLst>
          </c:dPt>
          <c:dPt>
            <c:idx val="3"/>
            <c:invertIfNegative val="0"/>
            <c:bubble3D val="0"/>
            <c:spPr>
              <a:solidFill>
                <a:schemeClr val="accent4">
                  <a:lumMod val="50000"/>
                </a:schemeClr>
              </a:solidFill>
              <a:ln>
                <a:noFill/>
              </a:ln>
              <a:effectLst/>
            </c:spPr>
            <c:extLst>
              <c:ext xmlns:c16="http://schemas.microsoft.com/office/drawing/2014/chart" uri="{C3380CC4-5D6E-409C-BE32-E72D297353CC}">
                <c16:uniqueId val="{00000002-8249-4747-8CE3-54583E876810}"/>
              </c:ext>
            </c:extLst>
          </c:dPt>
          <c:cat>
            <c:strRef>
              <c:f>'Pivot Table'!$A$26:$A$30</c:f>
              <c:strCache>
                <c:ptCount val="4"/>
                <c:pt idx="0">
                  <c:v>West</c:v>
                </c:pt>
                <c:pt idx="1">
                  <c:v>East</c:v>
                </c:pt>
                <c:pt idx="2">
                  <c:v>South</c:v>
                </c:pt>
                <c:pt idx="3">
                  <c:v>North</c:v>
                </c:pt>
              </c:strCache>
            </c:strRef>
          </c:cat>
          <c:val>
            <c:numRef>
              <c:f>'Pivot Table'!$B$26:$B$30</c:f>
              <c:numCache>
                <c:formatCode>"$"#,##0</c:formatCode>
                <c:ptCount val="4"/>
                <c:pt idx="0">
                  <c:v>5300</c:v>
                </c:pt>
                <c:pt idx="1">
                  <c:v>5750</c:v>
                </c:pt>
                <c:pt idx="2">
                  <c:v>6450</c:v>
                </c:pt>
                <c:pt idx="3">
                  <c:v>8000</c:v>
                </c:pt>
              </c:numCache>
            </c:numRef>
          </c:val>
          <c:extLst>
            <c:ext xmlns:c16="http://schemas.microsoft.com/office/drawing/2014/chart" uri="{C3380CC4-5D6E-409C-BE32-E72D297353CC}">
              <c16:uniqueId val="{00000000-8249-4747-8CE3-54583E876810}"/>
            </c:ext>
          </c:extLst>
        </c:ser>
        <c:dLbls>
          <c:showLegendKey val="0"/>
          <c:showVal val="0"/>
          <c:showCatName val="0"/>
          <c:showSerName val="0"/>
          <c:showPercent val="0"/>
          <c:showBubbleSize val="0"/>
        </c:dLbls>
        <c:gapWidth val="182"/>
        <c:axId val="844965647"/>
        <c:axId val="844968527"/>
      </c:barChart>
      <c:catAx>
        <c:axId val="844965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968527"/>
        <c:crosses val="autoZero"/>
        <c:auto val="1"/>
        <c:lblAlgn val="ctr"/>
        <c:lblOffset val="100"/>
        <c:noMultiLvlLbl val="0"/>
      </c:catAx>
      <c:valAx>
        <c:axId val="844968527"/>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96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[Assignment 4_Solution_Md Aquib Azmi.xlsx]Pivot Table!PivotTable5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c:f>
              <c:strCache>
                <c:ptCount val="1"/>
                <c:pt idx="0">
                  <c:v>Total</c:v>
                </c:pt>
              </c:strCache>
            </c:strRef>
          </c:tx>
          <c:spPr>
            <a:ln w="28575" cap="rnd">
              <a:solidFill>
                <a:schemeClr val="accent4"/>
              </a:solidFill>
              <a:round/>
            </a:ln>
            <a:effectLst/>
          </c:spPr>
          <c:marker>
            <c:symbol val="none"/>
          </c:marker>
          <c:trendline>
            <c:spPr>
              <a:ln w="19050" cap="rnd">
                <a:solidFill>
                  <a:schemeClr val="accent4"/>
                </a:solidFill>
                <a:prstDash val="sysDot"/>
              </a:ln>
              <a:effectLst/>
            </c:spPr>
            <c:trendlineType val="linear"/>
            <c:dispRSqr val="0"/>
            <c:dispEq val="0"/>
          </c:trendline>
          <c:cat>
            <c:strRef>
              <c:f>'Pivot Table'!$A$40:$A$60</c:f>
              <c:strCache>
                <c:ptCount val="20"/>
                <c:pt idx="0">
                  <c:v>2022-01-01</c:v>
                </c:pt>
                <c:pt idx="1">
                  <c:v>2022-01-02</c:v>
                </c:pt>
                <c:pt idx="2">
                  <c:v>2022-01-03</c:v>
                </c:pt>
                <c:pt idx="3">
                  <c:v>2022-01-04</c:v>
                </c:pt>
                <c:pt idx="4">
                  <c:v>2022-01-05</c:v>
                </c:pt>
                <c:pt idx="5">
                  <c:v>2022-01-06</c:v>
                </c:pt>
                <c:pt idx="6">
                  <c:v>2022-01-07</c:v>
                </c:pt>
                <c:pt idx="7">
                  <c:v>2022-01-08</c:v>
                </c:pt>
                <c:pt idx="8">
                  <c:v>2022-01-09</c:v>
                </c:pt>
                <c:pt idx="9">
                  <c:v>2022-01-10</c:v>
                </c:pt>
                <c:pt idx="10">
                  <c:v>2022-01-11</c:v>
                </c:pt>
                <c:pt idx="11">
                  <c:v>2022-01-12</c:v>
                </c:pt>
                <c:pt idx="12">
                  <c:v>2022-01-13</c:v>
                </c:pt>
                <c:pt idx="13">
                  <c:v>2022-01-14</c:v>
                </c:pt>
                <c:pt idx="14">
                  <c:v>2022-01-15</c:v>
                </c:pt>
                <c:pt idx="15">
                  <c:v>2022-01-16</c:v>
                </c:pt>
                <c:pt idx="16">
                  <c:v>2022-01-17</c:v>
                </c:pt>
                <c:pt idx="17">
                  <c:v>2022-01-18</c:v>
                </c:pt>
                <c:pt idx="18">
                  <c:v>2022-01-19</c:v>
                </c:pt>
                <c:pt idx="19">
                  <c:v>2022-01-20</c:v>
                </c:pt>
              </c:strCache>
            </c:strRef>
          </c:cat>
          <c:val>
            <c:numRef>
              <c:f>'Pivot Table'!$B$40:$B$60</c:f>
              <c:numCache>
                <c:formatCode>"$"#,##0.00</c:formatCode>
                <c:ptCount val="20"/>
                <c:pt idx="0">
                  <c:v>1000</c:v>
                </c:pt>
                <c:pt idx="1">
                  <c:v>1200</c:v>
                </c:pt>
                <c:pt idx="2">
                  <c:v>1500</c:v>
                </c:pt>
                <c:pt idx="3">
                  <c:v>800</c:v>
                </c:pt>
                <c:pt idx="4">
                  <c:v>1100</c:v>
                </c:pt>
                <c:pt idx="5">
                  <c:v>1300</c:v>
                </c:pt>
                <c:pt idx="6">
                  <c:v>900</c:v>
                </c:pt>
                <c:pt idx="7">
                  <c:v>1250</c:v>
                </c:pt>
                <c:pt idx="8">
                  <c:v>1450</c:v>
                </c:pt>
                <c:pt idx="9">
                  <c:v>1150</c:v>
                </c:pt>
                <c:pt idx="10">
                  <c:v>1400</c:v>
                </c:pt>
                <c:pt idx="11">
                  <c:v>1550</c:v>
                </c:pt>
                <c:pt idx="12">
                  <c:v>1200</c:v>
                </c:pt>
                <c:pt idx="13">
                  <c:v>1350</c:v>
                </c:pt>
                <c:pt idx="14">
                  <c:v>1250</c:v>
                </c:pt>
                <c:pt idx="15">
                  <c:v>1600</c:v>
                </c:pt>
                <c:pt idx="16">
                  <c:v>1150</c:v>
                </c:pt>
                <c:pt idx="17">
                  <c:v>1450</c:v>
                </c:pt>
                <c:pt idx="18">
                  <c:v>1400</c:v>
                </c:pt>
                <c:pt idx="19">
                  <c:v>1500</c:v>
                </c:pt>
              </c:numCache>
            </c:numRef>
          </c:val>
          <c:smooth val="0"/>
          <c:extLst>
            <c:ext xmlns:c16="http://schemas.microsoft.com/office/drawing/2014/chart" uri="{C3380CC4-5D6E-409C-BE32-E72D297353CC}">
              <c16:uniqueId val="{00000000-9FBE-4304-8845-48EBEA8D5E0A}"/>
            </c:ext>
          </c:extLst>
        </c:ser>
        <c:dLbls>
          <c:showLegendKey val="0"/>
          <c:showVal val="0"/>
          <c:showCatName val="0"/>
          <c:showSerName val="0"/>
          <c:showPercent val="0"/>
          <c:showBubbleSize val="0"/>
        </c:dLbls>
        <c:smooth val="0"/>
        <c:axId val="844971407"/>
        <c:axId val="844973327"/>
      </c:lineChart>
      <c:catAx>
        <c:axId val="844971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973327"/>
        <c:crosses val="autoZero"/>
        <c:auto val="1"/>
        <c:lblAlgn val="ctr"/>
        <c:lblOffset val="100"/>
        <c:noMultiLvlLbl val="0"/>
      </c:catAx>
      <c:valAx>
        <c:axId val="8449733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971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4_Solution_Md Aquib Azmi.xlsx]Pivot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40000"/>
              <a:lumOff val="60000"/>
            </a:schemeClr>
          </a:solidFill>
          <a:ln>
            <a:noFill/>
          </a:ln>
          <a:effectLst/>
        </c:spPr>
      </c:pivotFmt>
      <c:pivotFmt>
        <c:idx val="2"/>
        <c:spPr>
          <a:solidFill>
            <a:schemeClr val="accent4">
              <a:lumMod val="75000"/>
            </a:schemeClr>
          </a:solidFill>
          <a:ln>
            <a:noFill/>
          </a:ln>
          <a:effectLst/>
        </c:spPr>
      </c:pivotFmt>
      <c:pivotFmt>
        <c:idx val="3"/>
        <c:spPr>
          <a:solidFill>
            <a:schemeClr val="accent4">
              <a:lumMod val="50000"/>
            </a:schemeClr>
          </a:solidFill>
          <a:ln>
            <a:noFill/>
          </a:ln>
          <a:effectLst/>
        </c:spPr>
      </c:pivotFmt>
    </c:pivotFmts>
    <c:plotArea>
      <c:layout/>
      <c:barChart>
        <c:barDir val="bar"/>
        <c:grouping val="clustered"/>
        <c:varyColors val="0"/>
        <c:ser>
          <c:idx val="0"/>
          <c:order val="0"/>
          <c:tx>
            <c:strRef>
              <c:f>'Pivot Table'!$B$3</c:f>
              <c:strCache>
                <c:ptCount val="1"/>
                <c:pt idx="0">
                  <c:v>Total</c:v>
                </c:pt>
              </c:strCache>
            </c:strRef>
          </c:tx>
          <c:spPr>
            <a:solidFill>
              <a:schemeClr val="accent1"/>
            </a:solidFill>
            <a:ln>
              <a:noFill/>
            </a:ln>
            <a:effectLst/>
          </c:spPr>
          <c:invertIfNegative val="0"/>
          <c:dPt>
            <c:idx val="0"/>
            <c:invertIfNegative val="0"/>
            <c:bubble3D val="0"/>
            <c:spPr>
              <a:solidFill>
                <a:schemeClr val="accent4">
                  <a:lumMod val="50000"/>
                </a:schemeClr>
              </a:solidFill>
              <a:ln>
                <a:noFill/>
              </a:ln>
              <a:effectLst/>
            </c:spPr>
            <c:extLst>
              <c:ext xmlns:c16="http://schemas.microsoft.com/office/drawing/2014/chart" uri="{C3380CC4-5D6E-409C-BE32-E72D297353CC}">
                <c16:uniqueId val="{00000004-ED19-48A6-A4B2-BB712089B17C}"/>
              </c:ext>
            </c:extLst>
          </c:dPt>
          <c:dPt>
            <c:idx val="1"/>
            <c:invertIfNegative val="0"/>
            <c:bubble3D val="0"/>
            <c:spPr>
              <a:solidFill>
                <a:schemeClr val="accent4">
                  <a:lumMod val="75000"/>
                </a:schemeClr>
              </a:solidFill>
              <a:ln>
                <a:noFill/>
              </a:ln>
              <a:effectLst/>
            </c:spPr>
            <c:extLst>
              <c:ext xmlns:c16="http://schemas.microsoft.com/office/drawing/2014/chart" uri="{C3380CC4-5D6E-409C-BE32-E72D297353CC}">
                <c16:uniqueId val="{00000003-ED19-48A6-A4B2-BB712089B17C}"/>
              </c:ext>
            </c:extLst>
          </c:dPt>
          <c:dPt>
            <c:idx val="2"/>
            <c:invertIfNegative val="0"/>
            <c:bubble3D val="0"/>
            <c:spPr>
              <a:solidFill>
                <a:schemeClr val="accent4">
                  <a:lumMod val="40000"/>
                  <a:lumOff val="60000"/>
                </a:schemeClr>
              </a:solidFill>
              <a:ln>
                <a:noFill/>
              </a:ln>
              <a:effectLst/>
            </c:spPr>
            <c:extLst>
              <c:ext xmlns:c16="http://schemas.microsoft.com/office/drawing/2014/chart" uri="{C3380CC4-5D6E-409C-BE32-E72D297353CC}">
                <c16:uniqueId val="{00000002-ED19-48A6-A4B2-BB712089B17C}"/>
              </c:ext>
            </c:extLst>
          </c:dPt>
          <c:cat>
            <c:strRef>
              <c:f>'Pivot Table'!$A$4:$A$7</c:f>
              <c:strCache>
                <c:ptCount val="3"/>
                <c:pt idx="0">
                  <c:v>Product A</c:v>
                </c:pt>
                <c:pt idx="1">
                  <c:v>Product B</c:v>
                </c:pt>
                <c:pt idx="2">
                  <c:v>Product C</c:v>
                </c:pt>
              </c:strCache>
            </c:strRef>
          </c:cat>
          <c:val>
            <c:numRef>
              <c:f>'Pivot Table'!$B$4:$B$7</c:f>
              <c:numCache>
                <c:formatCode>"$"#,##0</c:formatCode>
                <c:ptCount val="3"/>
                <c:pt idx="0">
                  <c:v>9200</c:v>
                </c:pt>
                <c:pt idx="1">
                  <c:v>8850</c:v>
                </c:pt>
                <c:pt idx="2">
                  <c:v>7450</c:v>
                </c:pt>
              </c:numCache>
            </c:numRef>
          </c:val>
          <c:extLst>
            <c:ext xmlns:c16="http://schemas.microsoft.com/office/drawing/2014/chart" uri="{C3380CC4-5D6E-409C-BE32-E72D297353CC}">
              <c16:uniqueId val="{00000000-ED19-48A6-A4B2-BB712089B17C}"/>
            </c:ext>
          </c:extLst>
        </c:ser>
        <c:dLbls>
          <c:showLegendKey val="0"/>
          <c:showVal val="0"/>
          <c:showCatName val="0"/>
          <c:showSerName val="0"/>
          <c:showPercent val="0"/>
          <c:showBubbleSize val="0"/>
        </c:dLbls>
        <c:gapWidth val="182"/>
        <c:axId val="991371183"/>
        <c:axId val="991377423"/>
      </c:barChart>
      <c:catAx>
        <c:axId val="991371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377423"/>
        <c:crosses val="autoZero"/>
        <c:auto val="1"/>
        <c:lblAlgn val="ctr"/>
        <c:lblOffset val="100"/>
        <c:noMultiLvlLbl val="0"/>
      </c:catAx>
      <c:valAx>
        <c:axId val="991377423"/>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137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4_Solution_Md Aquib Azmi.xlsx]Pivot Table!PivotTable6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Salesperson</a:t>
            </a:r>
            <a:r>
              <a:rPr lang="en-US" baseline="0"/>
              <a:t> Performance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Table'!$B$16</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0B-4E24-8A3C-28132638A95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0B-4E24-8A3C-28132638A95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B0B-4E24-8A3C-28132638A95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'Pivot Table'!$A$17:$A$20</c:f>
              <c:strCache>
                <c:ptCount val="3"/>
                <c:pt idx="0">
                  <c:v>Alice</c:v>
                </c:pt>
                <c:pt idx="1">
                  <c:v>Bob</c:v>
                </c:pt>
                <c:pt idx="2">
                  <c:v>John</c:v>
                </c:pt>
              </c:strCache>
            </c:strRef>
          </c:cat>
          <c:val>
            <c:numRef>
              <c:f>'Pivot Table'!$B$17:$B$20</c:f>
              <c:numCache>
                <c:formatCode>"$"#,##0</c:formatCode>
                <c:ptCount val="3"/>
                <c:pt idx="0">
                  <c:v>8950</c:v>
                </c:pt>
                <c:pt idx="1">
                  <c:v>7050</c:v>
                </c:pt>
                <c:pt idx="2">
                  <c:v>9500</c:v>
                </c:pt>
              </c:numCache>
            </c:numRef>
          </c:val>
          <c:extLst>
            <c:ext xmlns:c16="http://schemas.microsoft.com/office/drawing/2014/chart" uri="{C3380CC4-5D6E-409C-BE32-E72D297353CC}">
              <c16:uniqueId val="{00000000-136D-4636-A498-68B43839CF59}"/>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4_Solution_Md Aquib Azmi.xlsx]Pivot Table!PivotTable1</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4">
                    <a:lumMod val="50000"/>
                  </a:schemeClr>
                </a:solidFill>
              </a:rPr>
              <a:t>Sales by Product</a:t>
            </a:r>
          </a:p>
        </c:rich>
      </c:tx>
      <c:overlay val="0"/>
      <c:spPr>
        <a:solidFill>
          <a:schemeClr val="accent4">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40000"/>
              <a:lumOff val="60000"/>
            </a:schemeClr>
          </a:solidFill>
          <a:ln>
            <a:noFill/>
          </a:ln>
          <a:effectLst/>
        </c:spPr>
      </c:pivotFmt>
      <c:pivotFmt>
        <c:idx val="2"/>
        <c:spPr>
          <a:solidFill>
            <a:schemeClr val="accent4">
              <a:lumMod val="75000"/>
            </a:schemeClr>
          </a:solidFill>
          <a:ln>
            <a:noFill/>
          </a:ln>
          <a:effectLst/>
        </c:spPr>
      </c:pivotFmt>
      <c:pivotFmt>
        <c:idx val="3"/>
        <c:spPr>
          <a:solidFill>
            <a:schemeClr val="accent4">
              <a:lumMod val="5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lumMod val="50000"/>
            </a:schemeClr>
          </a:solidFill>
          <a:ln>
            <a:noFill/>
          </a:ln>
          <a:effectLst/>
        </c:spPr>
      </c:pivotFmt>
      <c:pivotFmt>
        <c:idx val="6"/>
        <c:spPr>
          <a:solidFill>
            <a:schemeClr val="accent4">
              <a:lumMod val="75000"/>
            </a:schemeClr>
          </a:solidFill>
          <a:ln>
            <a:noFill/>
          </a:ln>
          <a:effectLst/>
        </c:spPr>
      </c:pivotFmt>
      <c:pivotFmt>
        <c:idx val="7"/>
        <c:spPr>
          <a:solidFill>
            <a:schemeClr val="accent4">
              <a:lumMod val="40000"/>
              <a:lumOff val="60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4">
              <a:lumMod val="50000"/>
            </a:schemeClr>
          </a:solidFill>
          <a:ln>
            <a:noFill/>
          </a:ln>
          <a:effectLst/>
        </c:spPr>
      </c:pivotFmt>
      <c:pivotFmt>
        <c:idx val="10"/>
        <c:spPr>
          <a:solidFill>
            <a:schemeClr val="accent4">
              <a:lumMod val="75000"/>
            </a:schemeClr>
          </a:solidFill>
          <a:ln>
            <a:noFill/>
          </a:ln>
          <a:effectLst/>
        </c:spPr>
      </c:pivotFmt>
      <c:pivotFmt>
        <c:idx val="11"/>
        <c:spPr>
          <a:solidFill>
            <a:schemeClr val="accent4">
              <a:lumMod val="40000"/>
              <a:lumOff val="60000"/>
            </a:schemeClr>
          </a:solidFill>
          <a:ln>
            <a:noFill/>
          </a:ln>
          <a:effectLst/>
        </c:spPr>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4">
              <a:lumMod val="50000"/>
            </a:schemeClr>
          </a:solidFill>
          <a:ln>
            <a:noFill/>
          </a:ln>
          <a:effectLst/>
        </c:spPr>
      </c:pivotFmt>
      <c:pivotFmt>
        <c:idx val="14"/>
        <c:spPr>
          <a:solidFill>
            <a:schemeClr val="accent4">
              <a:lumMod val="75000"/>
            </a:schemeClr>
          </a:solidFill>
          <a:ln>
            <a:noFill/>
          </a:ln>
          <a:effectLst/>
        </c:spPr>
      </c:pivotFmt>
      <c:pivotFmt>
        <c:idx val="15"/>
        <c:spPr>
          <a:solidFill>
            <a:schemeClr val="accent4">
              <a:lumMod val="40000"/>
              <a:lumOff val="60000"/>
            </a:schemeClr>
          </a:solidFill>
          <a:ln>
            <a:noFill/>
          </a:ln>
          <a:effectLst/>
        </c:spPr>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00B0F0"/>
          </a:solidFill>
          <a:ln>
            <a:noFill/>
          </a:ln>
          <a:effectLst/>
        </c:spPr>
      </c:pivotFmt>
      <c:pivotFmt>
        <c:idx val="18"/>
        <c:spPr>
          <a:solidFill>
            <a:srgbClr val="FF0000"/>
          </a:solidFill>
          <a:ln>
            <a:noFill/>
          </a:ln>
          <a:effectLst/>
        </c:spPr>
      </c:pivotFmt>
      <c:pivotFmt>
        <c:idx val="19"/>
        <c:spPr>
          <a:solidFill>
            <a:schemeClr val="accent3">
              <a:lumMod val="60000"/>
              <a:lumOff val="40000"/>
            </a:schemeClr>
          </a:solidFill>
          <a:ln>
            <a:noFill/>
          </a:ln>
          <a:effectLst/>
        </c:spPr>
      </c:pivotFmt>
    </c:pivotFmts>
    <c:plotArea>
      <c:layout/>
      <c:barChart>
        <c:barDir val="bar"/>
        <c:grouping val="clustered"/>
        <c:varyColors val="0"/>
        <c:ser>
          <c:idx val="0"/>
          <c:order val="0"/>
          <c:tx>
            <c:strRef>
              <c:f>'Pivot Table'!$B$3</c:f>
              <c:strCache>
                <c:ptCount val="1"/>
                <c:pt idx="0">
                  <c:v>Total</c:v>
                </c:pt>
              </c:strCache>
            </c:strRef>
          </c:tx>
          <c:spPr>
            <a:solidFill>
              <a:schemeClr val="accent1"/>
            </a:solidFill>
            <a:ln>
              <a:noFill/>
            </a:ln>
            <a:effectLst/>
          </c:spPr>
          <c:invertIfNegative val="0"/>
          <c:dPt>
            <c:idx val="0"/>
            <c:invertIfNegative val="0"/>
            <c:bubble3D val="0"/>
            <c:spPr>
              <a:solidFill>
                <a:srgbClr val="00B0F0"/>
              </a:solidFill>
              <a:ln>
                <a:noFill/>
              </a:ln>
              <a:effectLst/>
            </c:spPr>
            <c:extLst>
              <c:ext xmlns:c16="http://schemas.microsoft.com/office/drawing/2014/chart" uri="{C3380CC4-5D6E-409C-BE32-E72D297353CC}">
                <c16:uniqueId val="{00000001-31AF-4B2A-AC84-D035D3B9BB23}"/>
              </c:ext>
            </c:extLst>
          </c:dPt>
          <c:dPt>
            <c:idx val="1"/>
            <c:invertIfNegative val="0"/>
            <c:bubble3D val="0"/>
            <c:spPr>
              <a:solidFill>
                <a:srgbClr val="FF0000"/>
              </a:solidFill>
              <a:ln>
                <a:noFill/>
              </a:ln>
              <a:effectLst/>
            </c:spPr>
            <c:extLst>
              <c:ext xmlns:c16="http://schemas.microsoft.com/office/drawing/2014/chart" uri="{C3380CC4-5D6E-409C-BE32-E72D297353CC}">
                <c16:uniqueId val="{00000003-31AF-4B2A-AC84-D035D3B9BB23}"/>
              </c:ext>
            </c:extLst>
          </c:dPt>
          <c:dPt>
            <c:idx val="2"/>
            <c:invertIfNegative val="0"/>
            <c:bubble3D val="0"/>
            <c:spPr>
              <a:solidFill>
                <a:schemeClr val="accent3">
                  <a:lumMod val="60000"/>
                  <a:lumOff val="40000"/>
                </a:schemeClr>
              </a:solidFill>
              <a:ln>
                <a:noFill/>
              </a:ln>
              <a:effectLst/>
            </c:spPr>
            <c:extLst>
              <c:ext xmlns:c16="http://schemas.microsoft.com/office/drawing/2014/chart" uri="{C3380CC4-5D6E-409C-BE32-E72D297353CC}">
                <c16:uniqueId val="{00000005-31AF-4B2A-AC84-D035D3B9BB23}"/>
              </c:ext>
            </c:extLst>
          </c:dPt>
          <c:cat>
            <c:strRef>
              <c:f>'Pivot Table'!$A$4:$A$7</c:f>
              <c:strCache>
                <c:ptCount val="3"/>
                <c:pt idx="0">
                  <c:v>Product A</c:v>
                </c:pt>
                <c:pt idx="1">
                  <c:v>Product B</c:v>
                </c:pt>
                <c:pt idx="2">
                  <c:v>Product C</c:v>
                </c:pt>
              </c:strCache>
            </c:strRef>
          </c:cat>
          <c:val>
            <c:numRef>
              <c:f>'Pivot Table'!$B$4:$B$7</c:f>
              <c:numCache>
                <c:formatCode>"$"#,##0</c:formatCode>
                <c:ptCount val="3"/>
                <c:pt idx="0">
                  <c:v>9200</c:v>
                </c:pt>
                <c:pt idx="1">
                  <c:v>8850</c:v>
                </c:pt>
                <c:pt idx="2">
                  <c:v>7450</c:v>
                </c:pt>
              </c:numCache>
            </c:numRef>
          </c:val>
          <c:extLst>
            <c:ext xmlns:c16="http://schemas.microsoft.com/office/drawing/2014/chart" uri="{C3380CC4-5D6E-409C-BE32-E72D297353CC}">
              <c16:uniqueId val="{00000006-31AF-4B2A-AC84-D035D3B9BB23}"/>
            </c:ext>
          </c:extLst>
        </c:ser>
        <c:dLbls>
          <c:showLegendKey val="0"/>
          <c:showVal val="0"/>
          <c:showCatName val="0"/>
          <c:showSerName val="0"/>
          <c:showPercent val="0"/>
          <c:showBubbleSize val="0"/>
        </c:dLbls>
        <c:gapWidth val="182"/>
        <c:axId val="991371183"/>
        <c:axId val="991377423"/>
      </c:barChart>
      <c:catAx>
        <c:axId val="991371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991377423"/>
        <c:crosses val="autoZero"/>
        <c:auto val="1"/>
        <c:lblAlgn val="ctr"/>
        <c:lblOffset val="100"/>
        <c:noMultiLvlLbl val="0"/>
      </c:catAx>
      <c:valAx>
        <c:axId val="991377423"/>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991371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4_Solution_Md Aquib Azmi.xlsx]Pivot Table!PivotTable6</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4">
                    <a:lumMod val="50000"/>
                  </a:schemeClr>
                </a:solidFill>
              </a:rPr>
              <a:t>Salesperson</a:t>
            </a:r>
            <a:r>
              <a:rPr lang="en-US" baseline="0">
                <a:solidFill>
                  <a:schemeClr val="accent4">
                    <a:lumMod val="50000"/>
                  </a:schemeClr>
                </a:solidFill>
              </a:rPr>
              <a:t> Performance</a:t>
            </a:r>
            <a:endParaRPr lang="en-US">
              <a:solidFill>
                <a:schemeClr val="accent4">
                  <a:lumMod val="50000"/>
                </a:scheme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4">
                      <a:lumMod val="50000"/>
                    </a:schemeClr>
                  </a:solidFill>
                  <a:latin typeface="+mn-lt"/>
                  <a:ea typeface="+mn-ea"/>
                  <a:cs typeface="+mn-cs"/>
                </a:defRPr>
              </a:pPr>
              <a:endParaRPr lang="en-US"/>
            </a:p>
          </c:txPr>
          <c:dLblPos val="bestFit"/>
          <c:showLegendKey val="0"/>
          <c:showVal val="0"/>
          <c:showCatName val="1"/>
          <c:showSerName val="0"/>
          <c:showPercent val="1"/>
          <c:showBubbleSize val="0"/>
          <c:separator>
</c:separator>
          <c:extLst>
            <c:ext xmlns:c15="http://schemas.microsoft.com/office/drawing/2012/chart" uri="{CE6537A1-D6FC-4f65-9D91-7224C49458BB}"/>
          </c:extLst>
        </c:dLbl>
      </c:pivotFmt>
      <c:pivotFmt>
        <c:idx val="6"/>
        <c:spPr>
          <a:solidFill>
            <a:schemeClr val="accent1"/>
          </a:solidFill>
          <a:ln w="19050">
            <a:noFill/>
          </a:ln>
          <a:effectLst/>
        </c:spPr>
      </c:pivotFmt>
      <c:pivotFmt>
        <c:idx val="7"/>
        <c:spPr>
          <a:solidFill>
            <a:schemeClr val="accent1"/>
          </a:solidFill>
          <a:ln w="19050">
            <a:noFill/>
          </a:ln>
          <a:effectLst/>
        </c:spPr>
      </c:pivotFmt>
      <c:pivotFmt>
        <c:idx val="8"/>
        <c:spPr>
          <a:solidFill>
            <a:schemeClr val="accent1"/>
          </a:solidFill>
          <a:ln w="19050">
            <a:noFill/>
          </a:ln>
          <a:effectLst/>
        </c:spPr>
      </c:pivotFmt>
    </c:pivotFmts>
    <c:plotArea>
      <c:layout/>
      <c:pieChart>
        <c:varyColors val="1"/>
        <c:ser>
          <c:idx val="0"/>
          <c:order val="0"/>
          <c:tx>
            <c:strRef>
              <c:f>'Pivot Table'!$B$16</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FF93-429C-9CD1-5EF50341984E}"/>
              </c:ext>
            </c:extLst>
          </c:dPt>
          <c:dPt>
            <c:idx val="1"/>
            <c:bubble3D val="0"/>
            <c:spPr>
              <a:solidFill>
                <a:schemeClr val="accent2"/>
              </a:solidFill>
              <a:ln w="19050">
                <a:noFill/>
              </a:ln>
              <a:effectLst/>
            </c:spPr>
            <c:extLst>
              <c:ext xmlns:c16="http://schemas.microsoft.com/office/drawing/2014/chart" uri="{C3380CC4-5D6E-409C-BE32-E72D297353CC}">
                <c16:uniqueId val="{00000003-FF93-429C-9CD1-5EF50341984E}"/>
              </c:ext>
            </c:extLst>
          </c:dPt>
          <c:dPt>
            <c:idx val="2"/>
            <c:bubble3D val="0"/>
            <c:spPr>
              <a:solidFill>
                <a:schemeClr val="accent3"/>
              </a:solidFill>
              <a:ln w="19050">
                <a:noFill/>
              </a:ln>
              <a:effectLst/>
            </c:spPr>
            <c:extLst>
              <c:ext xmlns:c16="http://schemas.microsoft.com/office/drawing/2014/chart" uri="{C3380CC4-5D6E-409C-BE32-E72D297353CC}">
                <c16:uniqueId val="{00000005-FF93-429C-9CD1-5EF50341984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accent4">
                        <a:lumMod val="50000"/>
                      </a:schemeClr>
                    </a:solidFill>
                    <a:latin typeface="+mn-lt"/>
                    <a:ea typeface="+mn-ea"/>
                    <a:cs typeface="+mn-cs"/>
                  </a:defRPr>
                </a:pPr>
                <a:endParaRPr lang="en-US"/>
              </a:p>
            </c:txPr>
            <c:dLblPos val="bestFit"/>
            <c:showLegendKey val="0"/>
            <c:showVal val="0"/>
            <c:showCatName val="1"/>
            <c:showSerName val="0"/>
            <c:showPercent val="1"/>
            <c:showBubbleSize val="0"/>
            <c:separator>
</c:separator>
            <c:showLeaderLines val="0"/>
            <c:extLst>
              <c:ext xmlns:c15="http://schemas.microsoft.com/office/drawing/2012/chart" uri="{CE6537A1-D6FC-4f65-9D91-7224C49458BB}"/>
            </c:extLst>
          </c:dLbls>
          <c:cat>
            <c:strRef>
              <c:f>'Pivot Table'!$A$17:$A$20</c:f>
              <c:strCache>
                <c:ptCount val="3"/>
                <c:pt idx="0">
                  <c:v>Alice</c:v>
                </c:pt>
                <c:pt idx="1">
                  <c:v>Bob</c:v>
                </c:pt>
                <c:pt idx="2">
                  <c:v>John</c:v>
                </c:pt>
              </c:strCache>
            </c:strRef>
          </c:cat>
          <c:val>
            <c:numRef>
              <c:f>'Pivot Table'!$B$17:$B$20</c:f>
              <c:numCache>
                <c:formatCode>"$"#,##0</c:formatCode>
                <c:ptCount val="3"/>
                <c:pt idx="0">
                  <c:v>8950</c:v>
                </c:pt>
                <c:pt idx="1">
                  <c:v>7050</c:v>
                </c:pt>
                <c:pt idx="2">
                  <c:v>9500</c:v>
                </c:pt>
              </c:numCache>
            </c:numRef>
          </c:val>
          <c:extLst>
            <c:ext xmlns:c16="http://schemas.microsoft.com/office/drawing/2014/chart" uri="{C3380CC4-5D6E-409C-BE32-E72D297353CC}">
              <c16:uniqueId val="{00000006-FF93-429C-9CD1-5EF50341984E}"/>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noFill/>
      <a:round/>
    </a:ln>
    <a:effectLst>
      <a:outerShdw blurRad="50800" dist="50800" dir="5400000" sx="9000" sy="9000" algn="ctr" rotWithShape="0">
        <a:srgbClr val="000000">
          <a:alpha val="41000"/>
        </a:srgb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4_Solution_Md Aquib Azmi.xlsx]Pivot Table!PivotTable2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baseline="0">
                <a:solidFill>
                  <a:schemeClr val="accent4">
                    <a:lumMod val="50000"/>
                  </a:schemeClr>
                </a:solidFill>
              </a:rPr>
              <a:t>Revenue by region</a:t>
            </a:r>
            <a:endParaRPr lang="en-IN">
              <a:solidFill>
                <a:schemeClr val="accent4">
                  <a:lumMod val="50000"/>
                </a:schemeClr>
              </a:solidFill>
            </a:endParaRPr>
          </a:p>
        </c:rich>
      </c:tx>
      <c:layout>
        <c:manualLayout>
          <c:xMode val="edge"/>
          <c:yMode val="edge"/>
          <c:x val="0.2618611548556431"/>
          <c:y val="3.920900184571866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lumMod val="50000"/>
            </a:schemeClr>
          </a:solidFill>
          <a:ln>
            <a:noFill/>
          </a:ln>
          <a:effectLst/>
        </c:spPr>
      </c:pivotFmt>
      <c:pivotFmt>
        <c:idx val="2"/>
        <c:spPr>
          <a:solidFill>
            <a:schemeClr val="accent4">
              <a:lumMod val="75000"/>
            </a:schemeClr>
          </a:solidFill>
          <a:ln>
            <a:noFill/>
          </a:ln>
          <a:effectLst/>
        </c:spPr>
      </c:pivotFmt>
      <c:pivotFmt>
        <c:idx val="3"/>
        <c:spPr>
          <a:solidFill>
            <a:schemeClr val="accent4">
              <a:lumMod val="60000"/>
              <a:lumOff val="40000"/>
            </a:schemeClr>
          </a:solidFill>
          <a:ln>
            <a:noFill/>
          </a:ln>
          <a:effectLst/>
        </c:spPr>
      </c:pivotFmt>
      <c:pivotFmt>
        <c:idx val="4"/>
        <c:spPr>
          <a:solidFill>
            <a:schemeClr val="accent4">
              <a:lumMod val="40000"/>
              <a:lumOff val="6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lumMod val="40000"/>
              <a:lumOff val="60000"/>
            </a:schemeClr>
          </a:solidFill>
          <a:ln>
            <a:noFill/>
          </a:ln>
          <a:effectLst/>
        </c:spPr>
      </c:pivotFmt>
      <c:pivotFmt>
        <c:idx val="7"/>
        <c:spPr>
          <a:solidFill>
            <a:schemeClr val="accent4">
              <a:lumMod val="60000"/>
              <a:lumOff val="40000"/>
            </a:schemeClr>
          </a:solidFill>
          <a:ln>
            <a:noFill/>
          </a:ln>
          <a:effectLst/>
        </c:spPr>
      </c:pivotFmt>
      <c:pivotFmt>
        <c:idx val="8"/>
        <c:spPr>
          <a:solidFill>
            <a:schemeClr val="accent4">
              <a:lumMod val="75000"/>
            </a:schemeClr>
          </a:solidFill>
          <a:ln>
            <a:noFill/>
          </a:ln>
          <a:effectLst/>
        </c:spPr>
      </c:pivotFmt>
      <c:pivotFmt>
        <c:idx val="9"/>
        <c:spPr>
          <a:solidFill>
            <a:schemeClr val="accent4">
              <a:lumMod val="50000"/>
            </a:schemeClr>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2060"/>
          </a:solidFill>
          <a:ln>
            <a:noFill/>
          </a:ln>
          <a:effectLst/>
        </c:spPr>
      </c:pivotFmt>
      <c:pivotFmt>
        <c:idx val="12"/>
        <c:spPr>
          <a:solidFill>
            <a:srgbClr val="00B0F0"/>
          </a:solidFill>
          <a:ln>
            <a:noFill/>
          </a:ln>
          <a:effectLst/>
        </c:spPr>
      </c:pivotFmt>
      <c:pivotFmt>
        <c:idx val="13"/>
        <c:spPr>
          <a:solidFill>
            <a:srgbClr val="FF0000"/>
          </a:solidFill>
          <a:ln>
            <a:noFill/>
          </a:ln>
          <a:effectLst/>
        </c:spPr>
      </c:pivotFmt>
      <c:pivotFmt>
        <c:idx val="14"/>
        <c:spPr>
          <a:solidFill>
            <a:srgbClr val="FFC000"/>
          </a:solidFill>
          <a:ln>
            <a:noFill/>
          </a:ln>
          <a:effectLst/>
        </c:spPr>
      </c:pivotFmt>
    </c:pivotFmts>
    <c:plotArea>
      <c:layout>
        <c:manualLayout>
          <c:layoutTarget val="inner"/>
          <c:xMode val="edge"/>
          <c:yMode val="edge"/>
          <c:x val="0.12586719160104987"/>
          <c:y val="0.20000012067464371"/>
          <c:w val="0.7999162729658793"/>
          <c:h val="0.63157065892579056"/>
        </c:manualLayout>
      </c:layout>
      <c:barChart>
        <c:barDir val="bar"/>
        <c:grouping val="clustered"/>
        <c:varyColors val="0"/>
        <c:ser>
          <c:idx val="0"/>
          <c:order val="0"/>
          <c:tx>
            <c:strRef>
              <c:f>'Pivot Table'!$B$25</c:f>
              <c:strCache>
                <c:ptCount val="1"/>
                <c:pt idx="0">
                  <c:v>Total</c:v>
                </c:pt>
              </c:strCache>
            </c:strRef>
          </c:tx>
          <c:spPr>
            <a:solidFill>
              <a:schemeClr val="accent1"/>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1-CC4B-47CC-8C90-881E4390DB27}"/>
              </c:ext>
            </c:extLst>
          </c:dPt>
          <c:dPt>
            <c:idx val="1"/>
            <c:invertIfNegative val="0"/>
            <c:bubble3D val="0"/>
            <c:spPr>
              <a:solidFill>
                <a:srgbClr val="00B0F0"/>
              </a:solidFill>
              <a:ln>
                <a:noFill/>
              </a:ln>
              <a:effectLst/>
            </c:spPr>
            <c:extLst>
              <c:ext xmlns:c16="http://schemas.microsoft.com/office/drawing/2014/chart" uri="{C3380CC4-5D6E-409C-BE32-E72D297353CC}">
                <c16:uniqueId val="{00000003-CC4B-47CC-8C90-881E4390DB27}"/>
              </c:ext>
            </c:extLst>
          </c:dPt>
          <c:dPt>
            <c:idx val="2"/>
            <c:invertIfNegative val="0"/>
            <c:bubble3D val="0"/>
            <c:spPr>
              <a:solidFill>
                <a:srgbClr val="FF0000"/>
              </a:solidFill>
              <a:ln>
                <a:noFill/>
              </a:ln>
              <a:effectLst/>
            </c:spPr>
            <c:extLst>
              <c:ext xmlns:c16="http://schemas.microsoft.com/office/drawing/2014/chart" uri="{C3380CC4-5D6E-409C-BE32-E72D297353CC}">
                <c16:uniqueId val="{00000005-CC4B-47CC-8C90-881E4390DB27}"/>
              </c:ext>
            </c:extLst>
          </c:dPt>
          <c:dPt>
            <c:idx val="3"/>
            <c:invertIfNegative val="0"/>
            <c:bubble3D val="0"/>
            <c:spPr>
              <a:solidFill>
                <a:srgbClr val="FFC000"/>
              </a:solidFill>
              <a:ln>
                <a:noFill/>
              </a:ln>
              <a:effectLst/>
            </c:spPr>
            <c:extLst>
              <c:ext xmlns:c16="http://schemas.microsoft.com/office/drawing/2014/chart" uri="{C3380CC4-5D6E-409C-BE32-E72D297353CC}">
                <c16:uniqueId val="{00000007-CC4B-47CC-8C90-881E4390DB27}"/>
              </c:ext>
            </c:extLst>
          </c:dPt>
          <c:cat>
            <c:strRef>
              <c:f>'Pivot Table'!$A$26:$A$30</c:f>
              <c:strCache>
                <c:ptCount val="4"/>
                <c:pt idx="0">
                  <c:v>West</c:v>
                </c:pt>
                <c:pt idx="1">
                  <c:v>East</c:v>
                </c:pt>
                <c:pt idx="2">
                  <c:v>South</c:v>
                </c:pt>
                <c:pt idx="3">
                  <c:v>North</c:v>
                </c:pt>
              </c:strCache>
            </c:strRef>
          </c:cat>
          <c:val>
            <c:numRef>
              <c:f>'Pivot Table'!$B$26:$B$30</c:f>
              <c:numCache>
                <c:formatCode>"$"#,##0</c:formatCode>
                <c:ptCount val="4"/>
                <c:pt idx="0">
                  <c:v>5300</c:v>
                </c:pt>
                <c:pt idx="1">
                  <c:v>5750</c:v>
                </c:pt>
                <c:pt idx="2">
                  <c:v>6450</c:v>
                </c:pt>
                <c:pt idx="3">
                  <c:v>8000</c:v>
                </c:pt>
              </c:numCache>
            </c:numRef>
          </c:val>
          <c:extLst>
            <c:ext xmlns:c16="http://schemas.microsoft.com/office/drawing/2014/chart" uri="{C3380CC4-5D6E-409C-BE32-E72D297353CC}">
              <c16:uniqueId val="{00000008-CC4B-47CC-8C90-881E4390DB27}"/>
            </c:ext>
          </c:extLst>
        </c:ser>
        <c:dLbls>
          <c:showLegendKey val="0"/>
          <c:showVal val="0"/>
          <c:showCatName val="0"/>
          <c:showSerName val="0"/>
          <c:showPercent val="0"/>
          <c:showBubbleSize val="0"/>
        </c:dLbls>
        <c:gapWidth val="182"/>
        <c:axId val="844965647"/>
        <c:axId val="844968527"/>
      </c:barChart>
      <c:catAx>
        <c:axId val="844965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844968527"/>
        <c:crosses val="autoZero"/>
        <c:auto val="1"/>
        <c:lblAlgn val="ctr"/>
        <c:lblOffset val="100"/>
        <c:noMultiLvlLbl val="0"/>
      </c:catAx>
      <c:valAx>
        <c:axId val="844968527"/>
        <c:scaling>
          <c:orientation val="minMax"/>
        </c:scaling>
        <c:delete val="0"/>
        <c:axPos val="b"/>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8449656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4_Solution_Md Aquib Azmi.xlsx]Pivot Table!PivotTable5</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4">
                    <a:lumMod val="50000"/>
                  </a:schemeClr>
                </a:solidFill>
              </a:rPr>
              <a:t>Revenue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Table'!$B$39</c:f>
              <c:strCache>
                <c:ptCount val="1"/>
                <c:pt idx="0">
                  <c:v>Total</c:v>
                </c:pt>
              </c:strCache>
            </c:strRef>
          </c:tx>
          <c:spPr>
            <a:ln w="28575" cap="rnd">
              <a:solidFill>
                <a:schemeClr val="accent1"/>
              </a:solidFill>
              <a:round/>
            </a:ln>
            <a:effectLst/>
          </c:spPr>
          <c:marker>
            <c:symbol val="none"/>
          </c:marker>
          <c:cat>
            <c:strRef>
              <c:f>'Pivot Table'!$A$40:$A$60</c:f>
              <c:strCache>
                <c:ptCount val="20"/>
                <c:pt idx="0">
                  <c:v>2022-01-01</c:v>
                </c:pt>
                <c:pt idx="1">
                  <c:v>2022-01-02</c:v>
                </c:pt>
                <c:pt idx="2">
                  <c:v>2022-01-03</c:v>
                </c:pt>
                <c:pt idx="3">
                  <c:v>2022-01-04</c:v>
                </c:pt>
                <c:pt idx="4">
                  <c:v>2022-01-05</c:v>
                </c:pt>
                <c:pt idx="5">
                  <c:v>2022-01-06</c:v>
                </c:pt>
                <c:pt idx="6">
                  <c:v>2022-01-07</c:v>
                </c:pt>
                <c:pt idx="7">
                  <c:v>2022-01-08</c:v>
                </c:pt>
                <c:pt idx="8">
                  <c:v>2022-01-09</c:v>
                </c:pt>
                <c:pt idx="9">
                  <c:v>2022-01-10</c:v>
                </c:pt>
                <c:pt idx="10">
                  <c:v>2022-01-11</c:v>
                </c:pt>
                <c:pt idx="11">
                  <c:v>2022-01-12</c:v>
                </c:pt>
                <c:pt idx="12">
                  <c:v>2022-01-13</c:v>
                </c:pt>
                <c:pt idx="13">
                  <c:v>2022-01-14</c:v>
                </c:pt>
                <c:pt idx="14">
                  <c:v>2022-01-15</c:v>
                </c:pt>
                <c:pt idx="15">
                  <c:v>2022-01-16</c:v>
                </c:pt>
                <c:pt idx="16">
                  <c:v>2022-01-17</c:v>
                </c:pt>
                <c:pt idx="17">
                  <c:v>2022-01-18</c:v>
                </c:pt>
                <c:pt idx="18">
                  <c:v>2022-01-19</c:v>
                </c:pt>
                <c:pt idx="19">
                  <c:v>2022-01-20</c:v>
                </c:pt>
              </c:strCache>
            </c:strRef>
          </c:cat>
          <c:val>
            <c:numRef>
              <c:f>'Pivot Table'!$B$40:$B$60</c:f>
              <c:numCache>
                <c:formatCode>"$"#,##0.00</c:formatCode>
                <c:ptCount val="20"/>
                <c:pt idx="0">
                  <c:v>1000</c:v>
                </c:pt>
                <c:pt idx="1">
                  <c:v>1200</c:v>
                </c:pt>
                <c:pt idx="2">
                  <c:v>1500</c:v>
                </c:pt>
                <c:pt idx="3">
                  <c:v>800</c:v>
                </c:pt>
                <c:pt idx="4">
                  <c:v>1100</c:v>
                </c:pt>
                <c:pt idx="5">
                  <c:v>1300</c:v>
                </c:pt>
                <c:pt idx="6">
                  <c:v>900</c:v>
                </c:pt>
                <c:pt idx="7">
                  <c:v>1250</c:v>
                </c:pt>
                <c:pt idx="8">
                  <c:v>1450</c:v>
                </c:pt>
                <c:pt idx="9">
                  <c:v>1150</c:v>
                </c:pt>
                <c:pt idx="10">
                  <c:v>1400</c:v>
                </c:pt>
                <c:pt idx="11">
                  <c:v>1550</c:v>
                </c:pt>
                <c:pt idx="12">
                  <c:v>1200</c:v>
                </c:pt>
                <c:pt idx="13">
                  <c:v>1350</c:v>
                </c:pt>
                <c:pt idx="14">
                  <c:v>1250</c:v>
                </c:pt>
                <c:pt idx="15">
                  <c:v>1600</c:v>
                </c:pt>
                <c:pt idx="16">
                  <c:v>1150</c:v>
                </c:pt>
                <c:pt idx="17">
                  <c:v>1450</c:v>
                </c:pt>
                <c:pt idx="18">
                  <c:v>1400</c:v>
                </c:pt>
                <c:pt idx="19">
                  <c:v>1500</c:v>
                </c:pt>
              </c:numCache>
            </c:numRef>
          </c:val>
          <c:smooth val="0"/>
          <c:extLst>
            <c:ext xmlns:c16="http://schemas.microsoft.com/office/drawing/2014/chart" uri="{C3380CC4-5D6E-409C-BE32-E72D297353CC}">
              <c16:uniqueId val="{00000001-D807-48A5-AD71-76BB0EA426CF}"/>
            </c:ext>
          </c:extLst>
        </c:ser>
        <c:dLbls>
          <c:showLegendKey val="0"/>
          <c:showVal val="0"/>
          <c:showCatName val="0"/>
          <c:showSerName val="0"/>
          <c:showPercent val="0"/>
          <c:showBubbleSize val="0"/>
        </c:dLbls>
        <c:smooth val="0"/>
        <c:axId val="844971407"/>
        <c:axId val="844973327"/>
      </c:lineChart>
      <c:catAx>
        <c:axId val="844971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844973327"/>
        <c:crosses val="autoZero"/>
        <c:auto val="1"/>
        <c:lblAlgn val="ctr"/>
        <c:lblOffset val="100"/>
        <c:noMultiLvlLbl val="0"/>
      </c:catAx>
      <c:valAx>
        <c:axId val="844973327"/>
        <c:scaling>
          <c:orientation val="minMax"/>
        </c:scaling>
        <c:delete val="0"/>
        <c:axPos val="l"/>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4">
                    <a:lumMod val="50000"/>
                  </a:schemeClr>
                </a:solidFill>
                <a:latin typeface="+mn-lt"/>
                <a:ea typeface="+mn-ea"/>
                <a:cs typeface="+mn-cs"/>
              </a:defRPr>
            </a:pPr>
            <a:endParaRPr lang="en-US"/>
          </a:p>
        </c:txPr>
        <c:crossAx val="844971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Units Sold Line Fit  Plot</a:t>
            </a:r>
          </a:p>
        </c:rich>
      </c:tx>
      <c:overlay val="0"/>
    </c:title>
    <c:autoTitleDeleted val="0"/>
    <c:plotArea>
      <c:layout/>
      <c:scatterChart>
        <c:scatterStyle val="lineMarker"/>
        <c:varyColors val="0"/>
        <c:ser>
          <c:idx val="0"/>
          <c:order val="0"/>
          <c:tx>
            <c:v>Revenue</c:v>
          </c:tx>
          <c:spPr>
            <a:ln w="19050">
              <a:noFill/>
            </a:ln>
          </c:spPr>
          <c:xVal>
            <c:numRef>
              <c:f>Sheet1!$E$2:$E$21</c:f>
              <c:numCache>
                <c:formatCode>General</c:formatCode>
                <c:ptCount val="20"/>
                <c:pt idx="0">
                  <c:v>50</c:v>
                </c:pt>
                <c:pt idx="1">
                  <c:v>40</c:v>
                </c:pt>
                <c:pt idx="2">
                  <c:v>60</c:v>
                </c:pt>
                <c:pt idx="3">
                  <c:v>30</c:v>
                </c:pt>
                <c:pt idx="4">
                  <c:v>45</c:v>
                </c:pt>
                <c:pt idx="5">
                  <c:v>55</c:v>
                </c:pt>
                <c:pt idx="6">
                  <c:v>35</c:v>
                </c:pt>
                <c:pt idx="7">
                  <c:v>48</c:v>
                </c:pt>
                <c:pt idx="8">
                  <c:v>58</c:v>
                </c:pt>
                <c:pt idx="9">
                  <c:v>42</c:v>
                </c:pt>
                <c:pt idx="10">
                  <c:v>50</c:v>
                </c:pt>
                <c:pt idx="11">
                  <c:v>62</c:v>
                </c:pt>
                <c:pt idx="12">
                  <c:v>40</c:v>
                </c:pt>
                <c:pt idx="13">
                  <c:v>55</c:v>
                </c:pt>
                <c:pt idx="14">
                  <c:v>48</c:v>
                </c:pt>
                <c:pt idx="15">
                  <c:v>65</c:v>
                </c:pt>
                <c:pt idx="16">
                  <c:v>42</c:v>
                </c:pt>
                <c:pt idx="17">
                  <c:v>58</c:v>
                </c:pt>
                <c:pt idx="18">
                  <c:v>50</c:v>
                </c:pt>
                <c:pt idx="19">
                  <c:v>60</c:v>
                </c:pt>
              </c:numCache>
            </c:numRef>
          </c:xVal>
          <c:yVal>
            <c:numRef>
              <c:f>Sheet1!$F$2:$F$21</c:f>
              <c:numCache>
                <c:formatCode>"$"#,##0.00</c:formatCode>
                <c:ptCount val="20"/>
                <c:pt idx="0">
                  <c:v>1000</c:v>
                </c:pt>
                <c:pt idx="1">
                  <c:v>1200</c:v>
                </c:pt>
                <c:pt idx="2">
                  <c:v>1500</c:v>
                </c:pt>
                <c:pt idx="3">
                  <c:v>800</c:v>
                </c:pt>
                <c:pt idx="4">
                  <c:v>1100</c:v>
                </c:pt>
                <c:pt idx="5">
                  <c:v>1300</c:v>
                </c:pt>
                <c:pt idx="6">
                  <c:v>900</c:v>
                </c:pt>
                <c:pt idx="7">
                  <c:v>1250</c:v>
                </c:pt>
                <c:pt idx="8">
                  <c:v>1450</c:v>
                </c:pt>
                <c:pt idx="9">
                  <c:v>1150</c:v>
                </c:pt>
                <c:pt idx="10">
                  <c:v>1400</c:v>
                </c:pt>
                <c:pt idx="11">
                  <c:v>1550</c:v>
                </c:pt>
                <c:pt idx="12">
                  <c:v>1200</c:v>
                </c:pt>
                <c:pt idx="13">
                  <c:v>1350</c:v>
                </c:pt>
                <c:pt idx="14">
                  <c:v>1250</c:v>
                </c:pt>
                <c:pt idx="15">
                  <c:v>1600</c:v>
                </c:pt>
                <c:pt idx="16">
                  <c:v>1150</c:v>
                </c:pt>
                <c:pt idx="17">
                  <c:v>1450</c:v>
                </c:pt>
                <c:pt idx="18">
                  <c:v>1400</c:v>
                </c:pt>
                <c:pt idx="19">
                  <c:v>1500</c:v>
                </c:pt>
              </c:numCache>
            </c:numRef>
          </c:yVal>
          <c:smooth val="0"/>
          <c:extLst>
            <c:ext xmlns:c16="http://schemas.microsoft.com/office/drawing/2014/chart" uri="{C3380CC4-5D6E-409C-BE32-E72D297353CC}">
              <c16:uniqueId val="{00000003-8E37-4B23-87EA-05DA799B0E05}"/>
            </c:ext>
          </c:extLst>
        </c:ser>
        <c:ser>
          <c:idx val="1"/>
          <c:order val="1"/>
          <c:tx>
            <c:v>Predicted Revenue</c:v>
          </c:tx>
          <c:spPr>
            <a:ln w="19050">
              <a:noFill/>
            </a:ln>
          </c:spPr>
          <c:xVal>
            <c:numRef>
              <c:f>Sheet1!$E$2:$E$21</c:f>
              <c:numCache>
                <c:formatCode>General</c:formatCode>
                <c:ptCount val="20"/>
                <c:pt idx="0">
                  <c:v>50</c:v>
                </c:pt>
                <c:pt idx="1">
                  <c:v>40</c:v>
                </c:pt>
                <c:pt idx="2">
                  <c:v>60</c:v>
                </c:pt>
                <c:pt idx="3">
                  <c:v>30</c:v>
                </c:pt>
                <c:pt idx="4">
                  <c:v>45</c:v>
                </c:pt>
                <c:pt idx="5">
                  <c:v>55</c:v>
                </c:pt>
                <c:pt idx="6">
                  <c:v>35</c:v>
                </c:pt>
                <c:pt idx="7">
                  <c:v>48</c:v>
                </c:pt>
                <c:pt idx="8">
                  <c:v>58</c:v>
                </c:pt>
                <c:pt idx="9">
                  <c:v>42</c:v>
                </c:pt>
                <c:pt idx="10">
                  <c:v>50</c:v>
                </c:pt>
                <c:pt idx="11">
                  <c:v>62</c:v>
                </c:pt>
                <c:pt idx="12">
                  <c:v>40</c:v>
                </c:pt>
                <c:pt idx="13">
                  <c:v>55</c:v>
                </c:pt>
                <c:pt idx="14">
                  <c:v>48</c:v>
                </c:pt>
                <c:pt idx="15">
                  <c:v>65</c:v>
                </c:pt>
                <c:pt idx="16">
                  <c:v>42</c:v>
                </c:pt>
                <c:pt idx="17">
                  <c:v>58</c:v>
                </c:pt>
                <c:pt idx="18">
                  <c:v>50</c:v>
                </c:pt>
                <c:pt idx="19">
                  <c:v>60</c:v>
                </c:pt>
              </c:numCache>
            </c:numRef>
          </c:xVal>
          <c:yVal>
            <c:numRef>
              <c:f>Regression!$B$25:$B$44</c:f>
              <c:numCache>
                <c:formatCode>General</c:formatCode>
                <c:ptCount val="20"/>
                <c:pt idx="0">
                  <c:v>1282.1949669180319</c:v>
                </c:pt>
                <c:pt idx="1">
                  <c:v>1076.6244835456937</c:v>
                </c:pt>
                <c:pt idx="2">
                  <c:v>1487.7654502903702</c:v>
                </c:pt>
                <c:pt idx="3">
                  <c:v>871.05400017335546</c:v>
                </c:pt>
                <c:pt idx="4">
                  <c:v>1179.4097252318629</c:v>
                </c:pt>
                <c:pt idx="5">
                  <c:v>1384.9802086042009</c:v>
                </c:pt>
                <c:pt idx="6">
                  <c:v>973.83924185952458</c:v>
                </c:pt>
                <c:pt idx="7">
                  <c:v>1241.0808702435643</c:v>
                </c:pt>
                <c:pt idx="8">
                  <c:v>1446.6513536159025</c:v>
                </c:pt>
                <c:pt idx="9">
                  <c:v>1117.7385802201613</c:v>
                </c:pt>
                <c:pt idx="10">
                  <c:v>1282.1949669180319</c:v>
                </c:pt>
                <c:pt idx="11">
                  <c:v>1528.8795469648378</c:v>
                </c:pt>
                <c:pt idx="12">
                  <c:v>1076.6244835456937</c:v>
                </c:pt>
                <c:pt idx="13">
                  <c:v>1384.9802086042009</c:v>
                </c:pt>
                <c:pt idx="14">
                  <c:v>1241.0808702435643</c:v>
                </c:pt>
                <c:pt idx="15">
                  <c:v>1590.5506919765394</c:v>
                </c:pt>
                <c:pt idx="16">
                  <c:v>1117.7385802201613</c:v>
                </c:pt>
                <c:pt idx="17">
                  <c:v>1446.6513536159025</c:v>
                </c:pt>
                <c:pt idx="18">
                  <c:v>1282.1949669180319</c:v>
                </c:pt>
                <c:pt idx="19">
                  <c:v>1487.7654502903702</c:v>
                </c:pt>
              </c:numCache>
            </c:numRef>
          </c:yVal>
          <c:smooth val="0"/>
          <c:extLst>
            <c:ext xmlns:c16="http://schemas.microsoft.com/office/drawing/2014/chart" uri="{C3380CC4-5D6E-409C-BE32-E72D297353CC}">
              <c16:uniqueId val="{00000004-8E37-4B23-87EA-05DA799B0E05}"/>
            </c:ext>
          </c:extLst>
        </c:ser>
        <c:dLbls>
          <c:showLegendKey val="0"/>
          <c:showVal val="0"/>
          <c:showCatName val="0"/>
          <c:showSerName val="0"/>
          <c:showPercent val="0"/>
          <c:showBubbleSize val="0"/>
        </c:dLbls>
        <c:axId val="1196964463"/>
        <c:axId val="1196962063"/>
      </c:scatterChart>
      <c:valAx>
        <c:axId val="1196964463"/>
        <c:scaling>
          <c:orientation val="minMax"/>
        </c:scaling>
        <c:delete val="0"/>
        <c:axPos val="b"/>
        <c:title>
          <c:tx>
            <c:rich>
              <a:bodyPr/>
              <a:lstStyle/>
              <a:p>
                <a:pPr>
                  <a:defRPr/>
                </a:pPr>
                <a:r>
                  <a:rPr lang="en-IN"/>
                  <a:t>Units Sold</a:t>
                </a:r>
              </a:p>
            </c:rich>
          </c:tx>
          <c:overlay val="0"/>
        </c:title>
        <c:numFmt formatCode="General" sourceLinked="1"/>
        <c:majorTickMark val="out"/>
        <c:minorTickMark val="none"/>
        <c:tickLblPos val="nextTo"/>
        <c:crossAx val="1196962063"/>
        <c:crosses val="autoZero"/>
        <c:crossBetween val="midCat"/>
      </c:valAx>
      <c:valAx>
        <c:axId val="1196962063"/>
        <c:scaling>
          <c:orientation val="minMax"/>
        </c:scaling>
        <c:delete val="0"/>
        <c:axPos val="l"/>
        <c:title>
          <c:tx>
            <c:rich>
              <a:bodyPr/>
              <a:lstStyle/>
              <a:p>
                <a:pPr>
                  <a:defRPr/>
                </a:pPr>
                <a:r>
                  <a:rPr lang="en-IN"/>
                  <a:t>Revenue</a:t>
                </a:r>
              </a:p>
            </c:rich>
          </c:tx>
          <c:overlay val="0"/>
        </c:title>
        <c:numFmt formatCode="&quot;$&quot;#,##0.00" sourceLinked="1"/>
        <c:majorTickMark val="out"/>
        <c:minorTickMark val="none"/>
        <c:tickLblPos val="nextTo"/>
        <c:crossAx val="1196964463"/>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Forecasting!$B$1</c:f>
              <c:strCache>
                <c:ptCount val="1"/>
                <c:pt idx="0">
                  <c:v>Revenue</c:v>
                </c:pt>
              </c:strCache>
            </c:strRef>
          </c:tx>
          <c:spPr>
            <a:ln w="28575" cap="rnd">
              <a:solidFill>
                <a:schemeClr val="accent1"/>
              </a:solidFill>
              <a:round/>
            </a:ln>
            <a:effectLst/>
          </c:spPr>
          <c:marker>
            <c:symbol val="none"/>
          </c:marker>
          <c:val>
            <c:numRef>
              <c:f>Forecasting!$B$2:$B$28</c:f>
              <c:numCache>
                <c:formatCode>"$"#,##0.00</c:formatCode>
                <c:ptCount val="27"/>
                <c:pt idx="0">
                  <c:v>1000</c:v>
                </c:pt>
                <c:pt idx="1">
                  <c:v>1200</c:v>
                </c:pt>
                <c:pt idx="2">
                  <c:v>1500</c:v>
                </c:pt>
                <c:pt idx="3">
                  <c:v>800</c:v>
                </c:pt>
                <c:pt idx="4">
                  <c:v>1100</c:v>
                </c:pt>
                <c:pt idx="5">
                  <c:v>1300</c:v>
                </c:pt>
                <c:pt idx="6">
                  <c:v>900</c:v>
                </c:pt>
                <c:pt idx="7">
                  <c:v>1250</c:v>
                </c:pt>
                <c:pt idx="8">
                  <c:v>1450</c:v>
                </c:pt>
                <c:pt idx="9">
                  <c:v>1150</c:v>
                </c:pt>
                <c:pt idx="10">
                  <c:v>1400</c:v>
                </c:pt>
                <c:pt idx="11">
                  <c:v>1550</c:v>
                </c:pt>
                <c:pt idx="12">
                  <c:v>1200</c:v>
                </c:pt>
                <c:pt idx="13">
                  <c:v>1350</c:v>
                </c:pt>
                <c:pt idx="14">
                  <c:v>1250</c:v>
                </c:pt>
                <c:pt idx="15">
                  <c:v>1600</c:v>
                </c:pt>
                <c:pt idx="16">
                  <c:v>1150</c:v>
                </c:pt>
                <c:pt idx="17">
                  <c:v>1450</c:v>
                </c:pt>
                <c:pt idx="18">
                  <c:v>1400</c:v>
                </c:pt>
                <c:pt idx="19">
                  <c:v>1500</c:v>
                </c:pt>
              </c:numCache>
            </c:numRef>
          </c:val>
          <c:smooth val="0"/>
          <c:extLst>
            <c:ext xmlns:c16="http://schemas.microsoft.com/office/drawing/2014/chart" uri="{C3380CC4-5D6E-409C-BE32-E72D297353CC}">
              <c16:uniqueId val="{00000000-00E7-4B3A-A5F9-79FC1EB129BF}"/>
            </c:ext>
          </c:extLst>
        </c:ser>
        <c:ser>
          <c:idx val="1"/>
          <c:order val="1"/>
          <c:tx>
            <c:strRef>
              <c:f>Forecasting!$C$1</c:f>
              <c:strCache>
                <c:ptCount val="1"/>
                <c:pt idx="0">
                  <c:v>Forecast(Revenue)</c:v>
                </c:pt>
              </c:strCache>
            </c:strRef>
          </c:tx>
          <c:spPr>
            <a:ln w="25400" cap="rnd">
              <a:solidFill>
                <a:schemeClr val="accent2"/>
              </a:solidFill>
              <a:round/>
            </a:ln>
            <a:effectLst/>
          </c:spPr>
          <c:marker>
            <c:symbol val="none"/>
          </c:marker>
          <c:cat>
            <c:numRef>
              <c:f>Forecasting!$A$2:$A$28</c:f>
              <c:numCache>
                <c:formatCode>m/d/yyyy</c:formatCode>
                <c:ptCount val="27"/>
                <c:pt idx="0">
                  <c:v>44562</c:v>
                </c:pt>
                <c:pt idx="1">
                  <c:v>44563</c:v>
                </c:pt>
                <c:pt idx="2">
                  <c:v>44564</c:v>
                </c:pt>
                <c:pt idx="3">
                  <c:v>44565</c:v>
                </c:pt>
                <c:pt idx="4">
                  <c:v>44566</c:v>
                </c:pt>
                <c:pt idx="5">
                  <c:v>44567</c:v>
                </c:pt>
                <c:pt idx="6">
                  <c:v>44568</c:v>
                </c:pt>
                <c:pt idx="7">
                  <c:v>44569</c:v>
                </c:pt>
                <c:pt idx="8">
                  <c:v>44570</c:v>
                </c:pt>
                <c:pt idx="9">
                  <c:v>44571</c:v>
                </c:pt>
                <c:pt idx="10">
                  <c:v>44572</c:v>
                </c:pt>
                <c:pt idx="11">
                  <c:v>44573</c:v>
                </c:pt>
                <c:pt idx="12">
                  <c:v>44574</c:v>
                </c:pt>
                <c:pt idx="13">
                  <c:v>44575</c:v>
                </c:pt>
                <c:pt idx="14">
                  <c:v>44576</c:v>
                </c:pt>
                <c:pt idx="15">
                  <c:v>44577</c:v>
                </c:pt>
                <c:pt idx="16">
                  <c:v>44578</c:v>
                </c:pt>
                <c:pt idx="17">
                  <c:v>44579</c:v>
                </c:pt>
                <c:pt idx="18">
                  <c:v>44580</c:v>
                </c:pt>
                <c:pt idx="19">
                  <c:v>44581</c:v>
                </c:pt>
                <c:pt idx="20">
                  <c:v>44582</c:v>
                </c:pt>
                <c:pt idx="21">
                  <c:v>44583</c:v>
                </c:pt>
                <c:pt idx="22">
                  <c:v>44584</c:v>
                </c:pt>
                <c:pt idx="23">
                  <c:v>44585</c:v>
                </c:pt>
                <c:pt idx="24">
                  <c:v>44586</c:v>
                </c:pt>
                <c:pt idx="25">
                  <c:v>44587</c:v>
                </c:pt>
                <c:pt idx="26">
                  <c:v>44588</c:v>
                </c:pt>
              </c:numCache>
            </c:numRef>
          </c:cat>
          <c:val>
            <c:numRef>
              <c:f>Forecasting!$C$2:$C$28</c:f>
              <c:numCache>
                <c:formatCode>General</c:formatCode>
                <c:ptCount val="27"/>
                <c:pt idx="19" formatCode="&quot;$&quot;#,##0.00">
                  <c:v>1500</c:v>
                </c:pt>
                <c:pt idx="20" formatCode="&quot;$&quot;#,##0.00">
                  <c:v>1467.5856573093602</c:v>
                </c:pt>
                <c:pt idx="21" formatCode="&quot;$&quot;#,##0.00">
                  <c:v>1487.3073535852238</c:v>
                </c:pt>
                <c:pt idx="22" formatCode="&quot;$&quot;#,##0.00">
                  <c:v>1507.0290498610873</c:v>
                </c:pt>
                <c:pt idx="23" formatCode="&quot;$&quot;#,##0.00">
                  <c:v>1526.750746136951</c:v>
                </c:pt>
                <c:pt idx="24" formatCode="&quot;$&quot;#,##0.00">
                  <c:v>1546.4724424128146</c:v>
                </c:pt>
                <c:pt idx="25" formatCode="&quot;$&quot;#,##0.00">
                  <c:v>1566.1941386886783</c:v>
                </c:pt>
                <c:pt idx="26" formatCode="&quot;$&quot;#,##0.00">
                  <c:v>1585.9158349645418</c:v>
                </c:pt>
              </c:numCache>
            </c:numRef>
          </c:val>
          <c:smooth val="0"/>
          <c:extLst>
            <c:ext xmlns:c16="http://schemas.microsoft.com/office/drawing/2014/chart" uri="{C3380CC4-5D6E-409C-BE32-E72D297353CC}">
              <c16:uniqueId val="{00000001-00E7-4B3A-A5F9-79FC1EB129BF}"/>
            </c:ext>
          </c:extLst>
        </c:ser>
        <c:ser>
          <c:idx val="2"/>
          <c:order val="2"/>
          <c:tx>
            <c:strRef>
              <c:f>Forecasting!$D$1</c:f>
              <c:strCache>
                <c:ptCount val="1"/>
                <c:pt idx="0">
                  <c:v>Lower Confidence Bound(Revenue)</c:v>
                </c:pt>
              </c:strCache>
            </c:strRef>
          </c:tx>
          <c:spPr>
            <a:ln w="12700" cap="rnd">
              <a:solidFill>
                <a:srgbClr val="EA4335"/>
              </a:solidFill>
              <a:prstDash val="solid"/>
              <a:round/>
            </a:ln>
            <a:effectLst/>
          </c:spPr>
          <c:marker>
            <c:symbol val="none"/>
          </c:marker>
          <c:cat>
            <c:numRef>
              <c:f>Forecasting!$A$2:$A$28</c:f>
              <c:numCache>
                <c:formatCode>m/d/yyyy</c:formatCode>
                <c:ptCount val="27"/>
                <c:pt idx="0">
                  <c:v>44562</c:v>
                </c:pt>
                <c:pt idx="1">
                  <c:v>44563</c:v>
                </c:pt>
                <c:pt idx="2">
                  <c:v>44564</c:v>
                </c:pt>
                <c:pt idx="3">
                  <c:v>44565</c:v>
                </c:pt>
                <c:pt idx="4">
                  <c:v>44566</c:v>
                </c:pt>
                <c:pt idx="5">
                  <c:v>44567</c:v>
                </c:pt>
                <c:pt idx="6">
                  <c:v>44568</c:v>
                </c:pt>
                <c:pt idx="7">
                  <c:v>44569</c:v>
                </c:pt>
                <c:pt idx="8">
                  <c:v>44570</c:v>
                </c:pt>
                <c:pt idx="9">
                  <c:v>44571</c:v>
                </c:pt>
                <c:pt idx="10">
                  <c:v>44572</c:v>
                </c:pt>
                <c:pt idx="11">
                  <c:v>44573</c:v>
                </c:pt>
                <c:pt idx="12">
                  <c:v>44574</c:v>
                </c:pt>
                <c:pt idx="13">
                  <c:v>44575</c:v>
                </c:pt>
                <c:pt idx="14">
                  <c:v>44576</c:v>
                </c:pt>
                <c:pt idx="15">
                  <c:v>44577</c:v>
                </c:pt>
                <c:pt idx="16">
                  <c:v>44578</c:v>
                </c:pt>
                <c:pt idx="17">
                  <c:v>44579</c:v>
                </c:pt>
                <c:pt idx="18">
                  <c:v>44580</c:v>
                </c:pt>
                <c:pt idx="19">
                  <c:v>44581</c:v>
                </c:pt>
                <c:pt idx="20">
                  <c:v>44582</c:v>
                </c:pt>
                <c:pt idx="21">
                  <c:v>44583</c:v>
                </c:pt>
                <c:pt idx="22">
                  <c:v>44584</c:v>
                </c:pt>
                <c:pt idx="23">
                  <c:v>44585</c:v>
                </c:pt>
                <c:pt idx="24">
                  <c:v>44586</c:v>
                </c:pt>
                <c:pt idx="25">
                  <c:v>44587</c:v>
                </c:pt>
                <c:pt idx="26">
                  <c:v>44588</c:v>
                </c:pt>
              </c:numCache>
            </c:numRef>
          </c:cat>
          <c:val>
            <c:numRef>
              <c:f>Forecasting!$D$2:$D$28</c:f>
              <c:numCache>
                <c:formatCode>General</c:formatCode>
                <c:ptCount val="27"/>
                <c:pt idx="19" formatCode="&quot;$&quot;#,##0.00">
                  <c:v>1500</c:v>
                </c:pt>
                <c:pt idx="20" formatCode="&quot;$&quot;#,##0.00">
                  <c:v>1082.5160612344462</c:v>
                </c:pt>
                <c:pt idx="21" formatCode="&quot;$&quot;#,##0.00">
                  <c:v>1100.278693461883</c:v>
                </c:pt>
                <c:pt idx="22" formatCode="&quot;$&quot;#,##0.00">
                  <c:v>1118.0125023377391</c:v>
                </c:pt>
                <c:pt idx="23" formatCode="&quot;$&quot;#,##0.00">
                  <c:v>1135.7175482510995</c:v>
                </c:pt>
                <c:pt idx="24" formatCode="&quot;$&quot;#,##0.00">
                  <c:v>1153.3938966746803</c:v>
                </c:pt>
                <c:pt idx="25" formatCode="&quot;$&quot;#,##0.00">
                  <c:v>1171.041617987511</c:v>
                </c:pt>
                <c:pt idx="26" formatCode="&quot;$&quot;#,##0.00">
                  <c:v>1188.6607872978539</c:v>
                </c:pt>
              </c:numCache>
            </c:numRef>
          </c:val>
          <c:smooth val="0"/>
          <c:extLst>
            <c:ext xmlns:c16="http://schemas.microsoft.com/office/drawing/2014/chart" uri="{C3380CC4-5D6E-409C-BE32-E72D297353CC}">
              <c16:uniqueId val="{00000002-00E7-4B3A-A5F9-79FC1EB129BF}"/>
            </c:ext>
          </c:extLst>
        </c:ser>
        <c:ser>
          <c:idx val="3"/>
          <c:order val="3"/>
          <c:tx>
            <c:strRef>
              <c:f>Forecasting!$E$1</c:f>
              <c:strCache>
                <c:ptCount val="1"/>
                <c:pt idx="0">
                  <c:v>Upper Confidence Bound(Revenue)</c:v>
                </c:pt>
              </c:strCache>
            </c:strRef>
          </c:tx>
          <c:spPr>
            <a:ln w="12700" cap="rnd">
              <a:solidFill>
                <a:srgbClr val="EA4335"/>
              </a:solidFill>
              <a:prstDash val="solid"/>
              <a:round/>
            </a:ln>
            <a:effectLst/>
          </c:spPr>
          <c:marker>
            <c:symbol val="none"/>
          </c:marker>
          <c:cat>
            <c:numRef>
              <c:f>Forecasting!$A$2:$A$28</c:f>
              <c:numCache>
                <c:formatCode>m/d/yyyy</c:formatCode>
                <c:ptCount val="27"/>
                <c:pt idx="0">
                  <c:v>44562</c:v>
                </c:pt>
                <c:pt idx="1">
                  <c:v>44563</c:v>
                </c:pt>
                <c:pt idx="2">
                  <c:v>44564</c:v>
                </c:pt>
                <c:pt idx="3">
                  <c:v>44565</c:v>
                </c:pt>
                <c:pt idx="4">
                  <c:v>44566</c:v>
                </c:pt>
                <c:pt idx="5">
                  <c:v>44567</c:v>
                </c:pt>
                <c:pt idx="6">
                  <c:v>44568</c:v>
                </c:pt>
                <c:pt idx="7">
                  <c:v>44569</c:v>
                </c:pt>
                <c:pt idx="8">
                  <c:v>44570</c:v>
                </c:pt>
                <c:pt idx="9">
                  <c:v>44571</c:v>
                </c:pt>
                <c:pt idx="10">
                  <c:v>44572</c:v>
                </c:pt>
                <c:pt idx="11">
                  <c:v>44573</c:v>
                </c:pt>
                <c:pt idx="12">
                  <c:v>44574</c:v>
                </c:pt>
                <c:pt idx="13">
                  <c:v>44575</c:v>
                </c:pt>
                <c:pt idx="14">
                  <c:v>44576</c:v>
                </c:pt>
                <c:pt idx="15">
                  <c:v>44577</c:v>
                </c:pt>
                <c:pt idx="16">
                  <c:v>44578</c:v>
                </c:pt>
                <c:pt idx="17">
                  <c:v>44579</c:v>
                </c:pt>
                <c:pt idx="18">
                  <c:v>44580</c:v>
                </c:pt>
                <c:pt idx="19">
                  <c:v>44581</c:v>
                </c:pt>
                <c:pt idx="20">
                  <c:v>44582</c:v>
                </c:pt>
                <c:pt idx="21">
                  <c:v>44583</c:v>
                </c:pt>
                <c:pt idx="22">
                  <c:v>44584</c:v>
                </c:pt>
                <c:pt idx="23">
                  <c:v>44585</c:v>
                </c:pt>
                <c:pt idx="24">
                  <c:v>44586</c:v>
                </c:pt>
                <c:pt idx="25">
                  <c:v>44587</c:v>
                </c:pt>
                <c:pt idx="26">
                  <c:v>44588</c:v>
                </c:pt>
              </c:numCache>
            </c:numRef>
          </c:cat>
          <c:val>
            <c:numRef>
              <c:f>Forecasting!$E$2:$E$28</c:f>
              <c:numCache>
                <c:formatCode>General</c:formatCode>
                <c:ptCount val="27"/>
                <c:pt idx="19" formatCode="&quot;$&quot;#,##0.00">
                  <c:v>1500</c:v>
                </c:pt>
                <c:pt idx="20" formatCode="&quot;$&quot;#,##0.00">
                  <c:v>1852.6552533842741</c:v>
                </c:pt>
                <c:pt idx="21" formatCode="&quot;$&quot;#,##0.00">
                  <c:v>1874.3360137085647</c:v>
                </c:pt>
                <c:pt idx="22" formatCode="&quot;$&quot;#,##0.00">
                  <c:v>1896.0455973844355</c:v>
                </c:pt>
                <c:pt idx="23" formatCode="&quot;$&quot;#,##0.00">
                  <c:v>1917.7839440228024</c:v>
                </c:pt>
                <c:pt idx="24" formatCode="&quot;$&quot;#,##0.00">
                  <c:v>1939.550988150949</c:v>
                </c:pt>
                <c:pt idx="25" formatCode="&quot;$&quot;#,##0.00">
                  <c:v>1961.3466593898456</c:v>
                </c:pt>
                <c:pt idx="26" formatCode="&quot;$&quot;#,##0.00">
                  <c:v>1983.1708826312297</c:v>
                </c:pt>
              </c:numCache>
            </c:numRef>
          </c:val>
          <c:smooth val="0"/>
          <c:extLst>
            <c:ext xmlns:c16="http://schemas.microsoft.com/office/drawing/2014/chart" uri="{C3380CC4-5D6E-409C-BE32-E72D297353CC}">
              <c16:uniqueId val="{00000003-00E7-4B3A-A5F9-79FC1EB129BF}"/>
            </c:ext>
          </c:extLst>
        </c:ser>
        <c:dLbls>
          <c:showLegendKey val="0"/>
          <c:showVal val="0"/>
          <c:showCatName val="0"/>
          <c:showSerName val="0"/>
          <c:showPercent val="0"/>
          <c:showBubbleSize val="0"/>
        </c:dLbls>
        <c:smooth val="0"/>
        <c:axId val="1294893391"/>
        <c:axId val="1294902031"/>
      </c:lineChart>
      <c:catAx>
        <c:axId val="1294893391"/>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902031"/>
        <c:crosses val="autoZero"/>
        <c:auto val="1"/>
        <c:lblAlgn val="ctr"/>
        <c:lblOffset val="100"/>
        <c:noMultiLvlLbl val="0"/>
      </c:catAx>
      <c:valAx>
        <c:axId val="129490203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4893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279400</xdr:colOff>
      <xdr:row>30</xdr:row>
      <xdr:rowOff>41275</xdr:rowOff>
    </xdr:from>
    <xdr:to>
      <xdr:col>9</xdr:col>
      <xdr:colOff>317500</xdr:colOff>
      <xdr:row>44</xdr:row>
      <xdr:rowOff>38100</xdr:rowOff>
    </xdr:to>
    <xdr:graphicFrame macro="">
      <xdr:nvGraphicFramePr>
        <xdr:cNvPr id="2" name="Chart 1">
          <a:extLst>
            <a:ext uri="{FF2B5EF4-FFF2-40B4-BE49-F238E27FC236}">
              <a16:creationId xmlns:a16="http://schemas.microsoft.com/office/drawing/2014/main" id="{AC0F5453-5803-B0D9-EC80-2C9A3074DA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495300</xdr:colOff>
      <xdr:row>48</xdr:row>
      <xdr:rowOff>142875</xdr:rowOff>
    </xdr:from>
    <xdr:to>
      <xdr:col>9</xdr:col>
      <xdr:colOff>533400</xdr:colOff>
      <xdr:row>66</xdr:row>
      <xdr:rowOff>28575</xdr:rowOff>
    </xdr:to>
    <xdr:graphicFrame macro="">
      <xdr:nvGraphicFramePr>
        <xdr:cNvPr id="5" name="Chart 4">
          <a:extLst>
            <a:ext uri="{FF2B5EF4-FFF2-40B4-BE49-F238E27FC236}">
              <a16:creationId xmlns:a16="http://schemas.microsoft.com/office/drawing/2014/main" id="{0907A392-9E8D-FBEE-F3C6-E67A334445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615950</xdr:colOff>
      <xdr:row>0</xdr:row>
      <xdr:rowOff>0</xdr:rowOff>
    </xdr:from>
    <xdr:to>
      <xdr:col>11</xdr:col>
      <xdr:colOff>209550</xdr:colOff>
      <xdr:row>14</xdr:row>
      <xdr:rowOff>38100</xdr:rowOff>
    </xdr:to>
    <xdr:graphicFrame macro="">
      <xdr:nvGraphicFramePr>
        <xdr:cNvPr id="6" name="Chart 5">
          <a:extLst>
            <a:ext uri="{FF2B5EF4-FFF2-40B4-BE49-F238E27FC236}">
              <a16:creationId xmlns:a16="http://schemas.microsoft.com/office/drawing/2014/main" id="{D0744EC1-48E2-E3A4-43CE-90F4A4B52F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425450</xdr:colOff>
      <xdr:row>14</xdr:row>
      <xdr:rowOff>111125</xdr:rowOff>
    </xdr:from>
    <xdr:to>
      <xdr:col>8</xdr:col>
      <xdr:colOff>209550</xdr:colOff>
      <xdr:row>29</xdr:row>
      <xdr:rowOff>88900</xdr:rowOff>
    </xdr:to>
    <xdr:graphicFrame macro="">
      <xdr:nvGraphicFramePr>
        <xdr:cNvPr id="7" name="Chart 6">
          <a:extLst>
            <a:ext uri="{FF2B5EF4-FFF2-40B4-BE49-F238E27FC236}">
              <a16:creationId xmlns:a16="http://schemas.microsoft.com/office/drawing/2014/main" id="{56D4080D-67EC-DEA0-C88A-E8826CE619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311150</xdr:colOff>
      <xdr:row>1</xdr:row>
      <xdr:rowOff>82550</xdr:rowOff>
    </xdr:from>
    <xdr:to>
      <xdr:col>14</xdr:col>
      <xdr:colOff>565150</xdr:colOff>
      <xdr:row>33</xdr:row>
      <xdr:rowOff>12700</xdr:rowOff>
    </xdr:to>
    <xdr:sp macro="" textlink="">
      <xdr:nvSpPr>
        <xdr:cNvPr id="2" name="Rectangle: Rounded Corners 1">
          <a:extLst>
            <a:ext uri="{FF2B5EF4-FFF2-40B4-BE49-F238E27FC236}">
              <a16:creationId xmlns:a16="http://schemas.microsoft.com/office/drawing/2014/main" id="{F7A22437-A605-D157-89E9-5AF66C2FA8F8}"/>
            </a:ext>
          </a:extLst>
        </xdr:cNvPr>
        <xdr:cNvSpPr/>
      </xdr:nvSpPr>
      <xdr:spPr>
        <a:xfrm>
          <a:off x="311150" y="241300"/>
          <a:ext cx="8788400" cy="5010150"/>
        </a:xfrm>
        <a:prstGeom prst="roundRect">
          <a:avLst>
            <a:gd name="adj" fmla="val 2815"/>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355600</xdr:colOff>
      <xdr:row>1</xdr:row>
      <xdr:rowOff>107950</xdr:rowOff>
    </xdr:from>
    <xdr:to>
      <xdr:col>14</xdr:col>
      <xdr:colOff>520700</xdr:colOff>
      <xdr:row>5</xdr:row>
      <xdr:rowOff>6350</xdr:rowOff>
    </xdr:to>
    <xdr:sp macro="" textlink="">
      <xdr:nvSpPr>
        <xdr:cNvPr id="3" name="Rectangle: Rounded Corners 2">
          <a:extLst>
            <a:ext uri="{FF2B5EF4-FFF2-40B4-BE49-F238E27FC236}">
              <a16:creationId xmlns:a16="http://schemas.microsoft.com/office/drawing/2014/main" id="{3D2C4F82-0BFF-C81A-E036-6A2BB5FBC9DC}"/>
            </a:ext>
          </a:extLst>
        </xdr:cNvPr>
        <xdr:cNvSpPr/>
      </xdr:nvSpPr>
      <xdr:spPr>
        <a:xfrm>
          <a:off x="355600" y="266700"/>
          <a:ext cx="8699500" cy="533400"/>
        </a:xfrm>
        <a:prstGeom prst="round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solidFill>
                <a:schemeClr val="accent4">
                  <a:lumMod val="50000"/>
                </a:schemeClr>
              </a:solidFill>
            </a:rPr>
            <a:t>Revenue Analytics Dashboard</a:t>
          </a:r>
        </a:p>
      </xdr:txBody>
    </xdr:sp>
    <xdr:clientData/>
  </xdr:twoCellAnchor>
  <xdr:twoCellAnchor>
    <xdr:from>
      <xdr:col>3</xdr:col>
      <xdr:colOff>539750</xdr:colOff>
      <xdr:row>12</xdr:row>
      <xdr:rowOff>57150</xdr:rowOff>
    </xdr:from>
    <xdr:to>
      <xdr:col>6</xdr:col>
      <xdr:colOff>228600</xdr:colOff>
      <xdr:row>17</xdr:row>
      <xdr:rowOff>76200</xdr:rowOff>
    </xdr:to>
    <xdr:sp macro="" textlink="">
      <xdr:nvSpPr>
        <xdr:cNvPr id="5" name="Rectangle: Rounded Corners 4">
          <a:extLst>
            <a:ext uri="{FF2B5EF4-FFF2-40B4-BE49-F238E27FC236}">
              <a16:creationId xmlns:a16="http://schemas.microsoft.com/office/drawing/2014/main" id="{E4D5FD2A-89A1-4174-9CA9-F4BF4503F6DE}"/>
            </a:ext>
          </a:extLst>
        </xdr:cNvPr>
        <xdr:cNvSpPr/>
      </xdr:nvSpPr>
      <xdr:spPr>
        <a:xfrm>
          <a:off x="2368550" y="1962150"/>
          <a:ext cx="1517650" cy="812800"/>
        </a:xfrm>
        <a:prstGeom prst="round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0</xdr:col>
      <xdr:colOff>323850</xdr:colOff>
      <xdr:row>5</xdr:row>
      <xdr:rowOff>25400</xdr:rowOff>
    </xdr:from>
    <xdr:to>
      <xdr:col>6</xdr:col>
      <xdr:colOff>571500</xdr:colOff>
      <xdr:row>12</xdr:row>
      <xdr:rowOff>12700</xdr:rowOff>
    </xdr:to>
    <mc:AlternateContent xmlns:mc="http://schemas.openxmlformats.org/markup-compatibility/2006" xmlns:tsle="http://schemas.microsoft.com/office/drawing/2012/timeslicer">
      <mc:Choice Requires="tsle">
        <xdr:graphicFrame macro="">
          <xdr:nvGraphicFramePr>
            <xdr:cNvPr id="9" name="Date">
              <a:extLst>
                <a:ext uri="{FF2B5EF4-FFF2-40B4-BE49-F238E27FC236}">
                  <a16:creationId xmlns:a16="http://schemas.microsoft.com/office/drawing/2014/main" id="{055DBAAD-D176-4A9F-981C-69D3A9B650A0}"/>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323850" y="819150"/>
              <a:ext cx="3905250" cy="111760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xdr:from>
      <xdr:col>4</xdr:col>
      <xdr:colOff>165100</xdr:colOff>
      <xdr:row>15</xdr:row>
      <xdr:rowOff>31750</xdr:rowOff>
    </xdr:from>
    <xdr:to>
      <xdr:col>6</xdr:col>
      <xdr:colOff>57150</xdr:colOff>
      <xdr:row>17</xdr:row>
      <xdr:rowOff>19050</xdr:rowOff>
    </xdr:to>
    <xdr:sp macro="" textlink="'Pivot Table'!P24">
      <xdr:nvSpPr>
        <xdr:cNvPr id="10" name="TextBox 9">
          <a:extLst>
            <a:ext uri="{FF2B5EF4-FFF2-40B4-BE49-F238E27FC236}">
              <a16:creationId xmlns:a16="http://schemas.microsoft.com/office/drawing/2014/main" id="{08DDB747-BAF3-4C7F-A4EA-F62A967EACE5}"/>
            </a:ext>
          </a:extLst>
        </xdr:cNvPr>
        <xdr:cNvSpPr txBox="1"/>
      </xdr:nvSpPr>
      <xdr:spPr>
        <a:xfrm>
          <a:off x="2603500" y="2413000"/>
          <a:ext cx="1111250" cy="304800"/>
        </a:xfrm>
        <a:prstGeom prst="rect">
          <a:avLst/>
        </a:prstGeom>
        <a:solidFill>
          <a:schemeClr val="accent4">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50B9F71-5EE3-46AF-B2EF-351C31C9E4B1}" type="TxLink">
            <a:rPr lang="en-US" sz="1200" b="0" i="0" u="none" strike="noStrike">
              <a:solidFill>
                <a:schemeClr val="accent4">
                  <a:lumMod val="20000"/>
                  <a:lumOff val="80000"/>
                </a:schemeClr>
              </a:solidFill>
              <a:latin typeface="Arial"/>
              <a:cs typeface="Arial"/>
            </a:rPr>
            <a:pPr algn="ctr"/>
            <a:t>993</a:t>
          </a:fld>
          <a:endParaRPr lang="en-IN" sz="1600">
            <a:solidFill>
              <a:schemeClr val="accent4">
                <a:lumMod val="20000"/>
                <a:lumOff val="80000"/>
              </a:schemeClr>
            </a:solidFill>
          </a:endParaRPr>
        </a:p>
      </xdr:txBody>
    </xdr:sp>
    <xdr:clientData/>
  </xdr:twoCellAnchor>
  <xdr:twoCellAnchor>
    <xdr:from>
      <xdr:col>0</xdr:col>
      <xdr:colOff>330200</xdr:colOff>
      <xdr:row>12</xdr:row>
      <xdr:rowOff>57150</xdr:rowOff>
    </xdr:from>
    <xdr:to>
      <xdr:col>3</xdr:col>
      <xdr:colOff>508000</xdr:colOff>
      <xdr:row>17</xdr:row>
      <xdr:rowOff>77216</xdr:rowOff>
    </xdr:to>
    <xdr:sp macro="" textlink="">
      <xdr:nvSpPr>
        <xdr:cNvPr id="11" name="Rectangle: Rounded Corners 10">
          <a:extLst>
            <a:ext uri="{FF2B5EF4-FFF2-40B4-BE49-F238E27FC236}">
              <a16:creationId xmlns:a16="http://schemas.microsoft.com/office/drawing/2014/main" id="{CE72184B-5A83-4769-BE47-C99A3B904622}"/>
            </a:ext>
          </a:extLst>
        </xdr:cNvPr>
        <xdr:cNvSpPr/>
      </xdr:nvSpPr>
      <xdr:spPr>
        <a:xfrm>
          <a:off x="330200" y="1962150"/>
          <a:ext cx="2006600" cy="813816"/>
        </a:xfrm>
        <a:prstGeom prst="roundRect">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76200</xdr:colOff>
      <xdr:row>15</xdr:row>
      <xdr:rowOff>0</xdr:rowOff>
    </xdr:from>
    <xdr:to>
      <xdr:col>3</xdr:col>
      <xdr:colOff>177800</xdr:colOff>
      <xdr:row>16</xdr:row>
      <xdr:rowOff>143002</xdr:rowOff>
    </xdr:to>
    <xdr:sp macro="" textlink="'Pivot Table'!M24">
      <xdr:nvSpPr>
        <xdr:cNvPr id="6" name="TextBox 5">
          <a:extLst>
            <a:ext uri="{FF2B5EF4-FFF2-40B4-BE49-F238E27FC236}">
              <a16:creationId xmlns:a16="http://schemas.microsoft.com/office/drawing/2014/main" id="{F636331F-3D62-8955-EE7E-D311EE2DF0C4}"/>
            </a:ext>
          </a:extLst>
        </xdr:cNvPr>
        <xdr:cNvSpPr txBox="1"/>
      </xdr:nvSpPr>
      <xdr:spPr>
        <a:xfrm>
          <a:off x="685800" y="2381250"/>
          <a:ext cx="1320800" cy="301752"/>
        </a:xfrm>
        <a:prstGeom prst="rect">
          <a:avLst/>
        </a:prstGeom>
        <a:solidFill>
          <a:schemeClr val="accent4">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EB95769-2306-42D1-B89F-DF62B5E832AD}" type="TxLink">
            <a:rPr lang="en-US" sz="1200" b="0" i="0" u="none" strike="noStrike">
              <a:solidFill>
                <a:schemeClr val="accent4">
                  <a:lumMod val="20000"/>
                  <a:lumOff val="80000"/>
                </a:schemeClr>
              </a:solidFill>
              <a:latin typeface="Arial"/>
              <a:cs typeface="Arial"/>
            </a:rPr>
            <a:pPr algn="ctr"/>
            <a:t>25500</a:t>
          </a:fld>
          <a:endParaRPr lang="en-IN" sz="1600">
            <a:solidFill>
              <a:schemeClr val="accent4">
                <a:lumMod val="20000"/>
                <a:lumOff val="80000"/>
              </a:schemeClr>
            </a:solidFill>
          </a:endParaRPr>
        </a:p>
      </xdr:txBody>
    </xdr:sp>
    <xdr:clientData/>
  </xdr:twoCellAnchor>
  <xdr:twoCellAnchor>
    <xdr:from>
      <xdr:col>4</xdr:col>
      <xdr:colOff>152400</xdr:colOff>
      <xdr:row>12</xdr:row>
      <xdr:rowOff>88900</xdr:rowOff>
    </xdr:from>
    <xdr:to>
      <xdr:col>6</xdr:col>
      <xdr:colOff>76200</xdr:colOff>
      <xdr:row>15</xdr:row>
      <xdr:rowOff>25400</xdr:rowOff>
    </xdr:to>
    <xdr:sp macro="" textlink="">
      <xdr:nvSpPr>
        <xdr:cNvPr id="13" name="TextBox 12">
          <a:extLst>
            <a:ext uri="{FF2B5EF4-FFF2-40B4-BE49-F238E27FC236}">
              <a16:creationId xmlns:a16="http://schemas.microsoft.com/office/drawing/2014/main" id="{8E60480A-1A00-944D-FB08-898F38937990}"/>
            </a:ext>
          </a:extLst>
        </xdr:cNvPr>
        <xdr:cNvSpPr txBox="1"/>
      </xdr:nvSpPr>
      <xdr:spPr>
        <a:xfrm>
          <a:off x="2590800" y="1993900"/>
          <a:ext cx="1143000" cy="412750"/>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accent4">
                  <a:lumMod val="20000"/>
                  <a:lumOff val="80000"/>
                </a:schemeClr>
              </a:solidFill>
            </a:rPr>
            <a:t>Total Units sold</a:t>
          </a:r>
        </a:p>
      </xdr:txBody>
    </xdr:sp>
    <xdr:clientData/>
  </xdr:twoCellAnchor>
  <xdr:twoCellAnchor>
    <xdr:from>
      <xdr:col>0</xdr:col>
      <xdr:colOff>501650</xdr:colOff>
      <xdr:row>12</xdr:row>
      <xdr:rowOff>95250</xdr:rowOff>
    </xdr:from>
    <xdr:to>
      <xdr:col>3</xdr:col>
      <xdr:colOff>336550</xdr:colOff>
      <xdr:row>14</xdr:row>
      <xdr:rowOff>95250</xdr:rowOff>
    </xdr:to>
    <xdr:sp macro="" textlink="">
      <xdr:nvSpPr>
        <xdr:cNvPr id="14" name="TextBox 13">
          <a:extLst>
            <a:ext uri="{FF2B5EF4-FFF2-40B4-BE49-F238E27FC236}">
              <a16:creationId xmlns:a16="http://schemas.microsoft.com/office/drawing/2014/main" id="{9AA32A94-BAE0-440A-B20A-847CC9D41819}"/>
            </a:ext>
          </a:extLst>
        </xdr:cNvPr>
        <xdr:cNvSpPr txBox="1"/>
      </xdr:nvSpPr>
      <xdr:spPr>
        <a:xfrm>
          <a:off x="501650" y="2000250"/>
          <a:ext cx="1663700" cy="317500"/>
        </a:xfrm>
        <a:prstGeom prst="rect">
          <a:avLst/>
        </a:prstGeom>
        <a:solidFill>
          <a:schemeClr val="accent4">
            <a:lumMod val="7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b="1">
              <a:solidFill>
                <a:schemeClr val="accent4">
                  <a:lumMod val="20000"/>
                  <a:lumOff val="80000"/>
                </a:schemeClr>
              </a:solidFill>
            </a:rPr>
            <a:t>Total Revenue</a:t>
          </a:r>
        </a:p>
      </xdr:txBody>
    </xdr:sp>
    <xdr:clientData/>
  </xdr:twoCellAnchor>
  <xdr:twoCellAnchor editAs="oneCell">
    <xdr:from>
      <xdr:col>6</xdr:col>
      <xdr:colOff>596900</xdr:colOff>
      <xdr:row>5</xdr:row>
      <xdr:rowOff>19050</xdr:rowOff>
    </xdr:from>
    <xdr:to>
      <xdr:col>9</xdr:col>
      <xdr:colOff>254000</xdr:colOff>
      <xdr:row>12</xdr:row>
      <xdr:rowOff>25400</xdr:rowOff>
    </xdr:to>
    <mc:AlternateContent xmlns:mc="http://schemas.openxmlformats.org/markup-compatibility/2006" xmlns:a14="http://schemas.microsoft.com/office/drawing/2010/main">
      <mc:Choice Requires="a14">
        <xdr:graphicFrame macro="">
          <xdr:nvGraphicFramePr>
            <xdr:cNvPr id="15" name="Salesperson">
              <a:extLst>
                <a:ext uri="{FF2B5EF4-FFF2-40B4-BE49-F238E27FC236}">
                  <a16:creationId xmlns:a16="http://schemas.microsoft.com/office/drawing/2014/main" id="{575F24A4-AE81-483D-85BD-26C9E36BDC1C}"/>
                </a:ext>
              </a:extLst>
            </xdr:cNvPr>
            <xdr:cNvGraphicFramePr/>
          </xdr:nvGraphicFramePr>
          <xdr:xfrm>
            <a:off x="0" y="0"/>
            <a:ext cx="0" cy="0"/>
          </xdr:xfrm>
          <a:graphic>
            <a:graphicData uri="http://schemas.microsoft.com/office/drawing/2010/slicer">
              <sle:slicer xmlns:sle="http://schemas.microsoft.com/office/drawing/2010/slicer" name="Salesperson"/>
            </a:graphicData>
          </a:graphic>
        </xdr:graphicFrame>
      </mc:Choice>
      <mc:Fallback xmlns="">
        <xdr:sp macro="" textlink="">
          <xdr:nvSpPr>
            <xdr:cNvPr id="0" name=""/>
            <xdr:cNvSpPr>
              <a:spLocks noTextEdit="1"/>
            </xdr:cNvSpPr>
          </xdr:nvSpPr>
          <xdr:spPr>
            <a:xfrm>
              <a:off x="4254500" y="812800"/>
              <a:ext cx="1485900" cy="1117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285750</xdr:colOff>
      <xdr:row>5</xdr:row>
      <xdr:rowOff>31750</xdr:rowOff>
    </xdr:from>
    <xdr:to>
      <xdr:col>11</xdr:col>
      <xdr:colOff>557022</xdr:colOff>
      <xdr:row>12</xdr:row>
      <xdr:rowOff>36068</xdr:rowOff>
    </xdr:to>
    <mc:AlternateContent xmlns:mc="http://schemas.openxmlformats.org/markup-compatibility/2006" xmlns:a14="http://schemas.microsoft.com/office/drawing/2010/main">
      <mc:Choice Requires="a14">
        <xdr:graphicFrame macro="">
          <xdr:nvGraphicFramePr>
            <xdr:cNvPr id="16" name="Product">
              <a:extLst>
                <a:ext uri="{FF2B5EF4-FFF2-40B4-BE49-F238E27FC236}">
                  <a16:creationId xmlns:a16="http://schemas.microsoft.com/office/drawing/2014/main" id="{5437085F-D146-478A-9D68-B89CD79D258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5772150" y="825500"/>
              <a:ext cx="1490472" cy="11155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584200</xdr:colOff>
      <xdr:row>5</xdr:row>
      <xdr:rowOff>31750</xdr:rowOff>
    </xdr:from>
    <xdr:to>
      <xdr:col>14</xdr:col>
      <xdr:colOff>539750</xdr:colOff>
      <xdr:row>12</xdr:row>
      <xdr:rowOff>36068</xdr:rowOff>
    </xdr:to>
    <mc:AlternateContent xmlns:mc="http://schemas.openxmlformats.org/markup-compatibility/2006" xmlns:a14="http://schemas.microsoft.com/office/drawing/2010/main">
      <mc:Choice Requires="a14">
        <xdr:graphicFrame macro="">
          <xdr:nvGraphicFramePr>
            <xdr:cNvPr id="17" name="Region">
              <a:extLst>
                <a:ext uri="{FF2B5EF4-FFF2-40B4-BE49-F238E27FC236}">
                  <a16:creationId xmlns:a16="http://schemas.microsoft.com/office/drawing/2014/main" id="{41771EEC-DBD5-4656-A4F3-C593D2C2492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7289800" y="825500"/>
              <a:ext cx="1784350" cy="11155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247650</xdr:colOff>
      <xdr:row>23</xdr:row>
      <xdr:rowOff>6350</xdr:rowOff>
    </xdr:from>
    <xdr:to>
      <xdr:col>11</xdr:col>
      <xdr:colOff>222250</xdr:colOff>
      <xdr:row>32</xdr:row>
      <xdr:rowOff>146050</xdr:rowOff>
    </xdr:to>
    <xdr:sp macro="" textlink="">
      <xdr:nvSpPr>
        <xdr:cNvPr id="20" name="Rectangle: Rounded Corners 19">
          <a:extLst>
            <a:ext uri="{FF2B5EF4-FFF2-40B4-BE49-F238E27FC236}">
              <a16:creationId xmlns:a16="http://schemas.microsoft.com/office/drawing/2014/main" id="{5EAB1043-1DC2-4D9C-ABFB-92615F06D7C4}"/>
            </a:ext>
          </a:extLst>
        </xdr:cNvPr>
        <xdr:cNvSpPr/>
      </xdr:nvSpPr>
      <xdr:spPr>
        <a:xfrm>
          <a:off x="3905250" y="3657600"/>
          <a:ext cx="3022600" cy="1568450"/>
        </a:xfrm>
        <a:prstGeom prst="roundRect">
          <a:avLst>
            <a:gd name="adj" fmla="val 7348"/>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241300</xdr:colOff>
      <xdr:row>23</xdr:row>
      <xdr:rowOff>6350</xdr:rowOff>
    </xdr:from>
    <xdr:to>
      <xdr:col>14</xdr:col>
      <xdr:colOff>552450</xdr:colOff>
      <xdr:row>32</xdr:row>
      <xdr:rowOff>146050</xdr:rowOff>
    </xdr:to>
    <xdr:sp macro="" textlink="">
      <xdr:nvSpPr>
        <xdr:cNvPr id="21" name="Rectangle: Rounded Corners 20">
          <a:extLst>
            <a:ext uri="{FF2B5EF4-FFF2-40B4-BE49-F238E27FC236}">
              <a16:creationId xmlns:a16="http://schemas.microsoft.com/office/drawing/2014/main" id="{9C1B1733-8CC0-4670-91A9-BC8168B726D9}"/>
            </a:ext>
          </a:extLst>
        </xdr:cNvPr>
        <xdr:cNvSpPr/>
      </xdr:nvSpPr>
      <xdr:spPr>
        <a:xfrm>
          <a:off x="6946900" y="3657600"/>
          <a:ext cx="2139950" cy="1568450"/>
        </a:xfrm>
        <a:prstGeom prst="roundRect">
          <a:avLst>
            <a:gd name="adj" fmla="val 10307"/>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254000</xdr:colOff>
      <xdr:row>12</xdr:row>
      <xdr:rowOff>63500</xdr:rowOff>
    </xdr:from>
    <xdr:to>
      <xdr:col>14</xdr:col>
      <xdr:colOff>546100</xdr:colOff>
      <xdr:row>22</xdr:row>
      <xdr:rowOff>146050</xdr:rowOff>
    </xdr:to>
    <xdr:sp macro="" textlink="">
      <xdr:nvSpPr>
        <xdr:cNvPr id="22" name="Rectangle: Rounded Corners 21">
          <a:extLst>
            <a:ext uri="{FF2B5EF4-FFF2-40B4-BE49-F238E27FC236}">
              <a16:creationId xmlns:a16="http://schemas.microsoft.com/office/drawing/2014/main" id="{74D2A379-D179-4164-868A-B92314E99FAD}"/>
            </a:ext>
          </a:extLst>
        </xdr:cNvPr>
        <xdr:cNvSpPr/>
      </xdr:nvSpPr>
      <xdr:spPr>
        <a:xfrm>
          <a:off x="3911600" y="1968500"/>
          <a:ext cx="5168900" cy="1670050"/>
        </a:xfrm>
        <a:prstGeom prst="roundRect">
          <a:avLst>
            <a:gd name="adj" fmla="val 7876"/>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336550</xdr:colOff>
      <xdr:row>17</xdr:row>
      <xdr:rowOff>95250</xdr:rowOff>
    </xdr:from>
    <xdr:to>
      <xdr:col>6</xdr:col>
      <xdr:colOff>228600</xdr:colOff>
      <xdr:row>32</xdr:row>
      <xdr:rowOff>139700</xdr:rowOff>
    </xdr:to>
    <xdr:sp macro="" textlink="">
      <xdr:nvSpPr>
        <xdr:cNvPr id="23" name="Rectangle: Rounded Corners 22">
          <a:extLst>
            <a:ext uri="{FF2B5EF4-FFF2-40B4-BE49-F238E27FC236}">
              <a16:creationId xmlns:a16="http://schemas.microsoft.com/office/drawing/2014/main" id="{50D70DEF-64EF-433C-8B6F-0451A12A6BD8}"/>
            </a:ext>
          </a:extLst>
        </xdr:cNvPr>
        <xdr:cNvSpPr/>
      </xdr:nvSpPr>
      <xdr:spPr>
        <a:xfrm>
          <a:off x="336550" y="2794000"/>
          <a:ext cx="3549650" cy="2425700"/>
        </a:xfrm>
        <a:prstGeom prst="roundRect">
          <a:avLst>
            <a:gd name="adj" fmla="val 12406"/>
          </a:avLst>
        </a:prstGeom>
        <a:solidFill>
          <a:schemeClr val="accent4">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279400</xdr:colOff>
      <xdr:row>23</xdr:row>
      <xdr:rowOff>76200</xdr:rowOff>
    </xdr:from>
    <xdr:to>
      <xdr:col>11</xdr:col>
      <xdr:colOff>203200</xdr:colOff>
      <xdr:row>32</xdr:row>
      <xdr:rowOff>95250</xdr:rowOff>
    </xdr:to>
    <xdr:graphicFrame macro="">
      <xdr:nvGraphicFramePr>
        <xdr:cNvPr id="19" name="Chart 18">
          <a:extLst>
            <a:ext uri="{FF2B5EF4-FFF2-40B4-BE49-F238E27FC236}">
              <a16:creationId xmlns:a16="http://schemas.microsoft.com/office/drawing/2014/main" id="{A35A1F8C-A29E-4633-BAF9-B425C9244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342900</xdr:colOff>
      <xdr:row>23</xdr:row>
      <xdr:rowOff>31750</xdr:rowOff>
    </xdr:from>
    <xdr:to>
      <xdr:col>14</xdr:col>
      <xdr:colOff>488950</xdr:colOff>
      <xdr:row>32</xdr:row>
      <xdr:rowOff>107950</xdr:rowOff>
    </xdr:to>
    <xdr:graphicFrame macro="">
      <xdr:nvGraphicFramePr>
        <xdr:cNvPr id="24" name="Chart 23">
          <a:extLst>
            <a:ext uri="{FF2B5EF4-FFF2-40B4-BE49-F238E27FC236}">
              <a16:creationId xmlns:a16="http://schemas.microsoft.com/office/drawing/2014/main" id="{90F3EE2E-9460-455A-97DC-4EAC4B22B4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482600</xdr:colOff>
      <xdr:row>18</xdr:row>
      <xdr:rowOff>44451</xdr:rowOff>
    </xdr:from>
    <xdr:to>
      <xdr:col>6</xdr:col>
      <xdr:colOff>114300</xdr:colOff>
      <xdr:row>31</xdr:row>
      <xdr:rowOff>146051</xdr:rowOff>
    </xdr:to>
    <xdr:graphicFrame macro="">
      <xdr:nvGraphicFramePr>
        <xdr:cNvPr id="25" name="Chart 24">
          <a:extLst>
            <a:ext uri="{FF2B5EF4-FFF2-40B4-BE49-F238E27FC236}">
              <a16:creationId xmlns:a16="http://schemas.microsoft.com/office/drawing/2014/main" id="{741BDEF2-05CE-4B02-8D7A-DD3CA97C10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344693</xdr:colOff>
      <xdr:row>12</xdr:row>
      <xdr:rowOff>107950</xdr:rowOff>
    </xdr:from>
    <xdr:to>
      <xdr:col>14</xdr:col>
      <xdr:colOff>488950</xdr:colOff>
      <xdr:row>22</xdr:row>
      <xdr:rowOff>139700</xdr:rowOff>
    </xdr:to>
    <xdr:graphicFrame macro="">
      <xdr:nvGraphicFramePr>
        <xdr:cNvPr id="26" name="Chart 25">
          <a:extLst>
            <a:ext uri="{FF2B5EF4-FFF2-40B4-BE49-F238E27FC236}">
              <a16:creationId xmlns:a16="http://schemas.microsoft.com/office/drawing/2014/main" id="{9DFDB54A-5250-481C-BD2F-14B7442D52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209550</xdr:colOff>
      <xdr:row>1</xdr:row>
      <xdr:rowOff>6350</xdr:rowOff>
    </xdr:from>
    <xdr:to>
      <xdr:col>12</xdr:col>
      <xdr:colOff>184150</xdr:colOff>
      <xdr:row>14</xdr:row>
      <xdr:rowOff>38100</xdr:rowOff>
    </xdr:to>
    <xdr:graphicFrame macro="">
      <xdr:nvGraphicFramePr>
        <xdr:cNvPr id="2" name="Chart 1">
          <a:extLst>
            <a:ext uri="{FF2B5EF4-FFF2-40B4-BE49-F238E27FC236}">
              <a16:creationId xmlns:a16="http://schemas.microsoft.com/office/drawing/2014/main" id="{0622798A-488A-E050-7CA3-9A4FE7EA08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292099</xdr:colOff>
      <xdr:row>9</xdr:row>
      <xdr:rowOff>101600</xdr:rowOff>
    </xdr:from>
    <xdr:to>
      <xdr:col>17</xdr:col>
      <xdr:colOff>358774</xdr:colOff>
      <xdr:row>28</xdr:row>
      <xdr:rowOff>31750</xdr:rowOff>
    </xdr:to>
    <xdr:graphicFrame macro="">
      <xdr:nvGraphicFramePr>
        <xdr:cNvPr id="2" name="Chart 1">
          <a:extLst>
            <a:ext uri="{FF2B5EF4-FFF2-40B4-BE49-F238E27FC236}">
              <a16:creationId xmlns:a16="http://schemas.microsoft.com/office/drawing/2014/main" id="{4E578B89-DDE7-1DDB-31C4-3BE5D3A9A4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orsoft" refreshedDate="45725.074441087963" createdVersion="8" refreshedVersion="8" minRefreshableVersion="3" recordCount="20" xr:uid="{878AC8B1-9234-4D85-8245-292EAF64651B}">
  <cacheSource type="worksheet">
    <worksheetSource ref="A1:F21" sheet="Sheet1"/>
  </cacheSource>
  <cacheFields count="6">
    <cacheField name="Date" numFmtId="164">
      <sharedItems containsSemiMixedTypes="0" containsNonDate="0" containsDate="1" containsString="0" minDate="2022-01-01T00:00:00" maxDate="2022-01-21T00:00:00" count="2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sharedItems>
    </cacheField>
    <cacheField name="Salesperson" numFmtId="0">
      <sharedItems count="3">
        <s v="John"/>
        <s v="Alice"/>
        <s v="Bob"/>
      </sharedItems>
    </cacheField>
    <cacheField name="Region" numFmtId="0">
      <sharedItems count="4">
        <s v="North"/>
        <s v="South"/>
        <s v="West"/>
        <s v="East"/>
      </sharedItems>
    </cacheField>
    <cacheField name="Product" numFmtId="0">
      <sharedItems count="3">
        <s v="Product A"/>
        <s v="Product B"/>
        <s v="Product C"/>
      </sharedItems>
    </cacheField>
    <cacheField name="Units Sold" numFmtId="0">
      <sharedItems containsSemiMixedTypes="0" containsString="0" containsNumber="1" containsInteger="1" minValue="30" maxValue="65"/>
    </cacheField>
    <cacheField name="Revenue" numFmtId="165">
      <sharedItems containsSemiMixedTypes="0" containsString="0" containsNumber="1" containsInteger="1" minValue="800" maxValue="1600"/>
    </cacheField>
  </cacheFields>
  <extLst>
    <ext xmlns:x14="http://schemas.microsoft.com/office/spreadsheetml/2009/9/main" uri="{725AE2AE-9491-48be-B2B4-4EB974FC3084}">
      <x14:pivotCacheDefinition pivotCacheId="20741577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x v="0"/>
    <x v="0"/>
    <x v="0"/>
    <n v="50"/>
    <n v="1000"/>
  </r>
  <r>
    <x v="1"/>
    <x v="1"/>
    <x v="1"/>
    <x v="1"/>
    <n v="40"/>
    <n v="1200"/>
  </r>
  <r>
    <x v="2"/>
    <x v="0"/>
    <x v="2"/>
    <x v="0"/>
    <n v="60"/>
    <n v="1500"/>
  </r>
  <r>
    <x v="3"/>
    <x v="2"/>
    <x v="3"/>
    <x v="2"/>
    <n v="30"/>
    <n v="800"/>
  </r>
  <r>
    <x v="4"/>
    <x v="1"/>
    <x v="0"/>
    <x v="1"/>
    <n v="45"/>
    <n v="1100"/>
  </r>
  <r>
    <x v="5"/>
    <x v="0"/>
    <x v="1"/>
    <x v="0"/>
    <n v="55"/>
    <n v="1300"/>
  </r>
  <r>
    <x v="6"/>
    <x v="2"/>
    <x v="3"/>
    <x v="1"/>
    <n v="35"/>
    <n v="900"/>
  </r>
  <r>
    <x v="7"/>
    <x v="1"/>
    <x v="0"/>
    <x v="2"/>
    <n v="48"/>
    <n v="1250"/>
  </r>
  <r>
    <x v="8"/>
    <x v="0"/>
    <x v="2"/>
    <x v="1"/>
    <n v="58"/>
    <n v="1450"/>
  </r>
  <r>
    <x v="9"/>
    <x v="2"/>
    <x v="1"/>
    <x v="0"/>
    <n v="42"/>
    <n v="1150"/>
  </r>
  <r>
    <x v="10"/>
    <x v="1"/>
    <x v="3"/>
    <x v="2"/>
    <n v="50"/>
    <n v="1400"/>
  </r>
  <r>
    <x v="11"/>
    <x v="0"/>
    <x v="0"/>
    <x v="0"/>
    <n v="62"/>
    <n v="1550"/>
  </r>
  <r>
    <x v="12"/>
    <x v="2"/>
    <x v="2"/>
    <x v="1"/>
    <n v="40"/>
    <n v="1200"/>
  </r>
  <r>
    <x v="13"/>
    <x v="1"/>
    <x v="1"/>
    <x v="2"/>
    <n v="55"/>
    <n v="1350"/>
  </r>
  <r>
    <x v="14"/>
    <x v="0"/>
    <x v="3"/>
    <x v="0"/>
    <n v="48"/>
    <n v="1250"/>
  </r>
  <r>
    <x v="15"/>
    <x v="2"/>
    <x v="0"/>
    <x v="1"/>
    <n v="65"/>
    <n v="1600"/>
  </r>
  <r>
    <x v="16"/>
    <x v="1"/>
    <x v="2"/>
    <x v="2"/>
    <n v="42"/>
    <n v="1150"/>
  </r>
  <r>
    <x v="17"/>
    <x v="0"/>
    <x v="1"/>
    <x v="0"/>
    <n v="58"/>
    <n v="1450"/>
  </r>
  <r>
    <x v="18"/>
    <x v="2"/>
    <x v="3"/>
    <x v="1"/>
    <n v="50"/>
    <n v="1400"/>
  </r>
  <r>
    <x v="19"/>
    <x v="1"/>
    <x v="0"/>
    <x v="2"/>
    <n v="60"/>
    <n v="1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BE159A-8EA7-4E37-A4BE-405F8B112124}" name="PivotTable8"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O23:O24" firstHeaderRow="1" firstDataRow="1" firstDataCol="0"/>
  <pivotFields count="6">
    <pivotField numFmtId="164" showAll="0">
      <items count="21">
        <item x="0"/>
        <item x="1"/>
        <item x="2"/>
        <item x="3"/>
        <item x="4"/>
        <item x="5"/>
        <item x="6"/>
        <item x="7"/>
        <item x="8"/>
        <item x="9"/>
        <item x="10"/>
        <item x="11"/>
        <item x="12"/>
        <item x="13"/>
        <item x="14"/>
        <item x="15"/>
        <item x="16"/>
        <item x="17"/>
        <item x="18"/>
        <item x="19"/>
        <item t="default"/>
      </items>
    </pivotField>
    <pivotField showAll="0">
      <items count="4">
        <item x="1"/>
        <item x="2"/>
        <item x="0"/>
        <item t="default"/>
      </items>
    </pivotField>
    <pivotField showAll="0">
      <items count="5">
        <item x="3"/>
        <item x="0"/>
        <item x="1"/>
        <item x="2"/>
        <item t="default"/>
      </items>
    </pivotField>
    <pivotField showAll="0">
      <items count="4">
        <item x="0"/>
        <item x="1"/>
        <item x="2"/>
        <item t="default"/>
      </items>
    </pivotField>
    <pivotField dataField="1" showAll="0"/>
    <pivotField numFmtId="165" showAll="0"/>
  </pivotFields>
  <rowItems count="1">
    <i/>
  </rowItems>
  <colItems count="1">
    <i/>
  </colItems>
  <dataFields count="1">
    <dataField name="Sum of Units Sold" fld="4" baseField="0" baseItem="0" numFmtId="1"/>
  </dataFields>
  <formats count="1">
    <format dxfId="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1A7AFA-6DD8-4ABE-823C-264AAF1739E9}" name="PivotTable7"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L23:L24" firstHeaderRow="1" firstDataRow="1" firstDataCol="0"/>
  <pivotFields count="6">
    <pivotField numFmtId="164" showAll="0">
      <items count="21">
        <item x="0"/>
        <item x="1"/>
        <item x="2"/>
        <item x="3"/>
        <item x="4"/>
        <item x="5"/>
        <item x="6"/>
        <item x="7"/>
        <item x="8"/>
        <item x="9"/>
        <item x="10"/>
        <item x="11"/>
        <item x="12"/>
        <item x="13"/>
        <item x="14"/>
        <item x="15"/>
        <item x="16"/>
        <item x="17"/>
        <item x="18"/>
        <item x="19"/>
        <item t="default"/>
      </items>
    </pivotField>
    <pivotField showAll="0">
      <items count="4">
        <item x="1"/>
        <item x="2"/>
        <item x="0"/>
        <item t="default"/>
      </items>
    </pivotField>
    <pivotField showAll="0">
      <items count="5">
        <item x="3"/>
        <item x="0"/>
        <item x="1"/>
        <item x="2"/>
        <item t="default"/>
      </items>
    </pivotField>
    <pivotField showAll="0">
      <items count="4">
        <item x="0"/>
        <item x="1"/>
        <item x="2"/>
        <item t="default"/>
      </items>
    </pivotField>
    <pivotField showAll="0"/>
    <pivotField dataField="1" numFmtId="165" showAll="0"/>
  </pivotFields>
  <rowItems count="1">
    <i/>
  </rowItems>
  <colItems count="1">
    <i/>
  </colItems>
  <dataFields count="1">
    <dataField name="Sum of Revenue" fld="5" baseField="0" baseItem="0" numFmtId="166"/>
  </dataFields>
  <formats count="1">
    <format dxfId="6">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2DF8064-B237-44BF-A9EC-F08B975606CC}" name="PivotTable6"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3">
  <location ref="A16:B20" firstHeaderRow="1" firstDataRow="1" firstDataCol="1"/>
  <pivotFields count="6">
    <pivotField numFmtId="164" showAll="0">
      <items count="21">
        <item x="0"/>
        <item x="1"/>
        <item x="2"/>
        <item x="3"/>
        <item x="4"/>
        <item x="5"/>
        <item x="6"/>
        <item x="7"/>
        <item x="8"/>
        <item x="9"/>
        <item x="10"/>
        <item x="11"/>
        <item x="12"/>
        <item x="13"/>
        <item x="14"/>
        <item x="15"/>
        <item x="16"/>
        <item x="17"/>
        <item x="18"/>
        <item x="19"/>
        <item t="default"/>
      </items>
    </pivotField>
    <pivotField axis="axisRow" showAll="0">
      <items count="4">
        <item x="1"/>
        <item x="2"/>
        <item x="0"/>
        <item t="default"/>
      </items>
    </pivotField>
    <pivotField showAll="0">
      <items count="5">
        <item x="3"/>
        <item x="0"/>
        <item x="1"/>
        <item x="2"/>
        <item t="default"/>
      </items>
    </pivotField>
    <pivotField showAll="0">
      <items count="4">
        <item x="0"/>
        <item x="1"/>
        <item x="2"/>
        <item t="default"/>
      </items>
    </pivotField>
    <pivotField showAll="0"/>
    <pivotField dataField="1" numFmtId="165" showAll="0"/>
  </pivotFields>
  <rowFields count="1">
    <field x="1"/>
  </rowFields>
  <rowItems count="4">
    <i>
      <x/>
    </i>
    <i>
      <x v="1"/>
    </i>
    <i>
      <x v="2"/>
    </i>
    <i t="grand">
      <x/>
    </i>
  </rowItems>
  <colItems count="1">
    <i/>
  </colItems>
  <dataFields count="1">
    <dataField name="Sum of Revenue" fld="5" baseField="0" baseItem="0" numFmtId="166"/>
  </dataFields>
  <formats count="1">
    <format dxfId="7">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1" count="1" selected="0">
            <x v="0"/>
          </reference>
        </references>
      </pivotArea>
    </chartFormat>
    <chartFormat chart="8" format="7">
      <pivotArea type="data" outline="0" fieldPosition="0">
        <references count="2">
          <reference field="4294967294" count="1" selected="0">
            <x v="0"/>
          </reference>
          <reference field="1" count="1" selected="0">
            <x v="1"/>
          </reference>
        </references>
      </pivotArea>
    </chartFormat>
    <chartFormat chart="8" format="8">
      <pivotArea type="data" outline="0" fieldPosition="0">
        <references count="2">
          <reference field="4294967294" count="1" selected="0">
            <x v="0"/>
          </reference>
          <reference field="1" count="1" selected="0">
            <x v="2"/>
          </reference>
        </references>
      </pivotArea>
    </chartFormat>
    <chartFormat chart="2" format="1">
      <pivotArea type="data" outline="0" fieldPosition="0">
        <references count="2">
          <reference field="4294967294" count="1" selected="0">
            <x v="0"/>
          </reference>
          <reference field="1" count="1" selected="0">
            <x v="0"/>
          </reference>
        </references>
      </pivotArea>
    </chartFormat>
    <chartFormat chart="2" format="2">
      <pivotArea type="data" outline="0" fieldPosition="0">
        <references count="2">
          <reference field="4294967294" count="1" selected="0">
            <x v="0"/>
          </reference>
          <reference field="1" count="1" selected="0">
            <x v="1"/>
          </reference>
        </references>
      </pivotArea>
    </chartFormat>
    <chartFormat chart="2" format="3">
      <pivotArea type="data" outline="0" fieldPosition="0">
        <references count="2">
          <reference field="4294967294" count="1" selected="0">
            <x v="0"/>
          </reference>
          <reference field="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2D6283-E64A-4BF7-970A-8E63AA43FDDF}"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7">
  <location ref="A39:B60" firstHeaderRow="1" firstDataRow="1" firstDataCol="1"/>
  <pivotFields count="6">
    <pivotField axis="axisRow" numFmtId="164" showAll="0">
      <items count="21">
        <item x="0"/>
        <item x="1"/>
        <item x="2"/>
        <item x="3"/>
        <item x="4"/>
        <item x="5"/>
        <item x="6"/>
        <item x="7"/>
        <item x="8"/>
        <item x="9"/>
        <item x="10"/>
        <item x="11"/>
        <item x="12"/>
        <item x="13"/>
        <item x="14"/>
        <item x="15"/>
        <item x="16"/>
        <item x="17"/>
        <item x="18"/>
        <item x="19"/>
        <item t="default"/>
      </items>
    </pivotField>
    <pivotField showAll="0">
      <items count="4">
        <item x="1"/>
        <item x="2"/>
        <item x="0"/>
        <item t="default"/>
      </items>
    </pivotField>
    <pivotField showAll="0">
      <items count="5">
        <item x="3"/>
        <item x="0"/>
        <item x="1"/>
        <item x="2"/>
        <item t="default"/>
      </items>
    </pivotField>
    <pivotField showAll="0">
      <items count="4">
        <item x="0"/>
        <item x="1"/>
        <item x="2"/>
        <item t="default"/>
      </items>
    </pivotField>
    <pivotField showAll="0"/>
    <pivotField dataField="1" numFmtId="165" showAll="0"/>
  </pivotFields>
  <rowFields count="1">
    <field x="0"/>
  </rowFields>
  <rowItems count="21">
    <i>
      <x/>
    </i>
    <i>
      <x v="1"/>
    </i>
    <i>
      <x v="2"/>
    </i>
    <i>
      <x v="3"/>
    </i>
    <i>
      <x v="4"/>
    </i>
    <i>
      <x v="5"/>
    </i>
    <i>
      <x v="6"/>
    </i>
    <i>
      <x v="7"/>
    </i>
    <i>
      <x v="8"/>
    </i>
    <i>
      <x v="9"/>
    </i>
    <i>
      <x v="10"/>
    </i>
    <i>
      <x v="11"/>
    </i>
    <i>
      <x v="12"/>
    </i>
    <i>
      <x v="13"/>
    </i>
    <i>
      <x v="14"/>
    </i>
    <i>
      <x v="15"/>
    </i>
    <i>
      <x v="16"/>
    </i>
    <i>
      <x v="17"/>
    </i>
    <i>
      <x v="18"/>
    </i>
    <i>
      <x v="19"/>
    </i>
    <i t="grand">
      <x/>
    </i>
  </rowItems>
  <colItems count="1">
    <i/>
  </colItems>
  <dataFields count="1">
    <dataField name="Sum of Revenue" fld="5" baseField="0" baseItem="0" numFmtId="165"/>
  </dataFields>
  <chartFormats count="2">
    <chartFormat chart="0"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883A708-30C7-46F3-A2AA-BF936A561B99}"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25:B30" firstHeaderRow="1" firstDataRow="1" firstDataCol="1"/>
  <pivotFields count="6">
    <pivotField numFmtId="164" showAll="0">
      <items count="21">
        <item x="0"/>
        <item x="1"/>
        <item x="2"/>
        <item x="3"/>
        <item x="4"/>
        <item x="5"/>
        <item x="6"/>
        <item x="7"/>
        <item x="8"/>
        <item x="9"/>
        <item x="10"/>
        <item x="11"/>
        <item x="12"/>
        <item x="13"/>
        <item x="14"/>
        <item x="15"/>
        <item x="16"/>
        <item x="17"/>
        <item x="18"/>
        <item x="19"/>
        <item t="default"/>
      </items>
    </pivotField>
    <pivotField showAll="0">
      <items count="4">
        <item x="1"/>
        <item x="2"/>
        <item x="0"/>
        <item t="default"/>
      </items>
    </pivotField>
    <pivotField axis="axisRow" showAll="0" sortType="ascending">
      <items count="5">
        <item x="3"/>
        <item x="0"/>
        <item x="1"/>
        <item x="2"/>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showAll="0"/>
    <pivotField dataField="1" numFmtId="165" showAll="0"/>
  </pivotFields>
  <rowFields count="1">
    <field x="2"/>
  </rowFields>
  <rowItems count="5">
    <i>
      <x v="3"/>
    </i>
    <i>
      <x/>
    </i>
    <i>
      <x v="2"/>
    </i>
    <i>
      <x v="1"/>
    </i>
    <i t="grand">
      <x/>
    </i>
  </rowItems>
  <colItems count="1">
    <i/>
  </colItems>
  <dataFields count="1">
    <dataField name="Sum of Revenue" fld="5" baseField="0" baseItem="0" numFmtId="166"/>
  </dataFields>
  <formats count="1">
    <format dxfId="8">
      <pivotArea outline="0" collapsedLevelsAreSubtotals="1" fieldPosition="0"/>
    </format>
  </format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2"/>
          </reference>
        </references>
      </pivotArea>
    </chartFormat>
    <chartFormat chart="0" format="3">
      <pivotArea type="data" outline="0" fieldPosition="0">
        <references count="2">
          <reference field="4294967294" count="1" selected="0">
            <x v="0"/>
          </reference>
          <reference field="2" count="1" selected="0">
            <x v="0"/>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4" format="10" series="1">
      <pivotArea type="data" outline="0" fieldPosition="0">
        <references count="1">
          <reference field="4294967294" count="1" selected="0">
            <x v="0"/>
          </reference>
        </references>
      </pivotArea>
    </chartFormat>
    <chartFormat chart="4" format="11">
      <pivotArea type="data" outline="0" fieldPosition="0">
        <references count="2">
          <reference field="4294967294" count="1" selected="0">
            <x v="0"/>
          </reference>
          <reference field="2" count="1" selected="0">
            <x v="3"/>
          </reference>
        </references>
      </pivotArea>
    </chartFormat>
    <chartFormat chart="4" format="12">
      <pivotArea type="data" outline="0" fieldPosition="0">
        <references count="2">
          <reference field="4294967294" count="1" selected="0">
            <x v="0"/>
          </reference>
          <reference field="2" count="1" selected="0">
            <x v="0"/>
          </reference>
        </references>
      </pivotArea>
    </chartFormat>
    <chartFormat chart="4" format="13">
      <pivotArea type="data" outline="0" fieldPosition="0">
        <references count="2">
          <reference field="4294967294" count="1" selected="0">
            <x v="0"/>
          </reference>
          <reference field="2" count="1" selected="0">
            <x v="2"/>
          </reference>
        </references>
      </pivotArea>
    </chartFormat>
    <chartFormat chart="4" format="14">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5477EEF-896E-42E9-8568-CD5A60FC20C5}"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4">
  <location ref="A3:B7" firstHeaderRow="1" firstDataRow="1" firstDataCol="1"/>
  <pivotFields count="6">
    <pivotField numFmtId="164" showAll="0">
      <items count="21">
        <item x="0"/>
        <item x="1"/>
        <item x="2"/>
        <item x="3"/>
        <item x="4"/>
        <item x="5"/>
        <item x="6"/>
        <item x="7"/>
        <item x="8"/>
        <item x="9"/>
        <item x="10"/>
        <item x="11"/>
        <item x="12"/>
        <item x="13"/>
        <item x="14"/>
        <item x="15"/>
        <item x="16"/>
        <item x="17"/>
        <item x="18"/>
        <item x="19"/>
        <item t="default"/>
      </items>
    </pivotField>
    <pivotField showAll="0">
      <items count="4">
        <item x="1"/>
        <item x="2"/>
        <item x="0"/>
        <item t="default"/>
      </items>
    </pivotField>
    <pivotField showAll="0">
      <items count="5">
        <item x="3"/>
        <item x="0"/>
        <item x="1"/>
        <item x="2"/>
        <item t="default"/>
      </items>
    </pivotField>
    <pivotField axis="axisRow" showAll="0">
      <items count="4">
        <item x="0"/>
        <item x="1"/>
        <item x="2"/>
        <item t="default"/>
      </items>
    </pivotField>
    <pivotField showAll="0"/>
    <pivotField dataField="1" numFmtId="165" showAll="0"/>
  </pivotFields>
  <rowFields count="1">
    <field x="3"/>
  </rowFields>
  <rowItems count="4">
    <i>
      <x/>
    </i>
    <i>
      <x v="1"/>
    </i>
    <i>
      <x v="2"/>
    </i>
    <i t="grand">
      <x/>
    </i>
  </rowItems>
  <colItems count="1">
    <i/>
  </colItems>
  <dataFields count="1">
    <dataField name="Sum of Revenue" fld="5" baseField="0" baseItem="0" numFmtId="166"/>
  </dataFields>
  <formats count="1">
    <format dxfId="9">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0"/>
          </reference>
        </references>
      </pivotArea>
    </chartFormat>
    <chartFormat chart="10" format="16" series="1">
      <pivotArea type="data" outline="0" fieldPosition="0">
        <references count="1">
          <reference field="4294967294" count="1" selected="0">
            <x v="0"/>
          </reference>
        </references>
      </pivotArea>
    </chartFormat>
    <chartFormat chart="10" format="17">
      <pivotArea type="data" outline="0" fieldPosition="0">
        <references count="2">
          <reference field="4294967294" count="1" selected="0">
            <x v="0"/>
          </reference>
          <reference field="3" count="1" selected="0">
            <x v="0"/>
          </reference>
        </references>
      </pivotArea>
    </chartFormat>
    <chartFormat chart="10" format="18">
      <pivotArea type="data" outline="0" fieldPosition="0">
        <references count="2">
          <reference field="4294967294" count="1" selected="0">
            <x v="0"/>
          </reference>
          <reference field="3" count="1" selected="0">
            <x v="1"/>
          </reference>
        </references>
      </pivotArea>
    </chartFormat>
    <chartFormat chart="10" format="19">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person" xr10:uid="{C8BFBC47-5DC1-442E-AFAD-33E537C79308}" sourceName="Salesperson">
  <pivotTables>
    <pivotTable tabId="2" name="PivotTable1"/>
    <pivotTable tabId="2" name="PivotTable2"/>
    <pivotTable tabId="2" name="PivotTable5"/>
    <pivotTable tabId="2" name="PivotTable6"/>
    <pivotTable tabId="2" name="PivotTable7"/>
    <pivotTable tabId="2" name="PivotTable8"/>
  </pivotTables>
  <data>
    <tabular pivotCacheId="2074157780">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FFFDE478-9B4C-494D-9569-AB132231CE4A}" sourceName="Product">
  <pivotTables>
    <pivotTable tabId="2" name="PivotTable1"/>
    <pivotTable tabId="2" name="PivotTable2"/>
    <pivotTable tabId="2" name="PivotTable5"/>
    <pivotTable tabId="2" name="PivotTable6"/>
    <pivotTable tabId="2" name="PivotTable7"/>
    <pivotTable tabId="2" name="PivotTable8"/>
  </pivotTables>
  <data>
    <tabular pivotCacheId="2074157780">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1EF4983-599D-4F72-A2AC-C3A7CCB86C30}" sourceName="Region">
  <pivotTables>
    <pivotTable tabId="2" name="PivotTable1"/>
    <pivotTable tabId="2" name="PivotTable2"/>
    <pivotTable tabId="2" name="PivotTable5"/>
    <pivotTable tabId="2" name="PivotTable6"/>
    <pivotTable tabId="2" name="PivotTable7"/>
    <pivotTable tabId="2" name="PivotTable8"/>
  </pivotTables>
  <data>
    <tabular pivotCacheId="2074157780">
      <items count="4">
        <i x="3" s="1"/>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person" xr10:uid="{98E29C95-5C01-4910-BC54-45BDD104F6CF}" cache="Slicer_Salesperson" caption="Salesperson" style="Slicer Style 1" rowHeight="220133"/>
  <slicer name="Product" xr10:uid="{F48AE056-13DA-4FF0-9693-1E88B1A898B7}" cache="Slicer_Product" caption="Product" style="Slicer Style 1" rowHeight="220133"/>
  <slicer name="Region" xr10:uid="{1F8EE626-4A3D-4CE7-BA50-8B72173FF2F3}" cache="Slicer_Region" caption="Region" columnCount="2" style="Slicer Style 1" rowHeight="3566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98EFBF9-4B59-4A41-AD55-3A471AF8CC3A}" name="Table4" displayName="Table4" ref="A1:E28" totalsRowShown="0">
  <autoFilter ref="A1:E28" xr:uid="{B98EFBF9-4B59-4A41-AD55-3A471AF8CC3A}"/>
  <tableColumns count="5">
    <tableColumn id="1" xr3:uid="{822D24B6-7258-4410-AE07-689AF015FF15}" name="Date" dataDxfId="4"/>
    <tableColumn id="2" xr3:uid="{89DC0163-6F94-4CA6-8489-C3AEA370B5C4}" name="Revenue"/>
    <tableColumn id="3" xr3:uid="{44BE4F5B-293F-4368-A113-BA93A3897FF7}" name="Forecast(Revenue)" dataDxfId="3">
      <calculatedColumnFormula>_xlfn.FORECAST.ETS(A2,$B$2:$B$21,$A$2:$A$21,1,1)</calculatedColumnFormula>
    </tableColumn>
    <tableColumn id="4" xr3:uid="{7260F131-043F-4780-B686-77E5D40A0334}" name="Lower Confidence Bound(Revenue)" dataDxfId="2">
      <calculatedColumnFormula>C2-_xlfn.FORECAST.ETS.CONFINT(A2,$B$2:$B$21,$A$2:$A$21,0.95,1,1)</calculatedColumnFormula>
    </tableColumn>
    <tableColumn id="5" xr3:uid="{4A5B60E0-AE48-40A1-990E-CC1DA3CF4C5F}" name="Upper Confidence Bound(Revenue)" dataDxfId="1">
      <calculatedColumnFormula>C2+_xlfn.FORECAST.ETS.CONFINT(A2,$B$2:$B$21,$A$2:$A$21,0.95,1,1)</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AE7F2FB-391D-4274-B5F3-3BE51E0F5C4D}" name="Table5" displayName="Table5" ref="G1:H8" totalsRowShown="0">
  <autoFilter ref="G1:H8" xr:uid="{BAE7F2FB-391D-4274-B5F3-3BE51E0F5C4D}"/>
  <tableColumns count="2">
    <tableColumn id="1" xr3:uid="{EEC63C25-D3DC-49BC-9F9C-5FCF396D2DB6}" name="Statistic"/>
    <tableColumn id="2" xr3:uid="{4591909E-4B9E-48F8-81AC-E67C7246E55E}" name="Value" dataDxfId="0"/>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B5380901-F72D-4D2D-8EDD-2D05D90928BE}" sourceName="Date">
  <pivotTables>
    <pivotTable tabId="2" name="PivotTable1"/>
    <pivotTable tabId="2" name="PivotTable2"/>
    <pivotTable tabId="2" name="PivotTable5"/>
    <pivotTable tabId="2" name="PivotTable6"/>
    <pivotTable tabId="2" name="PivotTable7"/>
    <pivotTable tabId="2" name="PivotTable8"/>
  </pivotTables>
  <state minimalRefreshVersion="6" lastRefreshVersion="6" pivotCacheId="2074157780" filterType="unknown">
    <bounds startDate="2022-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CDF6AA7F-9DCC-424A-B4C5-07EBC84159FD}" cache="NativeTimeline_Date" caption="Date" showSelectionLabel="0" showTimeLevel="0" level="3" selectionLevel="3" scrollPosition="2022-01-01T00:00:00" style="Timeline Style 1"/>
</timelines>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60494-B4D7-4170-8D6B-EEFE4482AA5E}">
  <dimension ref="A3:P60"/>
  <sheetViews>
    <sheetView topLeftCell="A34" workbookViewId="0">
      <selection activeCell="B5" sqref="A3:B7"/>
    </sheetView>
  </sheetViews>
  <sheetFormatPr defaultRowHeight="12.5"/>
  <cols>
    <col min="1" max="1" width="13" bestFit="1" customWidth="1"/>
    <col min="2" max="2" width="15" bestFit="1" customWidth="1"/>
    <col min="3" max="4" width="9.453125" bestFit="1" customWidth="1"/>
    <col min="5" max="5" width="11.08984375" bestFit="1" customWidth="1"/>
    <col min="12" max="12" width="15" bestFit="1" customWidth="1"/>
    <col min="15" max="16" width="16.36328125" bestFit="1" customWidth="1"/>
  </cols>
  <sheetData>
    <row r="3" spans="1:2">
      <c r="A3" s="5" t="s">
        <v>17</v>
      </c>
      <c r="B3" t="s">
        <v>16</v>
      </c>
    </row>
    <row r="4" spans="1:2">
      <c r="A4" s="6" t="s">
        <v>8</v>
      </c>
      <c r="B4" s="9">
        <v>9200</v>
      </c>
    </row>
    <row r="5" spans="1:2">
      <c r="A5" s="6" t="s">
        <v>11</v>
      </c>
      <c r="B5" s="9">
        <v>8850</v>
      </c>
    </row>
    <row r="6" spans="1:2">
      <c r="A6" s="6" t="s">
        <v>15</v>
      </c>
      <c r="B6" s="9">
        <v>7450</v>
      </c>
    </row>
    <row r="7" spans="1:2">
      <c r="A7" s="6" t="s">
        <v>18</v>
      </c>
      <c r="B7" s="9">
        <v>25500</v>
      </c>
    </row>
    <row r="16" spans="1:2">
      <c r="A16" s="5" t="s">
        <v>17</v>
      </c>
      <c r="B16" t="s">
        <v>16</v>
      </c>
    </row>
    <row r="17" spans="1:16">
      <c r="A17" s="6" t="s">
        <v>9</v>
      </c>
      <c r="B17" s="9">
        <v>8950</v>
      </c>
    </row>
    <row r="18" spans="1:16">
      <c r="A18" s="6" t="s">
        <v>13</v>
      </c>
      <c r="B18" s="9">
        <v>7050</v>
      </c>
    </row>
    <row r="19" spans="1:16">
      <c r="A19" s="6" t="s">
        <v>6</v>
      </c>
      <c r="B19" s="9">
        <v>9500</v>
      </c>
    </row>
    <row r="20" spans="1:16">
      <c r="A20" s="6" t="s">
        <v>18</v>
      </c>
      <c r="B20" s="9">
        <v>25500</v>
      </c>
    </row>
    <row r="23" spans="1:16">
      <c r="L23" t="s">
        <v>16</v>
      </c>
      <c r="O23" t="s">
        <v>19</v>
      </c>
    </row>
    <row r="24" spans="1:16">
      <c r="L24" s="9">
        <v>25500</v>
      </c>
      <c r="M24">
        <f>GETPIVOTDATA("Revenue",$L$23)</f>
        <v>25500</v>
      </c>
      <c r="O24" s="10">
        <v>993</v>
      </c>
      <c r="P24">
        <f>GETPIVOTDATA("Units Sold",$O$23)</f>
        <v>993</v>
      </c>
    </row>
    <row r="25" spans="1:16">
      <c r="A25" s="5" t="s">
        <v>17</v>
      </c>
      <c r="B25" t="s">
        <v>16</v>
      </c>
    </row>
    <row r="26" spans="1:16">
      <c r="A26" s="6" t="s">
        <v>12</v>
      </c>
      <c r="B26" s="9">
        <v>5300</v>
      </c>
    </row>
    <row r="27" spans="1:16">
      <c r="A27" s="6" t="s">
        <v>14</v>
      </c>
      <c r="B27" s="9">
        <v>5750</v>
      </c>
    </row>
    <row r="28" spans="1:16">
      <c r="A28" s="6" t="s">
        <v>10</v>
      </c>
      <c r="B28" s="9">
        <v>6450</v>
      </c>
    </row>
    <row r="29" spans="1:16">
      <c r="A29" s="6" t="s">
        <v>7</v>
      </c>
      <c r="B29" s="9">
        <v>8000</v>
      </c>
    </row>
    <row r="30" spans="1:16">
      <c r="A30" s="6" t="s">
        <v>18</v>
      </c>
      <c r="B30" s="9">
        <v>25500</v>
      </c>
    </row>
    <row r="39" spans="1:2">
      <c r="A39" s="5" t="s">
        <v>17</v>
      </c>
      <c r="B39" t="s">
        <v>16</v>
      </c>
    </row>
    <row r="40" spans="1:2">
      <c r="A40" s="7">
        <v>44562</v>
      </c>
      <c r="B40" s="4">
        <v>1000</v>
      </c>
    </row>
    <row r="41" spans="1:2">
      <c r="A41" s="7">
        <v>44563</v>
      </c>
      <c r="B41" s="4">
        <v>1200</v>
      </c>
    </row>
    <row r="42" spans="1:2">
      <c r="A42" s="7">
        <v>44564</v>
      </c>
      <c r="B42" s="4">
        <v>1500</v>
      </c>
    </row>
    <row r="43" spans="1:2">
      <c r="A43" s="7">
        <v>44565</v>
      </c>
      <c r="B43" s="4">
        <v>800</v>
      </c>
    </row>
    <row r="44" spans="1:2">
      <c r="A44" s="7">
        <v>44566</v>
      </c>
      <c r="B44" s="4">
        <v>1100</v>
      </c>
    </row>
    <row r="45" spans="1:2">
      <c r="A45" s="7">
        <v>44567</v>
      </c>
      <c r="B45" s="4">
        <v>1300</v>
      </c>
    </row>
    <row r="46" spans="1:2">
      <c r="A46" s="7">
        <v>44568</v>
      </c>
      <c r="B46" s="4">
        <v>900</v>
      </c>
    </row>
    <row r="47" spans="1:2">
      <c r="A47" s="7">
        <v>44569</v>
      </c>
      <c r="B47" s="4">
        <v>1250</v>
      </c>
    </row>
    <row r="48" spans="1:2">
      <c r="A48" s="7">
        <v>44570</v>
      </c>
      <c r="B48" s="4">
        <v>1450</v>
      </c>
    </row>
    <row r="49" spans="1:2">
      <c r="A49" s="7">
        <v>44571</v>
      </c>
      <c r="B49" s="4">
        <v>1150</v>
      </c>
    </row>
    <row r="50" spans="1:2">
      <c r="A50" s="7">
        <v>44572</v>
      </c>
      <c r="B50" s="4">
        <v>1400</v>
      </c>
    </row>
    <row r="51" spans="1:2">
      <c r="A51" s="7">
        <v>44573</v>
      </c>
      <c r="B51" s="4">
        <v>1550</v>
      </c>
    </row>
    <row r="52" spans="1:2">
      <c r="A52" s="7">
        <v>44574</v>
      </c>
      <c r="B52" s="4">
        <v>1200</v>
      </c>
    </row>
    <row r="53" spans="1:2">
      <c r="A53" s="7">
        <v>44575</v>
      </c>
      <c r="B53" s="4">
        <v>1350</v>
      </c>
    </row>
    <row r="54" spans="1:2">
      <c r="A54" s="7">
        <v>44576</v>
      </c>
      <c r="B54" s="4">
        <v>1250</v>
      </c>
    </row>
    <row r="55" spans="1:2">
      <c r="A55" s="7">
        <v>44577</v>
      </c>
      <c r="B55" s="4">
        <v>1600</v>
      </c>
    </row>
    <row r="56" spans="1:2">
      <c r="A56" s="7">
        <v>44578</v>
      </c>
      <c r="B56" s="4">
        <v>1150</v>
      </c>
    </row>
    <row r="57" spans="1:2">
      <c r="A57" s="7">
        <v>44579</v>
      </c>
      <c r="B57" s="4">
        <v>1450</v>
      </c>
    </row>
    <row r="58" spans="1:2">
      <c r="A58" s="7">
        <v>44580</v>
      </c>
      <c r="B58" s="4">
        <v>1400</v>
      </c>
    </row>
    <row r="59" spans="1:2">
      <c r="A59" s="7">
        <v>44581</v>
      </c>
      <c r="B59" s="4">
        <v>1500</v>
      </c>
    </row>
    <row r="60" spans="1:2">
      <c r="A60" s="7" t="s">
        <v>18</v>
      </c>
      <c r="B60" s="4">
        <v>25500</v>
      </c>
    </row>
  </sheetData>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9B30A-D41A-4A26-9B8D-A66ED3342A02}">
  <dimension ref="A1"/>
  <sheetViews>
    <sheetView showGridLines="0" workbookViewId="0">
      <selection activeCell="Q8" sqref="Q8"/>
    </sheetView>
  </sheetViews>
  <sheetFormatPr defaultRowHeight="1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BF7D7-3DED-4B5B-9EA4-D95116E2A24E}">
  <dimension ref="A1:I44"/>
  <sheetViews>
    <sheetView workbookViewId="0">
      <selection activeCell="B5" sqref="B5"/>
    </sheetView>
  </sheetViews>
  <sheetFormatPr defaultRowHeight="12.5"/>
  <cols>
    <col min="1" max="1" width="17.90625" bestFit="1" customWidth="1"/>
    <col min="2" max="2" width="16.81640625" bestFit="1" customWidth="1"/>
    <col min="3" max="3" width="13.36328125" bestFit="1" customWidth="1"/>
    <col min="5" max="5" width="12.08984375" bestFit="1" customWidth="1"/>
    <col min="6" max="6" width="12.90625" bestFit="1" customWidth="1"/>
    <col min="7" max="7" width="11.81640625" bestFit="1" customWidth="1"/>
    <col min="8" max="9" width="12" bestFit="1" customWidth="1"/>
  </cols>
  <sheetData>
    <row r="1" spans="1:9">
      <c r="A1" t="s">
        <v>20</v>
      </c>
    </row>
    <row r="2" spans="1:9" ht="13" thickBot="1"/>
    <row r="3" spans="1:9" ht="13">
      <c r="A3" s="14" t="s">
        <v>21</v>
      </c>
      <c r="B3" s="14"/>
    </row>
    <row r="4" spans="1:9">
      <c r="A4" s="11" t="s">
        <v>22</v>
      </c>
      <c r="B4" s="11">
        <v>0.90268370816604693</v>
      </c>
    </row>
    <row r="5" spans="1:9">
      <c r="A5" s="11" t="s">
        <v>23</v>
      </c>
      <c r="B5" s="11">
        <v>0.81483787698840493</v>
      </c>
    </row>
    <row r="6" spans="1:9">
      <c r="A6" s="11" t="s">
        <v>24</v>
      </c>
      <c r="B6" s="11">
        <v>0.80455109237664968</v>
      </c>
    </row>
    <row r="7" spans="1:9">
      <c r="A7" s="11" t="s">
        <v>25</v>
      </c>
      <c r="B7" s="11">
        <v>96.085322443390723</v>
      </c>
    </row>
    <row r="8" spans="1:9" ht="13" thickBot="1">
      <c r="A8" s="12" t="s">
        <v>26</v>
      </c>
      <c r="B8" s="12">
        <v>20</v>
      </c>
    </row>
    <row r="10" spans="1:9" ht="13" thickBot="1">
      <c r="A10" t="s">
        <v>27</v>
      </c>
    </row>
    <row r="11" spans="1:9" ht="13">
      <c r="A11" s="13"/>
      <c r="B11" s="13" t="s">
        <v>32</v>
      </c>
      <c r="C11" s="13" t="s">
        <v>33</v>
      </c>
      <c r="D11" s="13" t="s">
        <v>34</v>
      </c>
      <c r="E11" s="13" t="s">
        <v>35</v>
      </c>
      <c r="F11" s="13" t="s">
        <v>36</v>
      </c>
    </row>
    <row r="12" spans="1:9">
      <c r="A12" s="11" t="s">
        <v>28</v>
      </c>
      <c r="B12" s="11">
        <v>1</v>
      </c>
      <c r="C12" s="11">
        <v>731316.99459709344</v>
      </c>
      <c r="D12" s="11">
        <v>731316.99459709344</v>
      </c>
      <c r="E12" s="11">
        <v>79.212106381351106</v>
      </c>
      <c r="F12" s="11">
        <v>5.1986893518218049E-8</v>
      </c>
    </row>
    <row r="13" spans="1:9">
      <c r="A13" s="11" t="s">
        <v>29</v>
      </c>
      <c r="B13" s="11">
        <v>18</v>
      </c>
      <c r="C13" s="11">
        <v>166183.00540290656</v>
      </c>
      <c r="D13" s="11">
        <v>9232.3891890503655</v>
      </c>
      <c r="E13" s="11"/>
      <c r="F13" s="11"/>
    </row>
    <row r="14" spans="1:9" ht="13" thickBot="1">
      <c r="A14" s="12" t="s">
        <v>30</v>
      </c>
      <c r="B14" s="12">
        <v>19</v>
      </c>
      <c r="C14" s="12">
        <v>897500</v>
      </c>
      <c r="D14" s="12"/>
      <c r="E14" s="12"/>
      <c r="F14" s="12"/>
    </row>
    <row r="15" spans="1:9" ht="13" thickBot="1"/>
    <row r="16" spans="1:9" ht="13">
      <c r="A16" s="13"/>
      <c r="B16" s="13" t="s">
        <v>37</v>
      </c>
      <c r="C16" s="13" t="s">
        <v>25</v>
      </c>
      <c r="D16" s="13" t="s">
        <v>38</v>
      </c>
      <c r="E16" s="13" t="s">
        <v>39</v>
      </c>
      <c r="F16" s="13" t="s">
        <v>40</v>
      </c>
      <c r="G16" s="13" t="s">
        <v>41</v>
      </c>
      <c r="H16" s="13" t="s">
        <v>42</v>
      </c>
      <c r="I16" s="13" t="s">
        <v>43</v>
      </c>
    </row>
    <row r="17" spans="1:9">
      <c r="A17" s="11" t="s">
        <v>31</v>
      </c>
      <c r="B17" s="11">
        <v>254.34255005634077</v>
      </c>
      <c r="C17" s="11">
        <v>116.67438701426812</v>
      </c>
      <c r="D17" s="11">
        <v>2.1799347445916917</v>
      </c>
      <c r="E17" s="11">
        <v>4.2782821323416834E-2</v>
      </c>
      <c r="F17" s="11">
        <v>9.2187588464521468</v>
      </c>
      <c r="G17" s="11">
        <v>499.46634126622939</v>
      </c>
      <c r="H17" s="11">
        <v>9.2187588464521468</v>
      </c>
      <c r="I17" s="11">
        <v>499.46634126622939</v>
      </c>
    </row>
    <row r="18" spans="1:9" ht="13" thickBot="1">
      <c r="A18" s="12" t="s">
        <v>4</v>
      </c>
      <c r="B18" s="12">
        <v>20.557048337233823</v>
      </c>
      <c r="C18" s="12">
        <v>2.3097500013936205</v>
      </c>
      <c r="D18" s="12">
        <v>8.9001183352442634</v>
      </c>
      <c r="E18" s="12">
        <v>5.1986893518218049E-8</v>
      </c>
      <c r="F18" s="12">
        <v>15.704443651859197</v>
      </c>
      <c r="G18" s="12">
        <v>25.409653022608449</v>
      </c>
      <c r="H18" s="12">
        <v>15.704443651859197</v>
      </c>
      <c r="I18" s="12">
        <v>25.409653022608449</v>
      </c>
    </row>
    <row r="22" spans="1:9">
      <c r="A22" t="s">
        <v>44</v>
      </c>
    </row>
    <row r="23" spans="1:9" ht="13" thickBot="1"/>
    <row r="24" spans="1:9" ht="13">
      <c r="A24" s="13" t="s">
        <v>45</v>
      </c>
      <c r="B24" s="13" t="s">
        <v>46</v>
      </c>
      <c r="C24" s="13" t="s">
        <v>47</v>
      </c>
    </row>
    <row r="25" spans="1:9">
      <c r="A25" s="11">
        <v>1</v>
      </c>
      <c r="B25" s="11">
        <v>1282.1949669180319</v>
      </c>
      <c r="C25" s="11">
        <v>-282.19496691803192</v>
      </c>
    </row>
    <row r="26" spans="1:9">
      <c r="A26" s="11">
        <v>2</v>
      </c>
      <c r="B26" s="11">
        <v>1076.6244835456937</v>
      </c>
      <c r="C26" s="11">
        <v>123.37551645430631</v>
      </c>
    </row>
    <row r="27" spans="1:9">
      <c r="A27" s="11">
        <v>3</v>
      </c>
      <c r="B27" s="11">
        <v>1487.7654502903702</v>
      </c>
      <c r="C27" s="11">
        <v>12.234549709629846</v>
      </c>
    </row>
    <row r="28" spans="1:9">
      <c r="A28" s="11">
        <v>4</v>
      </c>
      <c r="B28" s="11">
        <v>871.05400017335546</v>
      </c>
      <c r="C28" s="11">
        <v>-71.054000173355462</v>
      </c>
    </row>
    <row r="29" spans="1:9">
      <c r="A29" s="11">
        <v>5</v>
      </c>
      <c r="B29" s="11">
        <v>1179.4097252318629</v>
      </c>
      <c r="C29" s="11">
        <v>-79.409725231862922</v>
      </c>
    </row>
    <row r="30" spans="1:9">
      <c r="A30" s="11">
        <v>6</v>
      </c>
      <c r="B30" s="11">
        <v>1384.9802086042009</v>
      </c>
      <c r="C30" s="11">
        <v>-84.980208604200925</v>
      </c>
    </row>
    <row r="31" spans="1:9">
      <c r="A31" s="11">
        <v>7</v>
      </c>
      <c r="B31" s="11">
        <v>973.83924185952458</v>
      </c>
      <c r="C31" s="11">
        <v>-73.839241859524577</v>
      </c>
    </row>
    <row r="32" spans="1:9">
      <c r="A32" s="11">
        <v>8</v>
      </c>
      <c r="B32" s="11">
        <v>1241.0808702435643</v>
      </c>
      <c r="C32" s="11">
        <v>8.9191297564357228</v>
      </c>
    </row>
    <row r="33" spans="1:3">
      <c r="A33" s="11">
        <v>9</v>
      </c>
      <c r="B33" s="11">
        <v>1446.6513536159025</v>
      </c>
      <c r="C33" s="11">
        <v>3.348646384097492</v>
      </c>
    </row>
    <row r="34" spans="1:3">
      <c r="A34" s="11">
        <v>10</v>
      </c>
      <c r="B34" s="11">
        <v>1117.7385802201613</v>
      </c>
      <c r="C34" s="11">
        <v>32.261419779838661</v>
      </c>
    </row>
    <row r="35" spans="1:3">
      <c r="A35" s="11">
        <v>11</v>
      </c>
      <c r="B35" s="11">
        <v>1282.1949669180319</v>
      </c>
      <c r="C35" s="11">
        <v>117.80503308196808</v>
      </c>
    </row>
    <row r="36" spans="1:3">
      <c r="A36" s="11">
        <v>12</v>
      </c>
      <c r="B36" s="11">
        <v>1528.8795469648378</v>
      </c>
      <c r="C36" s="11">
        <v>21.1204530351622</v>
      </c>
    </row>
    <row r="37" spans="1:3">
      <c r="A37" s="11">
        <v>13</v>
      </c>
      <c r="B37" s="11">
        <v>1076.6244835456937</v>
      </c>
      <c r="C37" s="11">
        <v>123.37551645430631</v>
      </c>
    </row>
    <row r="38" spans="1:3">
      <c r="A38" s="11">
        <v>14</v>
      </c>
      <c r="B38" s="11">
        <v>1384.9802086042009</v>
      </c>
      <c r="C38" s="11">
        <v>-34.980208604200925</v>
      </c>
    </row>
    <row r="39" spans="1:3">
      <c r="A39" s="11">
        <v>15</v>
      </c>
      <c r="B39" s="11">
        <v>1241.0808702435643</v>
      </c>
      <c r="C39" s="11">
        <v>8.9191297564357228</v>
      </c>
    </row>
    <row r="40" spans="1:3">
      <c r="A40" s="11">
        <v>16</v>
      </c>
      <c r="B40" s="11">
        <v>1590.5506919765394</v>
      </c>
      <c r="C40" s="11">
        <v>9.4493080234606168</v>
      </c>
    </row>
    <row r="41" spans="1:3">
      <c r="A41" s="11">
        <v>17</v>
      </c>
      <c r="B41" s="11">
        <v>1117.7385802201613</v>
      </c>
      <c r="C41" s="11">
        <v>32.261419779838661</v>
      </c>
    </row>
    <row r="42" spans="1:3">
      <c r="A42" s="11">
        <v>18</v>
      </c>
      <c r="B42" s="11">
        <v>1446.6513536159025</v>
      </c>
      <c r="C42" s="11">
        <v>3.348646384097492</v>
      </c>
    </row>
    <row r="43" spans="1:3">
      <c r="A43" s="11">
        <v>19</v>
      </c>
      <c r="B43" s="11">
        <v>1282.1949669180319</v>
      </c>
      <c r="C43" s="11">
        <v>117.80503308196808</v>
      </c>
    </row>
    <row r="44" spans="1:3" ht="13" thickBot="1">
      <c r="A44" s="12">
        <v>20</v>
      </c>
      <c r="B44" s="12">
        <v>1487.7654502903702</v>
      </c>
      <c r="C44" s="12">
        <v>12.234549709629846</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6F4DDB-2048-49FC-9639-7660ACC9081B}">
  <dimension ref="A1:J28"/>
  <sheetViews>
    <sheetView tabSelected="1" workbookViewId="0">
      <selection activeCell="J2" sqref="J2"/>
    </sheetView>
  </sheetViews>
  <sheetFormatPr defaultRowHeight="12.5"/>
  <cols>
    <col min="1" max="1" width="8.90625" bestFit="1" customWidth="1"/>
    <col min="2" max="2" width="10.26953125" customWidth="1"/>
    <col min="3" max="3" width="19.08984375" customWidth="1"/>
    <col min="4" max="4" width="33.26953125" customWidth="1"/>
    <col min="5" max="5" width="33.1796875" customWidth="1"/>
    <col min="7" max="7" width="9.81640625" customWidth="1"/>
    <col min="8" max="8" width="7.54296875" customWidth="1"/>
  </cols>
  <sheetData>
    <row r="1" spans="1:10">
      <c r="A1" t="s">
        <v>0</v>
      </c>
      <c r="B1" t="s">
        <v>5</v>
      </c>
      <c r="C1" t="s">
        <v>48</v>
      </c>
      <c r="D1" t="s">
        <v>49</v>
      </c>
      <c r="E1" t="s">
        <v>50</v>
      </c>
      <c r="G1" t="s">
        <v>51</v>
      </c>
      <c r="H1" t="s">
        <v>52</v>
      </c>
    </row>
    <row r="2" spans="1:10" ht="13">
      <c r="A2" s="15">
        <v>44562</v>
      </c>
      <c r="B2" s="4">
        <v>1000</v>
      </c>
      <c r="G2" t="s">
        <v>53</v>
      </c>
      <c r="H2" s="16">
        <f>_xlfn.FORECAST.ETS.STAT($B$2:$B$21,$A$2:$A$21,1,1,1)</f>
        <v>0.1</v>
      </c>
      <c r="J2" t="s">
        <v>60</v>
      </c>
    </row>
    <row r="3" spans="1:10">
      <c r="A3" s="15">
        <v>44563</v>
      </c>
      <c r="B3" s="4">
        <v>1200</v>
      </c>
      <c r="G3" t="s">
        <v>54</v>
      </c>
      <c r="H3" s="16">
        <f>_xlfn.FORECAST.ETS.STAT($B$2:$B$21,$A$2:$A$21,2,1,1)</f>
        <v>1E-3</v>
      </c>
    </row>
    <row r="4" spans="1:10">
      <c r="A4" s="15">
        <v>44564</v>
      </c>
      <c r="B4" s="4">
        <v>1500</v>
      </c>
      <c r="G4" t="s">
        <v>55</v>
      </c>
      <c r="H4" s="16">
        <f>_xlfn.FORECAST.ETS.STAT($B$2:$B$21,$A$2:$A$21,3,1,1)</f>
        <v>2.2204460492503131E-16</v>
      </c>
    </row>
    <row r="5" spans="1:10">
      <c r="A5" s="15">
        <v>44565</v>
      </c>
      <c r="B5" s="4">
        <v>800</v>
      </c>
      <c r="G5" t="s">
        <v>56</v>
      </c>
      <c r="H5" s="16">
        <f>_xlfn.FORECAST.ETS.STAT($B$2:$B$21,$A$2:$A$21,4,1,1)</f>
        <v>0.3579787073749105</v>
      </c>
    </row>
    <row r="6" spans="1:10">
      <c r="A6" s="15">
        <v>44566</v>
      </c>
      <c r="B6" s="4">
        <v>1100</v>
      </c>
      <c r="G6" t="s">
        <v>57</v>
      </c>
      <c r="H6" s="16">
        <f>_xlfn.FORECAST.ETS.STAT($B$2:$B$21,$A$2:$A$21,5,1,1)</f>
        <v>8.0524080988880184E-2</v>
      </c>
    </row>
    <row r="7" spans="1:10">
      <c r="A7" s="15">
        <v>44567</v>
      </c>
      <c r="B7" s="4">
        <v>1300</v>
      </c>
      <c r="G7" t="s">
        <v>58</v>
      </c>
      <c r="H7" s="16">
        <f>_xlfn.FORECAST.ETS.STAT($B$2:$B$21,$A$2:$A$21,6,1,1)</f>
        <v>109.02078815508639</v>
      </c>
    </row>
    <row r="8" spans="1:10">
      <c r="A8" s="15">
        <v>44568</v>
      </c>
      <c r="B8" s="4">
        <v>900</v>
      </c>
      <c r="G8" t="s">
        <v>59</v>
      </c>
      <c r="H8" s="16">
        <f>_xlfn.FORECAST.ETS.STAT($B$2:$B$21,$A$2:$A$21,7,1,1)</f>
        <v>139.15998102146699</v>
      </c>
    </row>
    <row r="9" spans="1:10">
      <c r="A9" s="15">
        <v>44569</v>
      </c>
      <c r="B9" s="4">
        <v>1250</v>
      </c>
    </row>
    <row r="10" spans="1:10">
      <c r="A10" s="15">
        <v>44570</v>
      </c>
      <c r="B10" s="4">
        <v>1450</v>
      </c>
    </row>
    <row r="11" spans="1:10">
      <c r="A11" s="15">
        <v>44571</v>
      </c>
      <c r="B11" s="4">
        <v>1150</v>
      </c>
    </row>
    <row r="12" spans="1:10">
      <c r="A12" s="15">
        <v>44572</v>
      </c>
      <c r="B12" s="4">
        <v>1400</v>
      </c>
    </row>
    <row r="13" spans="1:10">
      <c r="A13" s="15">
        <v>44573</v>
      </c>
      <c r="B13" s="4">
        <v>1550</v>
      </c>
    </row>
    <row r="14" spans="1:10">
      <c r="A14" s="15">
        <v>44574</v>
      </c>
      <c r="B14" s="4">
        <v>1200</v>
      </c>
    </row>
    <row r="15" spans="1:10">
      <c r="A15" s="15">
        <v>44575</v>
      </c>
      <c r="B15" s="4">
        <v>1350</v>
      </c>
    </row>
    <row r="16" spans="1:10">
      <c r="A16" s="15">
        <v>44576</v>
      </c>
      <c r="B16" s="4">
        <v>1250</v>
      </c>
    </row>
    <row r="17" spans="1:5">
      <c r="A17" s="15">
        <v>44577</v>
      </c>
      <c r="B17" s="4">
        <v>1600</v>
      </c>
    </row>
    <row r="18" spans="1:5">
      <c r="A18" s="15">
        <v>44578</v>
      </c>
      <c r="B18" s="4">
        <v>1150</v>
      </c>
    </row>
    <row r="19" spans="1:5">
      <c r="A19" s="15">
        <v>44579</v>
      </c>
      <c r="B19" s="4">
        <v>1450</v>
      </c>
    </row>
    <row r="20" spans="1:5">
      <c r="A20" s="15">
        <v>44580</v>
      </c>
      <c r="B20" s="4">
        <v>1400</v>
      </c>
    </row>
    <row r="21" spans="1:5">
      <c r="A21" s="15">
        <v>44581</v>
      </c>
      <c r="B21" s="4">
        <v>1500</v>
      </c>
      <c r="C21" s="4">
        <v>1500</v>
      </c>
      <c r="D21" s="4">
        <v>1500</v>
      </c>
      <c r="E21" s="4">
        <v>1500</v>
      </c>
    </row>
    <row r="22" spans="1:5">
      <c r="A22" s="15">
        <v>44582</v>
      </c>
      <c r="C22" s="4">
        <f>_xlfn.FORECAST.ETS(A22,$B$2:$B$21,$A$2:$A$21,1,1)</f>
        <v>1467.5856573093602</v>
      </c>
      <c r="D22" s="4">
        <f>C22-_xlfn.FORECAST.ETS.CONFINT(A22,$B$2:$B$21,$A$2:$A$21,0.95,1,1)</f>
        <v>1082.5160612344462</v>
      </c>
      <c r="E22" s="4">
        <f>C22+_xlfn.FORECAST.ETS.CONFINT(A22,$B$2:$B$21,$A$2:$A$21,0.95,1,1)</f>
        <v>1852.6552533842741</v>
      </c>
    </row>
    <row r="23" spans="1:5">
      <c r="A23" s="15">
        <v>44583</v>
      </c>
      <c r="C23" s="4">
        <f>_xlfn.FORECAST.ETS(A23,$B$2:$B$21,$A$2:$A$21,1,1)</f>
        <v>1487.3073535852238</v>
      </c>
      <c r="D23" s="4">
        <f>C23-_xlfn.FORECAST.ETS.CONFINT(A23,$B$2:$B$21,$A$2:$A$21,0.95,1,1)</f>
        <v>1100.278693461883</v>
      </c>
      <c r="E23" s="4">
        <f>C23+_xlfn.FORECAST.ETS.CONFINT(A23,$B$2:$B$21,$A$2:$A$21,0.95,1,1)</f>
        <v>1874.3360137085647</v>
      </c>
    </row>
    <row r="24" spans="1:5">
      <c r="A24" s="15">
        <v>44584</v>
      </c>
      <c r="C24" s="4">
        <f>_xlfn.FORECAST.ETS(A24,$B$2:$B$21,$A$2:$A$21,1,1)</f>
        <v>1507.0290498610873</v>
      </c>
      <c r="D24" s="4">
        <f>C24-_xlfn.FORECAST.ETS.CONFINT(A24,$B$2:$B$21,$A$2:$A$21,0.95,1,1)</f>
        <v>1118.0125023377391</v>
      </c>
      <c r="E24" s="4">
        <f>C24+_xlfn.FORECAST.ETS.CONFINT(A24,$B$2:$B$21,$A$2:$A$21,0.95,1,1)</f>
        <v>1896.0455973844355</v>
      </c>
    </row>
    <row r="25" spans="1:5">
      <c r="A25" s="15">
        <v>44585</v>
      </c>
      <c r="C25" s="4">
        <f>_xlfn.FORECAST.ETS(A25,$B$2:$B$21,$A$2:$A$21,1,1)</f>
        <v>1526.750746136951</v>
      </c>
      <c r="D25" s="4">
        <f>C25-_xlfn.FORECAST.ETS.CONFINT(A25,$B$2:$B$21,$A$2:$A$21,0.95,1,1)</f>
        <v>1135.7175482510995</v>
      </c>
      <c r="E25" s="4">
        <f>C25+_xlfn.FORECAST.ETS.CONFINT(A25,$B$2:$B$21,$A$2:$A$21,0.95,1,1)</f>
        <v>1917.7839440228024</v>
      </c>
    </row>
    <row r="26" spans="1:5">
      <c r="A26" s="15">
        <v>44586</v>
      </c>
      <c r="C26" s="4">
        <f>_xlfn.FORECAST.ETS(A26,$B$2:$B$21,$A$2:$A$21,1,1)</f>
        <v>1546.4724424128146</v>
      </c>
      <c r="D26" s="4">
        <f>C26-_xlfn.FORECAST.ETS.CONFINT(A26,$B$2:$B$21,$A$2:$A$21,0.95,1,1)</f>
        <v>1153.3938966746803</v>
      </c>
      <c r="E26" s="4">
        <f>C26+_xlfn.FORECAST.ETS.CONFINT(A26,$B$2:$B$21,$A$2:$A$21,0.95,1,1)</f>
        <v>1939.550988150949</v>
      </c>
    </row>
    <row r="27" spans="1:5">
      <c r="A27" s="15">
        <v>44587</v>
      </c>
      <c r="C27" s="4">
        <f>_xlfn.FORECAST.ETS(A27,$B$2:$B$21,$A$2:$A$21,1,1)</f>
        <v>1566.1941386886783</v>
      </c>
      <c r="D27" s="4">
        <f>C27-_xlfn.FORECAST.ETS.CONFINT(A27,$B$2:$B$21,$A$2:$A$21,0.95,1,1)</f>
        <v>1171.041617987511</v>
      </c>
      <c r="E27" s="4">
        <f>C27+_xlfn.FORECAST.ETS.CONFINT(A27,$B$2:$B$21,$A$2:$A$21,0.95,1,1)</f>
        <v>1961.3466593898456</v>
      </c>
    </row>
    <row r="28" spans="1:5">
      <c r="A28" s="15">
        <v>44588</v>
      </c>
      <c r="C28" s="4">
        <f>_xlfn.FORECAST.ETS(A28,$B$2:$B$21,$A$2:$A$21,1,1)</f>
        <v>1585.9158349645418</v>
      </c>
      <c r="D28" s="4">
        <f>C28-_xlfn.FORECAST.ETS.CONFINT(A28,$B$2:$B$21,$A$2:$A$21,0.95,1,1)</f>
        <v>1188.6607872978539</v>
      </c>
      <c r="E28" s="4">
        <f>C28+_xlfn.FORECAST.ETS.CONFINT(A28,$B$2:$B$21,$A$2:$A$21,0.95,1,1)</f>
        <v>1983.1708826312297</v>
      </c>
    </row>
  </sheetData>
  <pageMargins left="0.7" right="0.7" top="0.75" bottom="0.75" header="0.3" footer="0.3"/>
  <drawing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1"/>
  <sheetViews>
    <sheetView workbookViewId="0">
      <selection sqref="A1:F21"/>
    </sheetView>
  </sheetViews>
  <sheetFormatPr defaultColWidth="12.6328125" defaultRowHeight="15.75" customHeight="1"/>
  <sheetData>
    <row r="1" spans="1:9" ht="13">
      <c r="A1" s="1" t="s">
        <v>0</v>
      </c>
      <c r="B1" s="1" t="s">
        <v>1</v>
      </c>
      <c r="C1" s="1" t="s">
        <v>2</v>
      </c>
      <c r="D1" s="1" t="s">
        <v>3</v>
      </c>
      <c r="E1" s="1" t="s">
        <v>4</v>
      </c>
      <c r="F1" s="1" t="s">
        <v>5</v>
      </c>
    </row>
    <row r="2" spans="1:9" ht="15.75" customHeight="1">
      <c r="A2" s="8">
        <v>44562</v>
      </c>
      <c r="B2" s="2" t="s">
        <v>6</v>
      </c>
      <c r="C2" s="2" t="s">
        <v>7</v>
      </c>
      <c r="D2" s="2" t="s">
        <v>8</v>
      </c>
      <c r="E2" s="2">
        <v>50</v>
      </c>
      <c r="F2" s="3">
        <v>1000</v>
      </c>
    </row>
    <row r="3" spans="1:9" ht="15.75" customHeight="1">
      <c r="A3" s="8">
        <v>44563</v>
      </c>
      <c r="B3" s="2" t="s">
        <v>9</v>
      </c>
      <c r="C3" s="2" t="s">
        <v>10</v>
      </c>
      <c r="D3" s="2" t="s">
        <v>11</v>
      </c>
      <c r="E3" s="2">
        <v>40</v>
      </c>
      <c r="F3" s="3">
        <v>1200</v>
      </c>
    </row>
    <row r="4" spans="1:9" ht="15.75" customHeight="1">
      <c r="A4" s="8">
        <v>44564</v>
      </c>
      <c r="B4" s="2" t="s">
        <v>6</v>
      </c>
      <c r="C4" s="2" t="s">
        <v>12</v>
      </c>
      <c r="D4" s="2" t="s">
        <v>8</v>
      </c>
      <c r="E4" s="2">
        <v>60</v>
      </c>
      <c r="F4" s="3">
        <v>1500</v>
      </c>
      <c r="H4" s="8">
        <v>44582</v>
      </c>
      <c r="I4" cm="1">
        <f t="array" ref="I4:I10">FORECAST(H4:H10,F2:F21,A2:A21)</f>
        <v>1473.9473684210097</v>
      </c>
    </row>
    <row r="5" spans="1:9" ht="15.75" customHeight="1">
      <c r="A5" s="8">
        <v>44565</v>
      </c>
      <c r="B5" s="2" t="s">
        <v>13</v>
      </c>
      <c r="C5" s="2" t="s">
        <v>14</v>
      </c>
      <c r="D5" s="2" t="s">
        <v>15</v>
      </c>
      <c r="E5" s="2">
        <v>30</v>
      </c>
      <c r="F5" s="3">
        <v>800</v>
      </c>
      <c r="H5" s="8">
        <v>44583</v>
      </c>
      <c r="I5">
        <v>1492.8947368421359</v>
      </c>
    </row>
    <row r="6" spans="1:9" ht="15.75" customHeight="1">
      <c r="A6" s="8">
        <v>44566</v>
      </c>
      <c r="B6" s="2" t="s">
        <v>9</v>
      </c>
      <c r="C6" s="2" t="s">
        <v>7</v>
      </c>
      <c r="D6" s="2" t="s">
        <v>11</v>
      </c>
      <c r="E6" s="2">
        <v>45</v>
      </c>
      <c r="F6" s="3">
        <v>1100</v>
      </c>
      <c r="H6" s="8">
        <v>44584</v>
      </c>
      <c r="I6">
        <v>1511.8421052631456</v>
      </c>
    </row>
    <row r="7" spans="1:9" ht="15.75" customHeight="1">
      <c r="A7" s="8">
        <v>44567</v>
      </c>
      <c r="B7" s="2" t="s">
        <v>6</v>
      </c>
      <c r="C7" s="2" t="s">
        <v>10</v>
      </c>
      <c r="D7" s="2" t="s">
        <v>8</v>
      </c>
      <c r="E7" s="2">
        <v>55</v>
      </c>
      <c r="F7" s="3">
        <v>1300</v>
      </c>
      <c r="H7" s="8">
        <v>44585</v>
      </c>
      <c r="I7">
        <v>1530.7894736841554</v>
      </c>
    </row>
    <row r="8" spans="1:9" ht="15.75" customHeight="1">
      <c r="A8" s="8">
        <v>44568</v>
      </c>
      <c r="B8" s="2" t="s">
        <v>13</v>
      </c>
      <c r="C8" s="2" t="s">
        <v>14</v>
      </c>
      <c r="D8" s="2" t="s">
        <v>11</v>
      </c>
      <c r="E8" s="2">
        <v>35</v>
      </c>
      <c r="F8" s="3">
        <v>900</v>
      </c>
      <c r="H8" s="8">
        <v>44586</v>
      </c>
      <c r="I8">
        <v>1549.7368421052815</v>
      </c>
    </row>
    <row r="9" spans="1:9" ht="15.75" customHeight="1">
      <c r="A9" s="8">
        <v>44569</v>
      </c>
      <c r="B9" s="2" t="s">
        <v>9</v>
      </c>
      <c r="C9" s="2" t="s">
        <v>7</v>
      </c>
      <c r="D9" s="2" t="s">
        <v>15</v>
      </c>
      <c r="E9" s="2">
        <v>48</v>
      </c>
      <c r="F9" s="3">
        <v>1250</v>
      </c>
      <c r="H9" s="8">
        <v>44587</v>
      </c>
      <c r="I9">
        <v>1568.6842105262913</v>
      </c>
    </row>
    <row r="10" spans="1:9" ht="15.75" customHeight="1">
      <c r="A10" s="8">
        <v>44570</v>
      </c>
      <c r="B10" s="2" t="s">
        <v>6</v>
      </c>
      <c r="C10" s="2" t="s">
        <v>12</v>
      </c>
      <c r="D10" s="2" t="s">
        <v>11</v>
      </c>
      <c r="E10" s="2">
        <v>58</v>
      </c>
      <c r="F10" s="3">
        <v>1450</v>
      </c>
      <c r="H10" s="8">
        <v>44588</v>
      </c>
      <c r="I10">
        <v>1587.6315789474174</v>
      </c>
    </row>
    <row r="11" spans="1:9" ht="15.75" customHeight="1">
      <c r="A11" s="8">
        <v>44571</v>
      </c>
      <c r="B11" s="2" t="s">
        <v>13</v>
      </c>
      <c r="C11" s="2" t="s">
        <v>10</v>
      </c>
      <c r="D11" s="2" t="s">
        <v>8</v>
      </c>
      <c r="E11" s="2">
        <v>42</v>
      </c>
      <c r="F11" s="3">
        <v>1150</v>
      </c>
    </row>
    <row r="12" spans="1:9" ht="15.75" customHeight="1">
      <c r="A12" s="8">
        <v>44572</v>
      </c>
      <c r="B12" s="2" t="s">
        <v>9</v>
      </c>
      <c r="C12" s="2" t="s">
        <v>14</v>
      </c>
      <c r="D12" s="2" t="s">
        <v>15</v>
      </c>
      <c r="E12" s="2">
        <v>50</v>
      </c>
      <c r="F12" s="3">
        <v>1400</v>
      </c>
    </row>
    <row r="13" spans="1:9" ht="15.75" customHeight="1">
      <c r="A13" s="8">
        <v>44573</v>
      </c>
      <c r="B13" s="2" t="s">
        <v>6</v>
      </c>
      <c r="C13" s="2" t="s">
        <v>7</v>
      </c>
      <c r="D13" s="2" t="s">
        <v>8</v>
      </c>
      <c r="E13" s="2">
        <v>62</v>
      </c>
      <c r="F13" s="3">
        <v>1550</v>
      </c>
    </row>
    <row r="14" spans="1:9" ht="15.75" customHeight="1">
      <c r="A14" s="8">
        <v>44574</v>
      </c>
      <c r="B14" s="2" t="s">
        <v>13</v>
      </c>
      <c r="C14" s="2" t="s">
        <v>12</v>
      </c>
      <c r="D14" s="2" t="s">
        <v>11</v>
      </c>
      <c r="E14" s="2">
        <v>40</v>
      </c>
      <c r="F14" s="3">
        <v>1200</v>
      </c>
    </row>
    <row r="15" spans="1:9" ht="15.75" customHeight="1">
      <c r="A15" s="8">
        <v>44575</v>
      </c>
      <c r="B15" s="2" t="s">
        <v>9</v>
      </c>
      <c r="C15" s="2" t="s">
        <v>10</v>
      </c>
      <c r="D15" s="2" t="s">
        <v>15</v>
      </c>
      <c r="E15" s="2">
        <v>55</v>
      </c>
      <c r="F15" s="3">
        <v>1350</v>
      </c>
    </row>
    <row r="16" spans="1:9" ht="15.75" customHeight="1">
      <c r="A16" s="8">
        <v>44576</v>
      </c>
      <c r="B16" s="2" t="s">
        <v>6</v>
      </c>
      <c r="C16" s="2" t="s">
        <v>14</v>
      </c>
      <c r="D16" s="2" t="s">
        <v>8</v>
      </c>
      <c r="E16" s="2">
        <v>48</v>
      </c>
      <c r="F16" s="3">
        <v>1250</v>
      </c>
    </row>
    <row r="17" spans="1:6" ht="15.75" customHeight="1">
      <c r="A17" s="8">
        <v>44577</v>
      </c>
      <c r="B17" s="2" t="s">
        <v>13</v>
      </c>
      <c r="C17" s="2" t="s">
        <v>7</v>
      </c>
      <c r="D17" s="2" t="s">
        <v>11</v>
      </c>
      <c r="E17" s="2">
        <v>65</v>
      </c>
      <c r="F17" s="3">
        <v>1600</v>
      </c>
    </row>
    <row r="18" spans="1:6" ht="15.75" customHeight="1">
      <c r="A18" s="8">
        <v>44578</v>
      </c>
      <c r="B18" s="2" t="s">
        <v>9</v>
      </c>
      <c r="C18" s="2" t="s">
        <v>12</v>
      </c>
      <c r="D18" s="2" t="s">
        <v>15</v>
      </c>
      <c r="E18" s="2">
        <v>42</v>
      </c>
      <c r="F18" s="3">
        <v>1150</v>
      </c>
    </row>
    <row r="19" spans="1:6" ht="15.75" customHeight="1">
      <c r="A19" s="8">
        <v>44579</v>
      </c>
      <c r="B19" s="2" t="s">
        <v>6</v>
      </c>
      <c r="C19" s="2" t="s">
        <v>10</v>
      </c>
      <c r="D19" s="2" t="s">
        <v>8</v>
      </c>
      <c r="E19" s="2">
        <v>58</v>
      </c>
      <c r="F19" s="3">
        <v>1450</v>
      </c>
    </row>
    <row r="20" spans="1:6" ht="12.5">
      <c r="A20" s="8">
        <v>44580</v>
      </c>
      <c r="B20" s="2" t="s">
        <v>13</v>
      </c>
      <c r="C20" s="2" t="s">
        <v>14</v>
      </c>
      <c r="D20" s="2" t="s">
        <v>11</v>
      </c>
      <c r="E20" s="2">
        <v>50</v>
      </c>
      <c r="F20" s="3">
        <v>1400</v>
      </c>
    </row>
    <row r="21" spans="1:6" ht="12.5">
      <c r="A21" s="8">
        <v>44581</v>
      </c>
      <c r="B21" s="2" t="s">
        <v>9</v>
      </c>
      <c r="C21" s="2" t="s">
        <v>7</v>
      </c>
      <c r="D21" s="2" t="s">
        <v>15</v>
      </c>
      <c r="E21" s="2">
        <v>60</v>
      </c>
      <c r="F21" s="3">
        <v>1500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Pivot Table</vt:lpstr>
      <vt:lpstr>Dashboard</vt:lpstr>
      <vt:lpstr>Regression</vt:lpstr>
      <vt:lpstr>Forecasting</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Aquib Azmi</cp:lastModifiedBy>
  <dcterms:modified xsi:type="dcterms:W3CDTF">2025-03-09T08:03:23Z</dcterms:modified>
</cp:coreProperties>
</file>