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santi/Documents/Arduino/CJMCU-4514-Calibration Example/"/>
    </mc:Choice>
  </mc:AlternateContent>
  <xr:revisionPtr revIDLastSave="0" documentId="13_ncr:1_{0D511753-0D83-FF46-8A10-B67A070438A0}" xr6:coauthVersionLast="45" xr6:coauthVersionMax="45" xr10:uidLastSave="{00000000-0000-0000-0000-000000000000}"/>
  <bookViews>
    <workbookView xWindow="0" yWindow="460" windowWidth="28800" windowHeight="16600" xr2:uid="{2AAEF7E2-FAB7-FD4A-BAE6-F65137EF0357}"/>
  </bookViews>
  <sheets>
    <sheet name="NO2" sheetId="1" r:id="rId1"/>
    <sheet name="C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1" l="1"/>
  <c r="C22" i="1"/>
  <c r="E22" i="1" s="1"/>
  <c r="E10" i="2"/>
  <c r="E11" i="2"/>
  <c r="E12" i="2"/>
  <c r="E13" i="2"/>
  <c r="E14" i="2"/>
  <c r="E9" i="2"/>
  <c r="D14" i="2"/>
  <c r="C14" i="2"/>
  <c r="D13" i="2"/>
  <c r="C13" i="2"/>
  <c r="D12" i="2"/>
  <c r="C12" i="2"/>
  <c r="D11" i="2"/>
  <c r="C11" i="2"/>
  <c r="D10" i="2"/>
  <c r="C10" i="2"/>
  <c r="D9" i="2"/>
  <c r="C9" i="2"/>
  <c r="C18" i="1" l="1"/>
  <c r="E18" i="1" s="1"/>
  <c r="D10" i="1" l="1"/>
  <c r="D11" i="1"/>
  <c r="D12" i="1"/>
  <c r="D13" i="1"/>
  <c r="D14" i="1"/>
  <c r="D15" i="1"/>
  <c r="D16" i="1"/>
  <c r="D17" i="1"/>
  <c r="D9" i="1"/>
  <c r="C10" i="1"/>
  <c r="E10" i="1" s="1"/>
  <c r="C11" i="1"/>
  <c r="E11" i="1" s="1"/>
  <c r="C12" i="1"/>
  <c r="E12" i="1" s="1"/>
  <c r="C13" i="1"/>
  <c r="E13" i="1" s="1"/>
  <c r="C14" i="1"/>
  <c r="E14" i="1" s="1"/>
  <c r="C15" i="1"/>
  <c r="E15" i="1" s="1"/>
  <c r="C16" i="1"/>
  <c r="E16" i="1" s="1"/>
  <c r="C17" i="1"/>
  <c r="E17" i="1" s="1"/>
  <c r="C9" i="1"/>
  <c r="E9" i="1" s="1"/>
</calcChain>
</file>

<file path=xl/sharedStrings.xml><?xml version="1.0" encoding="utf-8"?>
<sst xmlns="http://schemas.openxmlformats.org/spreadsheetml/2006/main" count="30" uniqueCount="21">
  <si>
    <t>NO2</t>
  </si>
  <si>
    <t>Rs/R0</t>
  </si>
  <si>
    <t>ppm</t>
  </si>
  <si>
    <t>log(Rs/R0)</t>
  </si>
  <si>
    <t>log(ppm)</t>
  </si>
  <si>
    <t>NOX NO2</t>
  </si>
  <si>
    <t>0,05 – 10 ppm</t>
  </si>
  <si>
    <r>
      <t xml:space="preserve">From Datasheet: </t>
    </r>
    <r>
      <rPr>
        <sz val="12"/>
        <color theme="1"/>
        <rFont val="Calibri"/>
        <family val="2"/>
        <scheme val="minor"/>
      </rPr>
      <t>https://www.sgxsensortech.com/content/uploads/2014/08/0278_Datasheet-MiCS-4514.pdf</t>
    </r>
  </si>
  <si>
    <r>
      <t xml:space="preserve">Rs: </t>
    </r>
    <r>
      <rPr>
        <sz val="12"/>
        <color theme="1"/>
        <rFont val="Calibri"/>
        <family val="2"/>
        <scheme val="minor"/>
      </rPr>
      <t>Sensor resistor</t>
    </r>
  </si>
  <si>
    <r>
      <t xml:space="preserve">R0: </t>
    </r>
    <r>
      <rPr>
        <sz val="12"/>
        <color theme="1"/>
        <rFont val="Calibri"/>
        <family val="2"/>
        <scheme val="minor"/>
      </rPr>
      <t>Sensing resistance in air R0 is measured under controlled ambient conditions</t>
    </r>
  </si>
  <si>
    <t>RED CO</t>
  </si>
  <si>
    <t>CO</t>
  </si>
  <si>
    <t>1 - 1000 ppm</t>
  </si>
  <si>
    <t>R0 0,8k-20kΩ(to be measured)</t>
  </si>
  <si>
    <t>R0 100 - 1500kΩ(to be measured)</t>
  </si>
  <si>
    <t>RLoad 22kΩ</t>
  </si>
  <si>
    <t>RLoad 47kΩ</t>
  </si>
  <si>
    <t>ppm = pow(10, -1.1859*log(Rs/R0) + 0.6201)</t>
  </si>
  <si>
    <t>ppm = pow(10, 0.9682*log(Rs/R0) - 0.8108)</t>
  </si>
  <si>
    <t>Saco</t>
  </si>
  <si>
    <t>1) Valor medido de NO2 = 0.59ppm;  valor medido de Rs = 3563.69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</si>
</sst>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rgb="FF2B2B2B"/>
      <name val="Inherit"/>
    </font>
    <font>
      <b/>
      <sz val="14"/>
      <color rgb="FF2B2B2B"/>
      <name val="Inherit"/>
    </font>
    <font>
      <sz val="10"/>
      <color theme="1"/>
      <name val="Liberation Sans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1"/>
      <color rgb="FF2B2B2B"/>
      <name val="Inherit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1" xfId="0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" fillId="0" borderId="0" xfId="0" applyFont="1"/>
    <xf numFmtId="0" fontId="4" fillId="0" borderId="0" xfId="0" applyFont="1"/>
    <xf numFmtId="0" fontId="6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7" fillId="0" borderId="1" xfId="0" applyFon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2" fontId="2" fillId="0" borderId="2" xfId="0" applyNumberFormat="1" applyFont="1" applyFill="1" applyBorder="1" applyAlignment="1">
      <alignment horizontal="center"/>
    </xf>
    <xf numFmtId="0" fontId="5" fillId="3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ppm vs RS/R0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'NO2'!$B$8</c:f>
              <c:strCache>
                <c:ptCount val="1"/>
                <c:pt idx="0">
                  <c:v>ppm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0368170702211711"/>
                  <c:y val="1.592873197088549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'NO2'!$A$9:$A$17</c:f>
              <c:numCache>
                <c:formatCode>General</c:formatCode>
                <c:ptCount val="9"/>
                <c:pt idx="0">
                  <c:v>0.05</c:v>
                </c:pt>
                <c:pt idx="1">
                  <c:v>0.2</c:v>
                </c:pt>
                <c:pt idx="2">
                  <c:v>0.75</c:v>
                </c:pt>
                <c:pt idx="3">
                  <c:v>7.5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90</c:v>
                </c:pt>
                <c:pt idx="8">
                  <c:v>100</c:v>
                </c:pt>
              </c:numCache>
            </c:numRef>
          </c:xVal>
          <c:yVal>
            <c:numRef>
              <c:f>'NO2'!$B$9:$B$17</c:f>
              <c:numCache>
                <c:formatCode>General</c:formatCode>
                <c:ptCount val="9"/>
                <c:pt idx="0">
                  <c:v>0.01</c:v>
                </c:pt>
                <c:pt idx="1">
                  <c:v>0.03</c:v>
                </c:pt>
                <c:pt idx="2">
                  <c:v>0.1</c:v>
                </c:pt>
                <c:pt idx="3">
                  <c:v>1</c:v>
                </c:pt>
                <c:pt idx="4">
                  <c:v>3</c:v>
                </c:pt>
                <c:pt idx="5">
                  <c:v>4.5</c:v>
                </c:pt>
                <c:pt idx="6">
                  <c:v>6</c:v>
                </c:pt>
                <c:pt idx="7">
                  <c:v>10</c:v>
                </c:pt>
                <c:pt idx="8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53-1145-BB33-4C8788FA05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7827279"/>
        <c:axId val="1395896911"/>
      </c:scatterChart>
      <c:valAx>
        <c:axId val="13778272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Rs/R0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896911"/>
        <c:crossesAt val="0"/>
        <c:crossBetween val="midCat"/>
      </c:valAx>
      <c:valAx>
        <c:axId val="139589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78272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NO2</a:t>
            </a:r>
          </a:p>
          <a:p>
            <a:pPr>
              <a:defRPr b="1"/>
            </a:pPr>
            <a:endParaRPr lang="en-US" b="1"/>
          </a:p>
        </c:rich>
      </c:tx>
      <c:layout>
        <c:manualLayout>
          <c:xMode val="edge"/>
          <c:yMode val="edge"/>
          <c:x val="0.48253825382538251"/>
          <c:y val="2.42587601078167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'NO2'!$D$8</c:f>
              <c:strCache>
                <c:ptCount val="1"/>
                <c:pt idx="0">
                  <c:v>log(ppm)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1714614871854855"/>
                  <c:y val="-0.107439090217220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'NO2'!$C$9:$C$17</c:f>
              <c:numCache>
                <c:formatCode>0.00</c:formatCode>
                <c:ptCount val="9"/>
                <c:pt idx="0">
                  <c:v>-1.3010299956639813</c:v>
                </c:pt>
                <c:pt idx="1">
                  <c:v>-0.69897000433601875</c:v>
                </c:pt>
                <c:pt idx="2">
                  <c:v>-0.12493873660829995</c:v>
                </c:pt>
                <c:pt idx="3">
                  <c:v>0.87506126339170009</c:v>
                </c:pt>
                <c:pt idx="4">
                  <c:v>1.3010299956639813</c:v>
                </c:pt>
                <c:pt idx="5">
                  <c:v>1.4771212547196624</c:v>
                </c:pt>
                <c:pt idx="6">
                  <c:v>1.6020599913279623</c:v>
                </c:pt>
                <c:pt idx="7">
                  <c:v>1.954242509439325</c:v>
                </c:pt>
                <c:pt idx="8">
                  <c:v>2</c:v>
                </c:pt>
              </c:numCache>
            </c:numRef>
          </c:xVal>
          <c:yVal>
            <c:numRef>
              <c:f>'NO2'!$D$9:$D$17</c:f>
              <c:numCache>
                <c:formatCode>0.00</c:formatCode>
                <c:ptCount val="9"/>
                <c:pt idx="0">
                  <c:v>-2</c:v>
                </c:pt>
                <c:pt idx="1">
                  <c:v>-1.5228787452803376</c:v>
                </c:pt>
                <c:pt idx="2">
                  <c:v>-1</c:v>
                </c:pt>
                <c:pt idx="3">
                  <c:v>0</c:v>
                </c:pt>
                <c:pt idx="4">
                  <c:v>0.47712125471966244</c:v>
                </c:pt>
                <c:pt idx="5">
                  <c:v>0.65321251377534373</c:v>
                </c:pt>
                <c:pt idx="6">
                  <c:v>0.77815125038364363</c:v>
                </c:pt>
                <c:pt idx="7">
                  <c:v>1</c:v>
                </c:pt>
                <c:pt idx="8">
                  <c:v>1.1760912590556813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49-D04D-9586-F6AE22372B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0115119"/>
        <c:axId val="1400466031"/>
      </c:scatterChart>
      <c:valAx>
        <c:axId val="14001151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Log(Rs/R0)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466031"/>
        <c:crosses val="autoZero"/>
        <c:crossBetween val="midCat"/>
      </c:valAx>
      <c:valAx>
        <c:axId val="1400466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Log(ppm)</a:t>
                </a:r>
              </a:p>
              <a:p>
                <a:pPr>
                  <a:defRPr/>
                </a:pPr>
                <a:endParaRPr lang="en-US"/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1151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ppm vs RS/R0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CO!$B$8</c:f>
              <c:strCache>
                <c:ptCount val="1"/>
                <c:pt idx="0">
                  <c:v>ppm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0368170702211711"/>
                  <c:y val="1.592873197088549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CO!$A$9:$A$14</c:f>
              <c:numCache>
                <c:formatCode>General</c:formatCode>
                <c:ptCount val="6"/>
                <c:pt idx="0">
                  <c:v>4</c:v>
                </c:pt>
                <c:pt idx="1">
                  <c:v>1</c:v>
                </c:pt>
                <c:pt idx="2">
                  <c:v>0.5</c:v>
                </c:pt>
                <c:pt idx="3">
                  <c:v>0.1</c:v>
                </c:pt>
                <c:pt idx="4">
                  <c:v>0.05</c:v>
                </c:pt>
                <c:pt idx="5">
                  <c:v>0.01</c:v>
                </c:pt>
              </c:numCache>
            </c:numRef>
          </c:xVal>
          <c:yVal>
            <c:numRef>
              <c:f>CO!$B$9:$B$14</c:f>
              <c:numCache>
                <c:formatCode>General</c:formatCode>
                <c:ptCount val="6"/>
                <c:pt idx="0">
                  <c:v>0.8</c:v>
                </c:pt>
                <c:pt idx="1">
                  <c:v>4</c:v>
                </c:pt>
                <c:pt idx="2">
                  <c:v>10</c:v>
                </c:pt>
                <c:pt idx="3">
                  <c:v>70</c:v>
                </c:pt>
                <c:pt idx="4">
                  <c:v>130</c:v>
                </c:pt>
                <c:pt idx="5">
                  <c:v>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DE-9947-85AD-552BB599FC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7827279"/>
        <c:axId val="1395896911"/>
      </c:scatterChart>
      <c:valAx>
        <c:axId val="13778272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Rs/R0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896911"/>
        <c:crossesAt val="0"/>
        <c:crossBetween val="midCat"/>
      </c:valAx>
      <c:valAx>
        <c:axId val="139589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78272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</a:t>
            </a:r>
          </a:p>
          <a:p>
            <a:pPr>
              <a:defRPr b="1"/>
            </a:pPr>
            <a:endParaRPr lang="en-US" b="1"/>
          </a:p>
        </c:rich>
      </c:tx>
      <c:layout>
        <c:manualLayout>
          <c:xMode val="edge"/>
          <c:yMode val="edge"/>
          <c:x val="0.48253825382538251"/>
          <c:y val="2.42587601078167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CO!$D$8</c:f>
              <c:strCache>
                <c:ptCount val="1"/>
                <c:pt idx="0">
                  <c:v>log(ppm)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7690920312558551"/>
                  <c:y val="-0.6750550108770618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CO!$C$9:$C$14</c:f>
              <c:numCache>
                <c:formatCode>0.00</c:formatCode>
                <c:ptCount val="6"/>
                <c:pt idx="0">
                  <c:v>0.6020599913279624</c:v>
                </c:pt>
                <c:pt idx="1">
                  <c:v>0</c:v>
                </c:pt>
                <c:pt idx="2">
                  <c:v>-0.3010299956639812</c:v>
                </c:pt>
                <c:pt idx="3">
                  <c:v>-1</c:v>
                </c:pt>
                <c:pt idx="4">
                  <c:v>-1.3010299956639813</c:v>
                </c:pt>
                <c:pt idx="5">
                  <c:v>-2</c:v>
                </c:pt>
              </c:numCache>
            </c:numRef>
          </c:xVal>
          <c:yVal>
            <c:numRef>
              <c:f>CO!$D$9:$D$14</c:f>
              <c:numCache>
                <c:formatCode>0.00</c:formatCode>
                <c:ptCount val="6"/>
                <c:pt idx="0">
                  <c:v>-9.6910013008056392E-2</c:v>
                </c:pt>
                <c:pt idx="1">
                  <c:v>0.6020599913279624</c:v>
                </c:pt>
                <c:pt idx="2">
                  <c:v>1</c:v>
                </c:pt>
                <c:pt idx="3">
                  <c:v>1.8450980400142569</c:v>
                </c:pt>
                <c:pt idx="4">
                  <c:v>2.1139433523068369</c:v>
                </c:pt>
                <c:pt idx="5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25-544D-B73C-12DA92F80E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0115119"/>
        <c:axId val="1400466031"/>
      </c:scatterChart>
      <c:valAx>
        <c:axId val="14001151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Log(Rs/R0)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466031"/>
        <c:crosses val="autoZero"/>
        <c:crossBetween val="midCat"/>
      </c:valAx>
      <c:valAx>
        <c:axId val="1400466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Log(ppm)</a:t>
                </a:r>
              </a:p>
              <a:p>
                <a:pPr>
                  <a:defRPr/>
                </a:pPr>
                <a:endParaRPr lang="en-US"/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1151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260350</xdr:colOff>
      <xdr:row>3</xdr:row>
      <xdr:rowOff>57150</xdr:rowOff>
    </xdr:from>
    <xdr:to>
      <xdr:col>23</xdr:col>
      <xdr:colOff>63500</xdr:colOff>
      <xdr:row>23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EA0C7FA-F2CB-3347-BAC8-8650DDAC75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438150</xdr:colOff>
      <xdr:row>0</xdr:row>
      <xdr:rowOff>571500</xdr:rowOff>
    </xdr:from>
    <xdr:to>
      <xdr:col>15</xdr:col>
      <xdr:colOff>63500</xdr:colOff>
      <xdr:row>22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F2F85DC-1074-7642-899A-3DAB3F6844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260350</xdr:colOff>
      <xdr:row>3</xdr:row>
      <xdr:rowOff>57150</xdr:rowOff>
    </xdr:from>
    <xdr:to>
      <xdr:col>23</xdr:col>
      <xdr:colOff>63500</xdr:colOff>
      <xdr:row>19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69275C-60B6-734A-B8A9-110F75BD27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438150</xdr:colOff>
      <xdr:row>0</xdr:row>
      <xdr:rowOff>571500</xdr:rowOff>
    </xdr:from>
    <xdr:to>
      <xdr:col>15</xdr:col>
      <xdr:colOff>63500</xdr:colOff>
      <xdr:row>18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C0F6C3A-8BB3-704A-ACF2-B1C35C2C3B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A835B-B3E0-814C-8E29-57C2843FA815}">
  <dimension ref="A1:E24"/>
  <sheetViews>
    <sheetView tabSelected="1" zoomScale="114" zoomScaleNormal="114" workbookViewId="0"/>
  </sheetViews>
  <sheetFormatPr baseColWidth="10" defaultRowHeight="16"/>
  <cols>
    <col min="2" max="2" width="12.5" customWidth="1"/>
    <col min="3" max="3" width="14.1640625" customWidth="1"/>
    <col min="4" max="4" width="13.5" customWidth="1"/>
    <col min="5" max="5" width="41" style="9" customWidth="1"/>
  </cols>
  <sheetData>
    <row r="1" spans="1:5" s="8" customFormat="1" ht="48" customHeight="1">
      <c r="A1" s="7" t="s">
        <v>0</v>
      </c>
      <c r="E1" s="6"/>
    </row>
    <row r="2" spans="1:5">
      <c r="A2" s="4" t="s">
        <v>5</v>
      </c>
      <c r="B2" t="s">
        <v>13</v>
      </c>
      <c r="D2" t="s">
        <v>15</v>
      </c>
    </row>
    <row r="3" spans="1:5">
      <c r="A3" s="4" t="s">
        <v>0</v>
      </c>
      <c r="B3" t="s">
        <v>6</v>
      </c>
    </row>
    <row r="4" spans="1:5">
      <c r="A4" s="4" t="s">
        <v>9</v>
      </c>
    </row>
    <row r="5" spans="1:5">
      <c r="A5" s="4" t="s">
        <v>8</v>
      </c>
    </row>
    <row r="7" spans="1:5">
      <c r="A7" s="4" t="s">
        <v>7</v>
      </c>
    </row>
    <row r="8" spans="1:5" ht="18">
      <c r="A8" s="3" t="s">
        <v>1</v>
      </c>
      <c r="B8" s="3" t="s">
        <v>2</v>
      </c>
      <c r="C8" s="3" t="s">
        <v>3</v>
      </c>
      <c r="D8" s="3" t="s">
        <v>4</v>
      </c>
      <c r="E8" s="10" t="s">
        <v>18</v>
      </c>
    </row>
    <row r="9" spans="1:5" ht="18">
      <c r="A9" s="1">
        <v>0.05</v>
      </c>
      <c r="B9" s="1">
        <v>0.01</v>
      </c>
      <c r="C9" s="2">
        <f>LOG10((A9))</f>
        <v>-1.3010299956639813</v>
      </c>
      <c r="D9" s="2">
        <f>LOG10((B9))</f>
        <v>-2</v>
      </c>
      <c r="E9" s="11">
        <f>POWER(10,0.9682*C9-0.8108)</f>
        <v>8.5024239916320164E-3</v>
      </c>
    </row>
    <row r="10" spans="1:5" ht="18">
      <c r="A10" s="1">
        <v>0.2</v>
      </c>
      <c r="B10" s="1">
        <v>0.03</v>
      </c>
      <c r="C10" s="2">
        <f t="shared" ref="C10:C18" si="0">LOG10((A10))</f>
        <v>-0.69897000433601875</v>
      </c>
      <c r="D10" s="2">
        <f t="shared" ref="D10:D17" si="1">LOG10((B10))</f>
        <v>-1.5228787452803376</v>
      </c>
      <c r="E10" s="11">
        <f t="shared" ref="E10:E18" si="2">POWER(10,0.9682*C10-0.8108)</f>
        <v>3.2542974193414738E-2</v>
      </c>
    </row>
    <row r="11" spans="1:5" ht="18">
      <c r="A11" s="1">
        <v>0.75</v>
      </c>
      <c r="B11" s="1">
        <v>0.1</v>
      </c>
      <c r="C11" s="2">
        <f t="shared" si="0"/>
        <v>-0.12493873660829995</v>
      </c>
      <c r="D11" s="2">
        <f t="shared" si="1"/>
        <v>-1</v>
      </c>
      <c r="E11" s="11">
        <f t="shared" si="2"/>
        <v>0.1170130542119325</v>
      </c>
    </row>
    <row r="12" spans="1:5" ht="18">
      <c r="A12" s="1">
        <v>7.5</v>
      </c>
      <c r="B12" s="1">
        <v>1</v>
      </c>
      <c r="C12" s="2">
        <f t="shared" si="0"/>
        <v>0.87506126339170009</v>
      </c>
      <c r="D12" s="2">
        <f t="shared" si="1"/>
        <v>0</v>
      </c>
      <c r="E12" s="11">
        <f t="shared" si="2"/>
        <v>1.0875126445542715</v>
      </c>
    </row>
    <row r="13" spans="1:5" ht="18">
      <c r="A13" s="1">
        <v>20</v>
      </c>
      <c r="B13" s="1">
        <v>3</v>
      </c>
      <c r="C13" s="2">
        <f t="shared" si="0"/>
        <v>1.3010299956639813</v>
      </c>
      <c r="D13" s="2">
        <f t="shared" si="1"/>
        <v>0.47712125471966244</v>
      </c>
      <c r="E13" s="11">
        <f t="shared" si="2"/>
        <v>2.8109766742248405</v>
      </c>
    </row>
    <row r="14" spans="1:5" ht="18">
      <c r="A14" s="1">
        <v>30</v>
      </c>
      <c r="B14" s="1">
        <v>4.5</v>
      </c>
      <c r="C14" s="2">
        <f t="shared" si="0"/>
        <v>1.4771212547196624</v>
      </c>
      <c r="D14" s="2">
        <f t="shared" si="1"/>
        <v>0.65321251377534373</v>
      </c>
      <c r="E14" s="11">
        <f t="shared" si="2"/>
        <v>4.1624477868397483</v>
      </c>
    </row>
    <row r="15" spans="1:5" ht="18">
      <c r="A15" s="1">
        <v>40</v>
      </c>
      <c r="B15" s="1">
        <v>6</v>
      </c>
      <c r="C15" s="2">
        <f t="shared" si="0"/>
        <v>1.6020599913279623</v>
      </c>
      <c r="D15" s="2">
        <f t="shared" si="1"/>
        <v>0.77815125038364363</v>
      </c>
      <c r="E15" s="11">
        <f t="shared" si="2"/>
        <v>5.4993895439735097</v>
      </c>
    </row>
    <row r="16" spans="1:5" ht="18">
      <c r="A16" s="1">
        <v>90</v>
      </c>
      <c r="B16" s="1">
        <v>10</v>
      </c>
      <c r="C16" s="2">
        <f t="shared" si="0"/>
        <v>1.954242509439325</v>
      </c>
      <c r="D16" s="2">
        <f t="shared" si="1"/>
        <v>1</v>
      </c>
      <c r="E16" s="11">
        <f t="shared" si="2"/>
        <v>12.058619668667896</v>
      </c>
    </row>
    <row r="17" spans="1:5" ht="18">
      <c r="A17" s="1">
        <v>100</v>
      </c>
      <c r="B17" s="1">
        <v>15</v>
      </c>
      <c r="C17" s="2">
        <f t="shared" si="0"/>
        <v>2</v>
      </c>
      <c r="D17" s="2">
        <f t="shared" si="1"/>
        <v>1.1760912590556813</v>
      </c>
      <c r="E17" s="11">
        <f t="shared" si="2"/>
        <v>13.35365033327186</v>
      </c>
    </row>
    <row r="18" spans="1:5" ht="18">
      <c r="A18" s="12">
        <v>5.66</v>
      </c>
      <c r="C18" s="13">
        <f t="shared" si="0"/>
        <v>0.75281643118827146</v>
      </c>
      <c r="E18" s="11">
        <f t="shared" si="2"/>
        <v>0.82808871968667452</v>
      </c>
    </row>
    <row r="19" spans="1:5" ht="18">
      <c r="A19" s="1"/>
      <c r="C19" s="2"/>
      <c r="E19" s="11"/>
    </row>
    <row r="20" spans="1:5">
      <c r="A20" t="s">
        <v>20</v>
      </c>
    </row>
    <row r="21" spans="1:5">
      <c r="E21" s="9" t="s">
        <v>19</v>
      </c>
    </row>
    <row r="22" spans="1:5" ht="18">
      <c r="A22" s="1">
        <v>3.96</v>
      </c>
      <c r="B22" s="1">
        <v>0.59</v>
      </c>
      <c r="C22" s="2">
        <f t="shared" ref="C22" si="3">LOG10((A22))</f>
        <v>0.5976951859255123</v>
      </c>
      <c r="D22" s="2">
        <f t="shared" ref="D22" si="4">LOG10((B22))</f>
        <v>-0.22914798835785583</v>
      </c>
      <c r="E22" s="11">
        <f t="shared" ref="E22" si="5">POWER(10,0.9682*C22-0.8108)</f>
        <v>0.58598767143301267</v>
      </c>
    </row>
    <row r="23" spans="1:5">
      <c r="A23" s="5"/>
      <c r="B23" s="5"/>
      <c r="C23" s="5"/>
    </row>
    <row r="24" spans="1:5" ht="18">
      <c r="A24" s="5"/>
      <c r="B24" s="5"/>
      <c r="C24" s="5"/>
      <c r="D24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CAFCA-3CE9-DC49-A954-9ED3A38F03D2}">
  <dimension ref="A1:E23"/>
  <sheetViews>
    <sheetView zoomScale="114" zoomScaleNormal="114" workbookViewId="0">
      <selection activeCell="A8" sqref="A8:E14"/>
    </sheetView>
  </sheetViews>
  <sheetFormatPr baseColWidth="10" defaultRowHeight="16"/>
  <cols>
    <col min="2" max="2" width="12.5" customWidth="1"/>
    <col min="3" max="3" width="14.1640625" customWidth="1"/>
    <col min="4" max="4" width="13.5" customWidth="1"/>
    <col min="5" max="5" width="41.33203125" style="9" customWidth="1"/>
  </cols>
  <sheetData>
    <row r="1" spans="1:5" s="15" customFormat="1" ht="48" customHeight="1">
      <c r="A1" s="14" t="s">
        <v>11</v>
      </c>
      <c r="E1" s="16"/>
    </row>
    <row r="2" spans="1:5">
      <c r="A2" s="4" t="s">
        <v>10</v>
      </c>
      <c r="B2" t="s">
        <v>14</v>
      </c>
      <c r="E2" t="s">
        <v>16</v>
      </c>
    </row>
    <row r="3" spans="1:5">
      <c r="A3" s="4" t="s">
        <v>11</v>
      </c>
      <c r="B3" t="s">
        <v>12</v>
      </c>
    </row>
    <row r="4" spans="1:5">
      <c r="A4" s="4" t="s">
        <v>9</v>
      </c>
    </row>
    <row r="5" spans="1:5">
      <c r="A5" s="4" t="s">
        <v>8</v>
      </c>
    </row>
    <row r="7" spans="1:5">
      <c r="A7" s="4" t="s">
        <v>7</v>
      </c>
    </row>
    <row r="8" spans="1:5" ht="18">
      <c r="A8" s="3" t="s">
        <v>1</v>
      </c>
      <c r="B8" s="3" t="s">
        <v>2</v>
      </c>
      <c r="C8" s="3" t="s">
        <v>3</v>
      </c>
      <c r="D8" s="3" t="s">
        <v>4</v>
      </c>
      <c r="E8" s="10" t="s">
        <v>17</v>
      </c>
    </row>
    <row r="9" spans="1:5" ht="18">
      <c r="A9" s="1">
        <v>4</v>
      </c>
      <c r="B9" s="1">
        <v>0.8</v>
      </c>
      <c r="C9" s="2">
        <f>LOG10((A9))</f>
        <v>0.6020599913279624</v>
      </c>
      <c r="D9" s="2">
        <f>LOG10((B9))</f>
        <v>-9.6910013008056392E-2</v>
      </c>
      <c r="E9" s="11">
        <f>-1.1859*C9 + 0.6201</f>
        <v>-9.3882943715830613E-2</v>
      </c>
    </row>
    <row r="10" spans="1:5" ht="18">
      <c r="A10" s="1">
        <v>1</v>
      </c>
      <c r="B10" s="1">
        <v>4</v>
      </c>
      <c r="C10" s="2">
        <f t="shared" ref="C10:D16" si="0">LOG10((A10))</f>
        <v>0</v>
      </c>
      <c r="D10" s="2">
        <f t="shared" si="0"/>
        <v>0.6020599913279624</v>
      </c>
      <c r="E10" s="11">
        <f t="shared" ref="E10:E14" si="1">-1.1859*C10 + 0.6201</f>
        <v>0.62009999999999998</v>
      </c>
    </row>
    <row r="11" spans="1:5" ht="18">
      <c r="A11" s="1">
        <v>0.5</v>
      </c>
      <c r="B11" s="1">
        <v>10</v>
      </c>
      <c r="C11" s="2">
        <f t="shared" si="0"/>
        <v>-0.3010299956639812</v>
      </c>
      <c r="D11" s="2">
        <f t="shared" si="0"/>
        <v>1</v>
      </c>
      <c r="E11" s="11">
        <f t="shared" si="1"/>
        <v>0.97709147185791534</v>
      </c>
    </row>
    <row r="12" spans="1:5" ht="18">
      <c r="A12" s="1">
        <v>0.1</v>
      </c>
      <c r="B12" s="1">
        <v>70</v>
      </c>
      <c r="C12" s="2">
        <f t="shared" si="0"/>
        <v>-1</v>
      </c>
      <c r="D12" s="2">
        <f t="shared" si="0"/>
        <v>1.8450980400142569</v>
      </c>
      <c r="E12" s="11">
        <f t="shared" si="1"/>
        <v>1.806</v>
      </c>
    </row>
    <row r="13" spans="1:5" ht="18">
      <c r="A13" s="1">
        <v>0.05</v>
      </c>
      <c r="B13" s="1">
        <v>130</v>
      </c>
      <c r="C13" s="2">
        <f t="shared" si="0"/>
        <v>-1.3010299956639813</v>
      </c>
      <c r="D13" s="2">
        <f t="shared" si="0"/>
        <v>2.1139433523068369</v>
      </c>
      <c r="E13" s="11">
        <f t="shared" si="1"/>
        <v>2.1629914718579153</v>
      </c>
    </row>
    <row r="14" spans="1:5" ht="18">
      <c r="A14" s="1">
        <v>0.01</v>
      </c>
      <c r="B14" s="1">
        <v>1000</v>
      </c>
      <c r="C14" s="2">
        <f t="shared" si="0"/>
        <v>-2</v>
      </c>
      <c r="D14" s="2">
        <f t="shared" si="0"/>
        <v>3</v>
      </c>
      <c r="E14" s="11">
        <f t="shared" si="1"/>
        <v>2.9918999999999998</v>
      </c>
    </row>
    <row r="16" spans="1:5" ht="18">
      <c r="B16" s="17"/>
      <c r="D16" s="2"/>
    </row>
    <row r="19" spans="1:4">
      <c r="A19" s="5"/>
      <c r="B19" s="5"/>
      <c r="C19" s="5"/>
    </row>
    <row r="20" spans="1:4">
      <c r="A20" s="5"/>
      <c r="B20" s="5"/>
      <c r="C20" s="5"/>
    </row>
    <row r="22" spans="1:4">
      <c r="D22" s="18"/>
    </row>
    <row r="23" spans="1:4">
      <c r="D23" s="18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NO2</vt:lpstr>
      <vt:lpstr>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MARISOL SANTILLAN</dc:creator>
  <cp:lastModifiedBy>MARISOL SANTILLAN</cp:lastModifiedBy>
  <dcterms:created xsi:type="dcterms:W3CDTF">2020-11-24T17:36:10Z</dcterms:created>
  <dcterms:modified xsi:type="dcterms:W3CDTF">2020-11-28T01:21:10Z</dcterms:modified>
</cp:coreProperties>
</file>