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nti/Documents/CSC 1- Barcelona/"/>
    </mc:Choice>
  </mc:AlternateContent>
  <xr:revisionPtr revIDLastSave="0" documentId="13_ncr:1_{13D11A97-1FE2-CD4C-A731-C1B4C51429E4}" xr6:coauthVersionLast="46" xr6:coauthVersionMax="46" xr10:uidLastSave="{00000000-0000-0000-0000-000000000000}"/>
  <bookViews>
    <workbookView xWindow="1020" yWindow="460" windowWidth="22640" windowHeight="16420" xr2:uid="{668527D7-4A10-8144-80AC-F5FDE11AC5A9}"/>
  </bookViews>
  <sheets>
    <sheet name="01-18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0" i="1"/>
  <c r="G5" i="1"/>
  <c r="G6" i="1"/>
  <c r="D5" i="1" s="1"/>
  <c r="F5" i="1" s="1"/>
  <c r="E24" i="1"/>
  <c r="D24" i="1"/>
  <c r="F24" i="1" s="1"/>
  <c r="E23" i="1"/>
  <c r="D23" i="1"/>
  <c r="F23" i="1" s="1"/>
  <c r="E22" i="1"/>
  <c r="D22" i="1"/>
  <c r="F22" i="1" s="1"/>
  <c r="E21" i="1"/>
  <c r="D21" i="1"/>
  <c r="F21" i="1" s="1"/>
  <c r="E20" i="1"/>
  <c r="D20" i="1"/>
  <c r="F20" i="1" s="1"/>
  <c r="E19" i="1"/>
  <c r="D19" i="1"/>
  <c r="F19" i="1" s="1"/>
  <c r="H6" i="1" l="1"/>
</calcChain>
</file>

<file path=xl/sharedStrings.xml><?xml version="1.0" encoding="utf-8"?>
<sst xmlns="http://schemas.openxmlformats.org/spreadsheetml/2006/main" count="28" uniqueCount="21">
  <si>
    <t>Vco</t>
  </si>
  <si>
    <t>RS</t>
  </si>
  <si>
    <t>RS/R0</t>
  </si>
  <si>
    <t>ppm</t>
  </si>
  <si>
    <t>Rs/R0</t>
  </si>
  <si>
    <t>log(Rs/R0)</t>
  </si>
  <si>
    <t>log(ppm)</t>
  </si>
  <si>
    <t>ppm = pow(10, -1.1859*log(Rs/R0) + 0.6201)</t>
  </si>
  <si>
    <t>R0</t>
  </si>
  <si>
    <t>log(RS/R0)</t>
  </si>
  <si>
    <t>PPM</t>
  </si>
  <si>
    <t>Datasheet</t>
  </si>
  <si>
    <t>R0 = RS / POW(10, ( (log10(COppm) - 0,6201) / -1,1859 ) )</t>
  </si>
  <si>
    <t>kOhms</t>
  </si>
  <si>
    <t>LogRs/R0</t>
  </si>
  <si>
    <t>Log(ppm)</t>
  </si>
  <si>
    <t>CO</t>
  </si>
  <si>
    <t>Unknown R0</t>
  </si>
  <si>
    <t xml:space="preserve">Calculated R0 </t>
  </si>
  <si>
    <t>CO: Measured Values</t>
  </si>
  <si>
    <t>* We used a CO Detector that measured 60 ppm while our sensor read RS = 20977.4. With those parameters we calculated R0.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</si>
</sst>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B2B2B"/>
      <name val="Inherit"/>
    </font>
    <font>
      <b/>
      <sz val="11"/>
      <color rgb="FF2B2B2B"/>
      <name val="Inherit"/>
    </font>
    <font>
      <sz val="14"/>
      <color theme="4"/>
      <name val="Inherit"/>
    </font>
    <font>
      <sz val="14"/>
      <color rgb="FF2B2B2B"/>
      <name val="Inherit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6" fillId="0" borderId="0" xfId="0" applyNumberFormat="1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1" xfId="0" applyFont="1" applyBorder="1"/>
    <xf numFmtId="2" fontId="0" fillId="0" borderId="2" xfId="0" applyNumberFormat="1" applyBorder="1" applyAlignment="1">
      <alignment horizontal="center"/>
    </xf>
    <xf numFmtId="0" fontId="7" fillId="4" borderId="3" xfId="0" applyFont="1" applyFill="1" applyBorder="1"/>
    <xf numFmtId="0" fontId="7" fillId="4" borderId="4" xfId="0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01CD-9FB0-4643-8DCB-921977164F9C}">
  <dimension ref="A1:I29"/>
  <sheetViews>
    <sheetView tabSelected="1" zoomScale="146" zoomScaleNormal="146" workbookViewId="0"/>
  </sheetViews>
  <sheetFormatPr baseColWidth="10" defaultRowHeight="16"/>
  <cols>
    <col min="1" max="1" width="12.33203125" customWidth="1"/>
    <col min="6" max="6" width="12.1640625" customWidth="1"/>
    <col min="7" max="7" width="10.83203125" style="2"/>
  </cols>
  <sheetData>
    <row r="1" spans="1:9">
      <c r="A1" s="18" t="s">
        <v>16</v>
      </c>
      <c r="B1" s="19"/>
      <c r="C1" s="19"/>
      <c r="D1" s="19"/>
      <c r="E1" s="19"/>
      <c r="F1" s="19"/>
      <c r="G1" s="20"/>
      <c r="H1" s="19"/>
      <c r="I1" s="19"/>
    </row>
    <row r="2" spans="1:9">
      <c r="A2" s="28" t="s">
        <v>20</v>
      </c>
      <c r="B2" s="26"/>
      <c r="C2" s="26"/>
      <c r="D2" s="26"/>
      <c r="E2" s="26"/>
      <c r="F2" s="26"/>
      <c r="G2" s="27"/>
      <c r="H2" s="26"/>
      <c r="I2" s="26"/>
    </row>
    <row r="3" spans="1:9">
      <c r="A3" s="25"/>
      <c r="B3" s="26"/>
      <c r="C3" s="26"/>
      <c r="D3" s="26"/>
      <c r="E3" s="26"/>
      <c r="F3" s="26"/>
      <c r="G3" s="27"/>
      <c r="H3" s="26"/>
      <c r="I3" s="26"/>
    </row>
    <row r="4" spans="1:9">
      <c r="B4" s="14" t="s">
        <v>0</v>
      </c>
      <c r="C4" s="14" t="s">
        <v>1</v>
      </c>
      <c r="D4" s="14" t="s">
        <v>2</v>
      </c>
      <c r="E4" s="14" t="s">
        <v>3</v>
      </c>
      <c r="F4" s="21" t="s">
        <v>14</v>
      </c>
      <c r="G4" s="15" t="s">
        <v>15</v>
      </c>
    </row>
    <row r="5" spans="1:9" ht="17" thickBot="1">
      <c r="A5" t="s">
        <v>17</v>
      </c>
      <c r="B5" s="11">
        <v>2.2799999999999998</v>
      </c>
      <c r="C5" s="11">
        <v>20977.4</v>
      </c>
      <c r="D5" s="11">
        <f>C5/G6</f>
        <v>0.10555607163178028</v>
      </c>
      <c r="E5" s="11">
        <v>60</v>
      </c>
      <c r="F5" s="22">
        <f>LOG10(D5)</f>
        <v>-0.97651678082776272</v>
      </c>
      <c r="G5" s="22">
        <f>LOG10(E5)</f>
        <v>1.7781512503836436</v>
      </c>
      <c r="H5" s="13"/>
    </row>
    <row r="6" spans="1:9" ht="17" thickBot="1">
      <c r="A6" s="16" t="s">
        <v>12</v>
      </c>
      <c r="B6" s="1"/>
      <c r="C6" s="1"/>
      <c r="D6" s="1"/>
      <c r="E6" s="1"/>
      <c r="F6" s="23" t="s">
        <v>18</v>
      </c>
      <c r="G6" s="24">
        <f>C5/POWER(10,(LOG10(E5)-0.6201)/(-1.1859))</f>
        <v>198732.29152726667</v>
      </c>
      <c r="H6" s="17">
        <f>G6/1000</f>
        <v>198.73229152726668</v>
      </c>
      <c r="I6" t="s">
        <v>13</v>
      </c>
    </row>
    <row r="8" spans="1:9">
      <c r="B8" s="16" t="s">
        <v>19</v>
      </c>
      <c r="E8" s="9" t="s">
        <v>8</v>
      </c>
      <c r="F8" s="10">
        <v>200000</v>
      </c>
      <c r="H8" t="s">
        <v>7</v>
      </c>
    </row>
    <row r="9" spans="1:9">
      <c r="B9" s="14" t="s">
        <v>0</v>
      </c>
      <c r="C9" s="14" t="s">
        <v>1</v>
      </c>
      <c r="D9" s="14" t="s">
        <v>2</v>
      </c>
      <c r="E9" s="14" t="s">
        <v>3</v>
      </c>
      <c r="F9" s="14" t="s">
        <v>2</v>
      </c>
      <c r="G9" s="14" t="s">
        <v>9</v>
      </c>
      <c r="H9" s="15" t="s">
        <v>10</v>
      </c>
    </row>
    <row r="10" spans="1:9">
      <c r="B10" s="11">
        <v>2.1800000000000002</v>
      </c>
      <c r="C10" s="11">
        <v>24142.65</v>
      </c>
      <c r="D10" s="11">
        <f>C10/$F$8</f>
        <v>0.12071325000000001</v>
      </c>
      <c r="E10" s="11"/>
      <c r="F10" s="7"/>
      <c r="G10" s="7"/>
      <c r="H10" s="13"/>
    </row>
    <row r="11" spans="1:9">
      <c r="B11" s="11">
        <v>2.29</v>
      </c>
      <c r="C11" s="12">
        <v>20833.68</v>
      </c>
      <c r="D11" s="11">
        <f t="shared" ref="D11:D15" si="0">C11/$F$8</f>
        <v>0.10416840000000001</v>
      </c>
      <c r="E11" s="11"/>
      <c r="F11" s="7"/>
      <c r="G11" s="7"/>
      <c r="H11" s="13"/>
    </row>
    <row r="12" spans="1:9">
      <c r="B12" s="11">
        <v>2.2400000000000002</v>
      </c>
      <c r="C12" s="11">
        <v>22323.73</v>
      </c>
      <c r="D12" s="11">
        <f t="shared" si="0"/>
        <v>0.11161865</v>
      </c>
      <c r="E12" s="11"/>
      <c r="F12" s="7"/>
      <c r="G12" s="7"/>
      <c r="H12" s="13"/>
    </row>
    <row r="13" spans="1:9">
      <c r="B13" s="11">
        <v>2.27</v>
      </c>
      <c r="C13" s="11">
        <v>21412.22</v>
      </c>
      <c r="D13" s="11">
        <f t="shared" si="0"/>
        <v>0.10706110000000001</v>
      </c>
      <c r="E13" s="11"/>
      <c r="F13" s="7"/>
      <c r="G13" s="7"/>
      <c r="H13" s="13"/>
    </row>
    <row r="14" spans="1:9">
      <c r="B14" s="11">
        <v>2.33</v>
      </c>
      <c r="C14" s="11">
        <v>19636.21</v>
      </c>
      <c r="D14" s="11">
        <f t="shared" si="0"/>
        <v>9.8181049999999992E-2</v>
      </c>
      <c r="E14" s="11"/>
      <c r="F14" s="7"/>
      <c r="G14" s="7"/>
      <c r="H14" s="13"/>
    </row>
    <row r="15" spans="1:9">
      <c r="B15" s="11">
        <v>3.3</v>
      </c>
      <c r="C15" s="11">
        <v>20977.4</v>
      </c>
      <c r="D15" s="11">
        <f t="shared" si="0"/>
        <v>0.10488700000000001</v>
      </c>
      <c r="E15" s="11"/>
      <c r="F15" s="7"/>
      <c r="G15" s="7"/>
      <c r="H15" s="13"/>
    </row>
    <row r="17" spans="2:6">
      <c r="B17" s="1" t="s">
        <v>11</v>
      </c>
      <c r="C17" s="1"/>
      <c r="D17" s="1"/>
      <c r="E17" s="1"/>
    </row>
    <row r="18" spans="2:6" ht="18">
      <c r="B18" s="3" t="s">
        <v>4</v>
      </c>
      <c r="C18" s="3" t="s">
        <v>3</v>
      </c>
      <c r="D18" s="3" t="s">
        <v>5</v>
      </c>
      <c r="E18" s="3" t="s">
        <v>6</v>
      </c>
      <c r="F18" s="4" t="s">
        <v>7</v>
      </c>
    </row>
    <row r="19" spans="2:6" ht="18">
      <c r="B19" s="5">
        <v>4</v>
      </c>
      <c r="C19" s="5">
        <v>0.8</v>
      </c>
      <c r="D19" s="6">
        <f>LOG10((B19))</f>
        <v>0.6020599913279624</v>
      </c>
      <c r="E19" s="6">
        <f>LOG10((C19))</f>
        <v>-9.6910013008056392E-2</v>
      </c>
      <c r="F19" s="7">
        <f>POWER(10, -1.1859*D19 + 0.6201)</f>
        <v>0.80559554576235659</v>
      </c>
    </row>
    <row r="20" spans="2:6" ht="18">
      <c r="B20" s="8">
        <v>1</v>
      </c>
      <c r="C20" s="8">
        <v>4</v>
      </c>
      <c r="D20" s="6">
        <f t="shared" ref="D20:E24" si="1">LOG10((B20))</f>
        <v>0</v>
      </c>
      <c r="E20" s="6">
        <f t="shared" si="1"/>
        <v>0.6020599913279624</v>
      </c>
      <c r="F20" s="7">
        <f t="shared" ref="F20:F24" si="2">POWER(10, -1.1859*D20 + 0.6201)</f>
        <v>4.1696538224498916</v>
      </c>
    </row>
    <row r="21" spans="2:6" ht="18">
      <c r="B21" s="8">
        <v>0.5</v>
      </c>
      <c r="C21" s="8">
        <v>10</v>
      </c>
      <c r="D21" s="6">
        <f t="shared" si="1"/>
        <v>-0.3010299956639812</v>
      </c>
      <c r="E21" s="6">
        <f t="shared" si="1"/>
        <v>1</v>
      </c>
      <c r="F21" s="7">
        <f t="shared" si="2"/>
        <v>9.4861824188265</v>
      </c>
    </row>
    <row r="22" spans="2:6" ht="18">
      <c r="B22" s="8">
        <v>0.1</v>
      </c>
      <c r="C22" s="8">
        <v>70</v>
      </c>
      <c r="D22" s="6">
        <f t="shared" si="1"/>
        <v>-1</v>
      </c>
      <c r="E22" s="6">
        <f t="shared" si="1"/>
        <v>1.8450980400142569</v>
      </c>
      <c r="F22" s="7">
        <f t="shared" si="2"/>
        <v>63.973483548264831</v>
      </c>
    </row>
    <row r="23" spans="2:6" ht="18">
      <c r="B23" s="8">
        <v>0.05</v>
      </c>
      <c r="C23" s="8">
        <v>130</v>
      </c>
      <c r="D23" s="6">
        <f t="shared" si="1"/>
        <v>-1.3010299956639813</v>
      </c>
      <c r="E23" s="6">
        <f t="shared" si="1"/>
        <v>2.1139433523068369</v>
      </c>
      <c r="F23" s="7">
        <f t="shared" si="2"/>
        <v>145.54305003432438</v>
      </c>
    </row>
    <row r="24" spans="2:6" ht="18">
      <c r="B24" s="5">
        <v>0.01</v>
      </c>
      <c r="C24" s="5">
        <v>1000</v>
      </c>
      <c r="D24" s="6">
        <f t="shared" si="1"/>
        <v>-2</v>
      </c>
      <c r="E24" s="6">
        <f t="shared" si="1"/>
        <v>3</v>
      </c>
      <c r="F24" s="7">
        <f t="shared" si="2"/>
        <v>981.52191322575754</v>
      </c>
    </row>
    <row r="25" spans="2:6">
      <c r="B25" s="1"/>
      <c r="C25" s="1"/>
      <c r="D25" s="1"/>
      <c r="E25" s="1"/>
    </row>
    <row r="26" spans="2:6">
      <c r="B26" s="1"/>
      <c r="C26" s="1"/>
      <c r="D26" s="1"/>
      <c r="E26" s="1"/>
    </row>
    <row r="27" spans="2:6">
      <c r="B27" s="1"/>
      <c r="C27" s="1"/>
      <c r="D27" s="1"/>
      <c r="E27" s="1"/>
    </row>
    <row r="28" spans="2:6">
      <c r="B28" s="1"/>
      <c r="C28" s="1"/>
      <c r="D28" s="1"/>
      <c r="E28" s="1"/>
    </row>
    <row r="29" spans="2:6">
      <c r="B29" s="1"/>
      <c r="C29" s="1"/>
      <c r="D29" s="1"/>
      <c r="E2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01-18-21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SANTILLAN</dc:creator>
  <cp:lastModifiedBy>MARISOL SANTILLAN</cp:lastModifiedBy>
  <dcterms:created xsi:type="dcterms:W3CDTF">2021-01-19T22:50:03Z</dcterms:created>
  <dcterms:modified xsi:type="dcterms:W3CDTF">2021-01-20T22:29:14Z</dcterms:modified>
</cp:coreProperties>
</file>