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2FCE8E8-21F4-49B0-8439-18363F79F9A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s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N46" i="1"/>
  <c r="O46" i="1"/>
  <c r="P46" i="1"/>
  <c r="Q46" i="1"/>
  <c r="R46" i="1"/>
  <c r="L46" i="1"/>
  <c r="M29" i="1"/>
  <c r="N29" i="1"/>
  <c r="O29" i="1"/>
  <c r="P29" i="1"/>
  <c r="Q29" i="1"/>
  <c r="R29" i="1"/>
  <c r="L29" i="1"/>
  <c r="M15" i="1"/>
  <c r="N15" i="1"/>
  <c r="O15" i="1"/>
  <c r="P15" i="1"/>
  <c r="Q15" i="1"/>
  <c r="R15" i="1"/>
  <c r="L15" i="1"/>
  <c r="D15" i="1"/>
  <c r="E15" i="1"/>
  <c r="F15" i="1"/>
  <c r="G15" i="1"/>
  <c r="H15" i="1"/>
  <c r="I15" i="1"/>
  <c r="C15" i="1"/>
  <c r="D74" i="1"/>
  <c r="E74" i="1"/>
  <c r="F74" i="1"/>
  <c r="G74" i="1"/>
  <c r="H74" i="1"/>
  <c r="I74" i="1"/>
  <c r="C74" i="1"/>
  <c r="D60" i="1"/>
  <c r="E60" i="1"/>
  <c r="F60" i="1"/>
  <c r="G60" i="1"/>
  <c r="H60" i="1"/>
  <c r="I60" i="1"/>
  <c r="C60" i="1"/>
  <c r="D46" i="1"/>
  <c r="E46" i="1"/>
  <c r="F46" i="1"/>
  <c r="G46" i="1"/>
  <c r="H46" i="1"/>
  <c r="I46" i="1"/>
  <c r="C46" i="1"/>
  <c r="G59" i="1"/>
  <c r="H59" i="1"/>
  <c r="I59" i="1"/>
  <c r="I73" i="1"/>
  <c r="I45" i="1"/>
  <c r="R50" i="1"/>
  <c r="R51" i="1"/>
  <c r="R52" i="1"/>
  <c r="R53" i="1"/>
  <c r="R54" i="1"/>
  <c r="R55" i="1"/>
  <c r="R56" i="1"/>
  <c r="R57" i="1"/>
  <c r="R58" i="1"/>
  <c r="R64" i="1"/>
  <c r="R65" i="1"/>
  <c r="R66" i="1"/>
  <c r="R67" i="1"/>
  <c r="R68" i="1"/>
  <c r="R69" i="1"/>
  <c r="R70" i="1"/>
  <c r="R71" i="1"/>
  <c r="R72" i="1"/>
  <c r="AA64" i="1"/>
  <c r="AA65" i="1"/>
  <c r="AA66" i="1"/>
  <c r="AA67" i="1"/>
  <c r="AA68" i="1"/>
  <c r="AA69" i="1"/>
  <c r="AA70" i="1"/>
  <c r="AA71" i="1"/>
  <c r="AA72" i="1"/>
  <c r="AA50" i="1"/>
  <c r="AA51" i="1"/>
  <c r="AA52" i="1"/>
  <c r="AA53" i="1"/>
  <c r="AA54" i="1"/>
  <c r="AA55" i="1"/>
  <c r="AA56" i="1"/>
  <c r="AA57" i="1"/>
  <c r="AA58" i="1"/>
  <c r="AA19" i="1"/>
  <c r="AA20" i="1"/>
  <c r="AA21" i="1"/>
  <c r="AA22" i="1"/>
  <c r="AA23" i="1"/>
  <c r="AA24" i="1"/>
  <c r="AA25" i="1"/>
  <c r="AA26" i="1"/>
  <c r="AA27" i="1"/>
  <c r="AA5" i="1"/>
  <c r="AA6" i="1"/>
  <c r="AA7" i="1"/>
  <c r="AA8" i="1"/>
  <c r="AA9" i="1"/>
  <c r="AA10" i="1"/>
  <c r="AA11" i="1"/>
  <c r="AA12" i="1"/>
  <c r="AA13" i="1"/>
  <c r="AA36" i="1"/>
  <c r="AA37" i="1"/>
  <c r="AA38" i="1"/>
  <c r="AA39" i="1"/>
  <c r="AA40" i="1"/>
  <c r="AA41" i="1"/>
  <c r="AA42" i="1"/>
  <c r="AA43" i="1"/>
  <c r="AA44" i="1"/>
  <c r="R45" i="1"/>
  <c r="R28" i="1"/>
  <c r="R14" i="1"/>
  <c r="I14" i="1"/>
  <c r="AA60" i="1" l="1"/>
  <c r="AA73" i="1"/>
  <c r="AA59" i="1"/>
  <c r="AA46" i="1"/>
  <c r="AA74" i="1"/>
  <c r="R59" i="1"/>
  <c r="R73" i="1"/>
  <c r="R74" i="1"/>
  <c r="R60" i="1"/>
  <c r="AA45" i="1"/>
  <c r="AA15" i="1"/>
  <c r="AA14" i="1"/>
  <c r="AA28" i="1"/>
  <c r="AA2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V19" i="1"/>
  <c r="W19" i="1"/>
  <c r="X19" i="1"/>
  <c r="Y19" i="1"/>
  <c r="Z19" i="1"/>
  <c r="U19" i="1"/>
  <c r="U29" i="1" l="1"/>
  <c r="Q28" i="1"/>
  <c r="P28" i="1"/>
  <c r="O28" i="1"/>
  <c r="N28" i="1"/>
  <c r="M28" i="1"/>
  <c r="L28" i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L65" i="1" l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M64" i="1"/>
  <c r="N64" i="1"/>
  <c r="O64" i="1"/>
  <c r="P64" i="1"/>
  <c r="Q64" i="1"/>
  <c r="L64" i="1"/>
  <c r="L58" i="1"/>
  <c r="M58" i="1"/>
  <c r="N58" i="1"/>
  <c r="O58" i="1"/>
  <c r="P58" i="1"/>
  <c r="Q58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M50" i="1"/>
  <c r="N50" i="1"/>
  <c r="O50" i="1"/>
  <c r="P50" i="1"/>
  <c r="Q50" i="1"/>
  <c r="L50" i="1"/>
  <c r="V65" i="1"/>
  <c r="W65" i="1"/>
  <c r="X65" i="1"/>
  <c r="Y65" i="1"/>
  <c r="Z65" i="1"/>
  <c r="U65" i="1"/>
  <c r="V64" i="1"/>
  <c r="W64" i="1"/>
  <c r="X64" i="1"/>
  <c r="Y64" i="1"/>
  <c r="Z64" i="1"/>
  <c r="U64" i="1"/>
  <c r="Z72" i="1"/>
  <c r="Y72" i="1"/>
  <c r="X72" i="1"/>
  <c r="W72" i="1"/>
  <c r="V72" i="1"/>
  <c r="U72" i="1"/>
  <c r="Z71" i="1"/>
  <c r="Y71" i="1"/>
  <c r="X71" i="1"/>
  <c r="W71" i="1"/>
  <c r="V71" i="1"/>
  <c r="U71" i="1"/>
  <c r="Z70" i="1"/>
  <c r="Y70" i="1"/>
  <c r="X70" i="1"/>
  <c r="W70" i="1"/>
  <c r="V70" i="1"/>
  <c r="U70" i="1"/>
  <c r="Z69" i="1"/>
  <c r="Y69" i="1"/>
  <c r="X69" i="1"/>
  <c r="W69" i="1"/>
  <c r="V69" i="1"/>
  <c r="U69" i="1"/>
  <c r="Z68" i="1"/>
  <c r="Y68" i="1"/>
  <c r="X68" i="1"/>
  <c r="W68" i="1"/>
  <c r="V68" i="1"/>
  <c r="U68" i="1"/>
  <c r="Z67" i="1"/>
  <c r="Y67" i="1"/>
  <c r="X67" i="1"/>
  <c r="W67" i="1"/>
  <c r="V67" i="1"/>
  <c r="U67" i="1"/>
  <c r="Z66" i="1"/>
  <c r="Y66" i="1"/>
  <c r="X66" i="1"/>
  <c r="W66" i="1"/>
  <c r="V66" i="1"/>
  <c r="U66" i="1"/>
  <c r="V50" i="1"/>
  <c r="W50" i="1"/>
  <c r="X50" i="1"/>
  <c r="Y50" i="1"/>
  <c r="Z50" i="1"/>
  <c r="V51" i="1"/>
  <c r="W51" i="1"/>
  <c r="X51" i="1"/>
  <c r="Y51" i="1"/>
  <c r="Z51" i="1"/>
  <c r="V52" i="1"/>
  <c r="W52" i="1"/>
  <c r="X52" i="1"/>
  <c r="Y52" i="1"/>
  <c r="Z52" i="1"/>
  <c r="V53" i="1"/>
  <c r="W53" i="1"/>
  <c r="X53" i="1"/>
  <c r="Y53" i="1"/>
  <c r="Z53" i="1"/>
  <c r="V54" i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U58" i="1"/>
  <c r="U57" i="1"/>
  <c r="U56" i="1"/>
  <c r="U55" i="1"/>
  <c r="U54" i="1"/>
  <c r="U53" i="1"/>
  <c r="U52" i="1"/>
  <c r="U51" i="1"/>
  <c r="U50" i="1"/>
  <c r="Z44" i="1"/>
  <c r="Y44" i="1"/>
  <c r="X44" i="1"/>
  <c r="W44" i="1"/>
  <c r="V44" i="1"/>
  <c r="U44" i="1"/>
  <c r="Z43" i="1"/>
  <c r="Y43" i="1"/>
  <c r="X43" i="1"/>
  <c r="W43" i="1"/>
  <c r="V43" i="1"/>
  <c r="U43" i="1"/>
  <c r="Z42" i="1"/>
  <c r="Y42" i="1"/>
  <c r="X42" i="1"/>
  <c r="W42" i="1"/>
  <c r="V42" i="1"/>
  <c r="U42" i="1"/>
  <c r="Z41" i="1"/>
  <c r="Y41" i="1"/>
  <c r="X41" i="1"/>
  <c r="W41" i="1"/>
  <c r="V41" i="1"/>
  <c r="U41" i="1"/>
  <c r="Z40" i="1"/>
  <c r="Y40" i="1"/>
  <c r="X40" i="1"/>
  <c r="W40" i="1"/>
  <c r="V40" i="1"/>
  <c r="U40" i="1"/>
  <c r="Z39" i="1"/>
  <c r="Y39" i="1"/>
  <c r="X39" i="1"/>
  <c r="W39" i="1"/>
  <c r="V39" i="1"/>
  <c r="U39" i="1"/>
  <c r="Z38" i="1"/>
  <c r="Y38" i="1"/>
  <c r="X38" i="1"/>
  <c r="W38" i="1"/>
  <c r="V38" i="1"/>
  <c r="U38" i="1"/>
  <c r="Z37" i="1"/>
  <c r="Y37" i="1"/>
  <c r="X37" i="1"/>
  <c r="W37" i="1"/>
  <c r="V37" i="1"/>
  <c r="U37" i="1"/>
  <c r="Z36" i="1"/>
  <c r="Y36" i="1"/>
  <c r="X36" i="1"/>
  <c r="W36" i="1"/>
  <c r="V36" i="1"/>
  <c r="U36" i="1"/>
  <c r="X74" i="1"/>
  <c r="U74" i="1"/>
  <c r="Q45" i="1"/>
  <c r="Z59" i="1" s="1"/>
  <c r="P45" i="1"/>
  <c r="O45" i="1"/>
  <c r="N45" i="1"/>
  <c r="M45" i="1"/>
  <c r="L45" i="1"/>
  <c r="U13" i="1"/>
  <c r="V13" i="1"/>
  <c r="W13" i="1"/>
  <c r="X13" i="1"/>
  <c r="Y13" i="1"/>
  <c r="Z13" i="1"/>
  <c r="Q14" i="1"/>
  <c r="P14" i="1"/>
  <c r="O14" i="1"/>
  <c r="N14" i="1"/>
  <c r="M14" i="1"/>
  <c r="L14" i="1"/>
  <c r="H73" i="1"/>
  <c r="G73" i="1"/>
  <c r="F73" i="1"/>
  <c r="E73" i="1"/>
  <c r="D73" i="1"/>
  <c r="C73" i="1"/>
  <c r="F59" i="1"/>
  <c r="E59" i="1"/>
  <c r="D59" i="1"/>
  <c r="C59" i="1"/>
  <c r="Z73" i="1" l="1"/>
  <c r="V73" i="1"/>
  <c r="X73" i="1"/>
  <c r="W73" i="1"/>
  <c r="Z60" i="1"/>
  <c r="Y59" i="1"/>
  <c r="W59" i="1"/>
  <c r="U59" i="1"/>
  <c r="V59" i="1"/>
  <c r="Z74" i="1"/>
  <c r="W60" i="1"/>
  <c r="Y74" i="1"/>
  <c r="X60" i="1"/>
  <c r="U60" i="1"/>
  <c r="Y60" i="1"/>
  <c r="V60" i="1"/>
  <c r="Y73" i="1"/>
  <c r="V74" i="1"/>
  <c r="X59" i="1"/>
  <c r="U73" i="1"/>
  <c r="W74" i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85" i="1"/>
  <c r="I86" i="1"/>
  <c r="I87" i="1"/>
  <c r="I89" i="1"/>
  <c r="I90" i="1"/>
  <c r="I91" i="1"/>
  <c r="I92" i="1"/>
  <c r="I93" i="1"/>
  <c r="H86" i="1"/>
  <c r="H87" i="1"/>
  <c r="H89" i="1"/>
  <c r="H90" i="1"/>
  <c r="H91" i="1"/>
  <c r="H92" i="1"/>
  <c r="H93" i="1"/>
  <c r="I85" i="1"/>
  <c r="H85" i="1"/>
  <c r="H45" i="1"/>
  <c r="G45" i="1"/>
  <c r="F45" i="1"/>
  <c r="E45" i="1"/>
  <c r="D45" i="1"/>
  <c r="C45" i="1"/>
  <c r="U15" i="1"/>
  <c r="D14" i="1"/>
  <c r="E14" i="1"/>
  <c r="F14" i="1"/>
  <c r="G14" i="1"/>
  <c r="H14" i="1"/>
  <c r="C14" i="1"/>
  <c r="N91" i="1" l="1"/>
  <c r="N89" i="1"/>
  <c r="N90" i="1"/>
  <c r="L88" i="1"/>
  <c r="K88" i="1"/>
  <c r="N86" i="1"/>
  <c r="N92" i="1"/>
  <c r="N93" i="1"/>
  <c r="N87" i="1"/>
  <c r="V15" i="1"/>
  <c r="V29" i="1"/>
  <c r="V14" i="1"/>
  <c r="V28" i="1"/>
  <c r="X14" i="1"/>
  <c r="X28" i="1"/>
  <c r="W14" i="1"/>
  <c r="W28" i="1"/>
  <c r="Z15" i="1"/>
  <c r="Z29" i="1"/>
  <c r="Y15" i="1"/>
  <c r="Y29" i="1"/>
  <c r="Z14" i="1"/>
  <c r="Z28" i="1"/>
  <c r="X15" i="1"/>
  <c r="X29" i="1"/>
  <c r="U14" i="1"/>
  <c r="U28" i="1"/>
  <c r="Y14" i="1"/>
  <c r="Y28" i="1"/>
  <c r="W15" i="1"/>
  <c r="W29" i="1"/>
  <c r="Z45" i="1"/>
  <c r="Q59" i="1"/>
  <c r="Q73" i="1"/>
  <c r="K93" i="1"/>
  <c r="M93" i="1"/>
  <c r="L93" i="1"/>
  <c r="Y45" i="1"/>
  <c r="P73" i="1"/>
  <c r="P59" i="1"/>
  <c r="U46" i="1"/>
  <c r="L60" i="1"/>
  <c r="L74" i="1"/>
  <c r="K92" i="1"/>
  <c r="L92" i="1"/>
  <c r="M92" i="1"/>
  <c r="M86" i="1"/>
  <c r="L86" i="1"/>
  <c r="K86" i="1"/>
  <c r="M91" i="1"/>
  <c r="O91" i="1" s="1"/>
  <c r="L91" i="1"/>
  <c r="K91" i="1"/>
  <c r="M87" i="1"/>
  <c r="O87" i="1" s="1"/>
  <c r="L87" i="1"/>
  <c r="K87" i="1"/>
  <c r="M90" i="1"/>
  <c r="O90" i="1" s="1"/>
  <c r="L90" i="1"/>
  <c r="K90" i="1"/>
  <c r="X45" i="1"/>
  <c r="O59" i="1"/>
  <c r="O73" i="1"/>
  <c r="U45" i="1"/>
  <c r="L73" i="1"/>
  <c r="L59" i="1"/>
  <c r="V45" i="1"/>
  <c r="M73" i="1"/>
  <c r="M59" i="1"/>
  <c r="M89" i="1"/>
  <c r="O89" i="1" s="1"/>
  <c r="L89" i="1"/>
  <c r="K89" i="1"/>
  <c r="G85" i="1"/>
  <c r="W45" i="1"/>
  <c r="N73" i="1"/>
  <c r="N59" i="1"/>
  <c r="V46" i="1"/>
  <c r="M74" i="1"/>
  <c r="M60" i="1"/>
  <c r="W46" i="1"/>
  <c r="N74" i="1"/>
  <c r="N60" i="1"/>
  <c r="X46" i="1"/>
  <c r="O74" i="1"/>
  <c r="O60" i="1"/>
  <c r="Y46" i="1"/>
  <c r="P74" i="1"/>
  <c r="P60" i="1"/>
  <c r="Z46" i="1"/>
  <c r="Q74" i="1"/>
  <c r="Q60" i="1"/>
  <c r="I95" i="1"/>
  <c r="H94" i="1"/>
  <c r="I94" i="1"/>
  <c r="J93" i="1"/>
  <c r="H95" i="1"/>
  <c r="J92" i="1"/>
  <c r="J90" i="1"/>
  <c r="J85" i="1"/>
  <c r="J89" i="1"/>
  <c r="J87" i="1"/>
  <c r="J91" i="1"/>
  <c r="J86" i="1"/>
  <c r="O86" i="1" l="1"/>
  <c r="N85" i="1"/>
  <c r="N95" i="1" s="1"/>
  <c r="L85" i="1"/>
  <c r="O92" i="1"/>
  <c r="O93" i="1"/>
  <c r="M85" i="1"/>
  <c r="O85" i="1" s="1"/>
  <c r="K85" i="1"/>
  <c r="J95" i="1"/>
  <c r="J94" i="1"/>
  <c r="N94" i="1" l="1"/>
  <c r="O95" i="1"/>
  <c r="O94" i="1"/>
  <c r="K94" i="1"/>
  <c r="K95" i="1"/>
  <c r="M94" i="1"/>
  <c r="M95" i="1"/>
  <c r="L94" i="1"/>
  <c r="L95" i="1"/>
</calcChain>
</file>

<file path=xl/sharedStrings.xml><?xml version="1.0" encoding="utf-8"?>
<sst xmlns="http://schemas.openxmlformats.org/spreadsheetml/2006/main" count="324" uniqueCount="41">
  <si>
    <t>Mediastore</t>
  </si>
  <si>
    <t>Teastore</t>
  </si>
  <si>
    <t>TEAMMATES</t>
  </si>
  <si>
    <t>TEAMMATES_H</t>
  </si>
  <si>
    <t>BigBlueButton</t>
  </si>
  <si>
    <t>BigBlueButton_H</t>
  </si>
  <si>
    <t>Teastore_H</t>
  </si>
  <si>
    <t>JabRef</t>
  </si>
  <si>
    <t>JabRef_H</t>
  </si>
  <si>
    <t>#TraceLinks</t>
  </si>
  <si>
    <t>Traceability Link Recovery</t>
  </si>
  <si>
    <t>Project</t>
  </si>
  <si>
    <t>Precision</t>
  </si>
  <si>
    <t>Recall</t>
  </si>
  <si>
    <t>F1</t>
  </si>
  <si>
    <t>Accuracy</t>
  </si>
  <si>
    <t>Specificity</t>
  </si>
  <si>
    <t>Phi</t>
  </si>
  <si>
    <t>All</t>
  </si>
  <si>
    <t>All (weighted)</t>
  </si>
  <si>
    <t>Inconsistency Detection</t>
  </si>
  <si>
    <t>Missing Model Element</t>
  </si>
  <si>
    <t>All filters</t>
  </si>
  <si>
    <t>TP</t>
  </si>
  <si>
    <t>FP</t>
  </si>
  <si>
    <t>FN</t>
  </si>
  <si>
    <t>Undocumented Model Element</t>
  </si>
  <si>
    <t>Expected</t>
  </si>
  <si>
    <t>Baseline approach</t>
  </si>
  <si>
    <t>Our approach</t>
  </si>
  <si>
    <t>Common Words filters</t>
  </si>
  <si>
    <t>No filters</t>
  </si>
  <si>
    <t>DELTA Our/Baseline</t>
  </si>
  <si>
    <t>DELTA All/Common</t>
  </si>
  <si>
    <t>DELTA All/No</t>
  </si>
  <si>
    <t>#ModelElements</t>
  </si>
  <si>
    <t>TN</t>
  </si>
  <si>
    <t>SWATTR</t>
  </si>
  <si>
    <t>DELTA Our/SWATTR</t>
  </si>
  <si>
    <t>PhiMax</t>
  </si>
  <si>
    <t>PhiNorm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</si>
</sst>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0" borderId="4" xfId="0" applyNumberFormat="1" applyBorder="1"/>
    <xf numFmtId="2" fontId="1" fillId="0" borderId="0" xfId="0" applyNumberFormat="1" applyFont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0" xfId="0" applyNumberFormat="1" applyFont="1" applyBorder="1"/>
    <xf numFmtId="2" fontId="0" fillId="0" borderId="2" xfId="0" applyNumberFormat="1" applyFill="1" applyBorder="1"/>
    <xf numFmtId="2" fontId="0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95"/>
  <sheetViews>
    <sheetView tabSelected="1" topLeftCell="A31" zoomScale="120" zoomScaleNormal="120" workbookViewId="0">
      <selection activeCell="J69" sqref="J69"/>
    </sheetView>
  </sheetViews>
  <sheetFormatPr defaultColWidth="9.1796875" defaultRowHeight="14.5" x14ac:dyDescent="0.35"/>
  <cols>
    <col min="1" max="1" width="9.1796875" style="1"/>
    <col min="2" max="2" width="16.1796875" style="1" bestFit="1" customWidth="1"/>
    <col min="3" max="5" width="9.1796875" style="1"/>
    <col min="6" max="6" width="9.1796875" style="1" bestFit="1" customWidth="1"/>
    <col min="7" max="7" width="10.1796875" style="1" bestFit="1" customWidth="1"/>
    <col min="8" max="10" width="9.1796875" style="1"/>
    <col min="11" max="11" width="17.26953125" style="1" bestFit="1" customWidth="1"/>
    <col min="12" max="15" width="9.1796875" style="1"/>
    <col min="16" max="16" width="10.7265625" style="1" customWidth="1"/>
    <col min="17" max="19" width="9.1796875" style="1"/>
    <col min="20" max="20" width="16.1796875" style="1" bestFit="1" customWidth="1"/>
    <col min="21" max="24" width="9.1796875" style="1"/>
    <col min="25" max="25" width="10.1796875" style="1" bestFit="1" customWidth="1"/>
    <col min="26" max="16384" width="9.1796875" style="1"/>
  </cols>
  <sheetData>
    <row r="2" spans="1:27" x14ac:dyDescent="0.35">
      <c r="A2" s="3" t="s">
        <v>10</v>
      </c>
    </row>
    <row r="3" spans="1:27" x14ac:dyDescent="0.35">
      <c r="B3" s="1" t="s">
        <v>29</v>
      </c>
      <c r="K3" s="1" t="s">
        <v>28</v>
      </c>
      <c r="T3" s="1" t="s">
        <v>32</v>
      </c>
    </row>
    <row r="4" spans="1:27" x14ac:dyDescent="0.35">
      <c r="B4" s="4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6" t="s">
        <v>40</v>
      </c>
      <c r="K4" s="4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6" t="s">
        <v>40</v>
      </c>
      <c r="T4" s="4" t="s">
        <v>11</v>
      </c>
      <c r="U4" s="5" t="s">
        <v>12</v>
      </c>
      <c r="V4" s="5" t="s">
        <v>13</v>
      </c>
      <c r="W4" s="5" t="s">
        <v>14</v>
      </c>
      <c r="X4" s="5" t="s">
        <v>15</v>
      </c>
      <c r="Y4" s="5" t="s">
        <v>16</v>
      </c>
      <c r="Z4" s="5" t="s">
        <v>17</v>
      </c>
      <c r="AA4" s="6" t="s">
        <v>40</v>
      </c>
    </row>
    <row r="5" spans="1:27" x14ac:dyDescent="0.35">
      <c r="B5" s="7" t="s">
        <v>0</v>
      </c>
      <c r="C5" s="1">
        <v>1</v>
      </c>
      <c r="D5" s="1">
        <v>0.62</v>
      </c>
      <c r="E5" s="1">
        <v>0.77</v>
      </c>
      <c r="F5" s="1">
        <v>0.98</v>
      </c>
      <c r="G5" s="1">
        <v>1</v>
      </c>
      <c r="H5" s="1">
        <v>0.78</v>
      </c>
      <c r="I5" s="1">
        <v>1</v>
      </c>
      <c r="K5" s="7" t="s">
        <v>0</v>
      </c>
      <c r="L5" s="1">
        <v>1</v>
      </c>
      <c r="M5" s="1">
        <v>0.38</v>
      </c>
      <c r="N5" s="1">
        <v>0.55000000000000004</v>
      </c>
      <c r="O5" s="1">
        <v>0.93</v>
      </c>
      <c r="P5" s="1">
        <v>1</v>
      </c>
      <c r="Q5" s="1">
        <v>0.6</v>
      </c>
      <c r="R5" s="1">
        <v>1</v>
      </c>
      <c r="T5" s="7" t="s">
        <v>0</v>
      </c>
      <c r="U5" s="1">
        <f>C5-L5</f>
        <v>0</v>
      </c>
      <c r="V5" s="1">
        <f>D5-M5</f>
        <v>0.24</v>
      </c>
      <c r="W5" s="1">
        <f>E5-N5</f>
        <v>0.21999999999999997</v>
      </c>
      <c r="X5" s="1">
        <f>F5-O5</f>
        <v>4.9999999999999933E-2</v>
      </c>
      <c r="Y5" s="1">
        <f>G5-P5</f>
        <v>0</v>
      </c>
      <c r="Z5" s="1">
        <f>H5-Q5</f>
        <v>0.18000000000000005</v>
      </c>
      <c r="AA5" s="1">
        <f>I5-R5</f>
        <v>0</v>
      </c>
    </row>
    <row r="6" spans="1:27" x14ac:dyDescent="0.35">
      <c r="B6" s="7" t="s">
        <v>1</v>
      </c>
      <c r="C6" s="1">
        <v>1</v>
      </c>
      <c r="D6" s="1">
        <v>0.74</v>
      </c>
      <c r="E6" s="1">
        <v>0.85</v>
      </c>
      <c r="F6" s="1">
        <v>0.99</v>
      </c>
      <c r="G6" s="1">
        <v>1</v>
      </c>
      <c r="H6" s="1">
        <v>0.85</v>
      </c>
      <c r="I6" s="1">
        <v>1</v>
      </c>
      <c r="K6" s="7" t="s">
        <v>1</v>
      </c>
      <c r="L6" s="1">
        <v>0.88</v>
      </c>
      <c r="M6" s="1">
        <v>0.36</v>
      </c>
      <c r="N6" s="1">
        <v>0.51</v>
      </c>
      <c r="O6" s="1">
        <v>0.91</v>
      </c>
      <c r="P6" s="1">
        <v>0.99</v>
      </c>
      <c r="Q6" s="1">
        <v>0.53</v>
      </c>
      <c r="R6" s="1">
        <v>0.86</v>
      </c>
      <c r="T6" s="7" t="s">
        <v>1</v>
      </c>
      <c r="U6" s="1">
        <f>C6-L6</f>
        <v>0.12</v>
      </c>
      <c r="V6" s="1">
        <f>D6-M6</f>
        <v>0.38</v>
      </c>
      <c r="W6" s="1">
        <f>E6-N6</f>
        <v>0.33999999999999997</v>
      </c>
      <c r="X6" s="1">
        <f>F6-O6</f>
        <v>7.999999999999996E-2</v>
      </c>
      <c r="Y6" s="1">
        <f>G6-P6</f>
        <v>1.0000000000000009E-2</v>
      </c>
      <c r="Z6" s="1">
        <f>H6-Q6</f>
        <v>0.31999999999999995</v>
      </c>
      <c r="AA6" s="1">
        <f>I6-R6</f>
        <v>0.14000000000000001</v>
      </c>
    </row>
    <row r="7" spans="1:27" x14ac:dyDescent="0.35">
      <c r="B7" s="7" t="s">
        <v>6</v>
      </c>
      <c r="C7" s="1">
        <v>1</v>
      </c>
      <c r="D7" s="1">
        <v>0.93</v>
      </c>
      <c r="E7" s="1">
        <v>0.97</v>
      </c>
      <c r="F7" s="1">
        <v>1</v>
      </c>
      <c r="G7" s="1">
        <v>1</v>
      </c>
      <c r="H7" s="1">
        <v>0.96</v>
      </c>
      <c r="I7" s="1">
        <v>1</v>
      </c>
      <c r="K7" s="7" t="s">
        <v>6</v>
      </c>
      <c r="L7" s="1">
        <v>0.93</v>
      </c>
      <c r="M7" s="1">
        <v>0.46</v>
      </c>
      <c r="N7" s="1">
        <v>0.61</v>
      </c>
      <c r="O7" s="1">
        <v>0.91</v>
      </c>
      <c r="P7" s="1">
        <v>0.99</v>
      </c>
      <c r="Q7" s="1">
        <v>0.62</v>
      </c>
      <c r="R7" s="1">
        <v>0.91</v>
      </c>
      <c r="T7" s="7" t="s">
        <v>6</v>
      </c>
      <c r="U7" s="1">
        <f>C7-L7</f>
        <v>6.9999999999999951E-2</v>
      </c>
      <c r="V7" s="1">
        <f>D7-M7</f>
        <v>0.47000000000000003</v>
      </c>
      <c r="W7" s="1">
        <f>E7-N7</f>
        <v>0.36</v>
      </c>
      <c r="X7" s="1">
        <f>F7-O7</f>
        <v>8.9999999999999969E-2</v>
      </c>
      <c r="Y7" s="1">
        <f>G7-P7</f>
        <v>1.0000000000000009E-2</v>
      </c>
      <c r="Z7" s="1">
        <f>H7-Q7</f>
        <v>0.33999999999999997</v>
      </c>
      <c r="AA7" s="1">
        <f>I7-R7</f>
        <v>8.9999999999999969E-2</v>
      </c>
    </row>
    <row r="8" spans="1:27" x14ac:dyDescent="0.35">
      <c r="B8" s="7" t="s">
        <v>2</v>
      </c>
      <c r="C8" s="1">
        <v>0.56000000000000005</v>
      </c>
      <c r="D8" s="1">
        <v>0.9</v>
      </c>
      <c r="E8" s="1">
        <v>0.69</v>
      </c>
      <c r="F8" s="1">
        <v>0.97</v>
      </c>
      <c r="G8" s="1">
        <v>0.98</v>
      </c>
      <c r="H8" s="1">
        <v>0.7</v>
      </c>
      <c r="I8" s="1">
        <v>0.89</v>
      </c>
      <c r="K8" s="7" t="s">
        <v>2</v>
      </c>
      <c r="L8" s="1">
        <v>0.76</v>
      </c>
      <c r="M8" s="1">
        <v>0.45</v>
      </c>
      <c r="N8" s="1">
        <v>0.56999999999999995</v>
      </c>
      <c r="O8" s="1">
        <v>0.86</v>
      </c>
      <c r="P8" s="1">
        <v>0.96</v>
      </c>
      <c r="Q8" s="1">
        <v>0.51</v>
      </c>
      <c r="R8" s="1">
        <v>0.7</v>
      </c>
      <c r="T8" s="7" t="s">
        <v>2</v>
      </c>
      <c r="U8" s="1">
        <f>C8-L8</f>
        <v>-0.19999999999999996</v>
      </c>
      <c r="V8" s="1">
        <f>D8-M8</f>
        <v>0.45</v>
      </c>
      <c r="W8" s="1">
        <f>E8-N8</f>
        <v>0.12</v>
      </c>
      <c r="X8" s="1">
        <f>F8-O8</f>
        <v>0.10999999999999999</v>
      </c>
      <c r="Y8" s="1">
        <f>G8-P8</f>
        <v>2.0000000000000018E-2</v>
      </c>
      <c r="Z8" s="1">
        <f>H8-Q8</f>
        <v>0.18999999999999995</v>
      </c>
      <c r="AA8" s="1">
        <f>I8-R8</f>
        <v>0.19000000000000006</v>
      </c>
    </row>
    <row r="9" spans="1:27" x14ac:dyDescent="0.35">
      <c r="B9" s="7" t="s">
        <v>3</v>
      </c>
      <c r="C9" s="1">
        <v>0.52</v>
      </c>
      <c r="D9" s="1">
        <v>0.7</v>
      </c>
      <c r="E9" s="1">
        <v>0.6</v>
      </c>
      <c r="F9" s="1">
        <v>0.97</v>
      </c>
      <c r="G9" s="1">
        <v>0.98</v>
      </c>
      <c r="H9" s="1">
        <v>0.59</v>
      </c>
      <c r="I9" s="1">
        <v>0.68</v>
      </c>
      <c r="K9" s="7" t="s">
        <v>3</v>
      </c>
      <c r="L9" s="1">
        <v>0.8</v>
      </c>
      <c r="M9" s="1">
        <v>0.44</v>
      </c>
      <c r="N9" s="1">
        <v>0.56999999999999995</v>
      </c>
      <c r="O9" s="1">
        <v>0.87</v>
      </c>
      <c r="P9" s="1">
        <v>0.97</v>
      </c>
      <c r="Q9" s="1">
        <v>0.53</v>
      </c>
      <c r="R9" s="1">
        <v>0.75</v>
      </c>
      <c r="T9" s="7" t="s">
        <v>3</v>
      </c>
      <c r="U9" s="1">
        <f>C9-L9</f>
        <v>-0.28000000000000003</v>
      </c>
      <c r="V9" s="1">
        <f>D9-M9</f>
        <v>0.25999999999999995</v>
      </c>
      <c r="W9" s="1">
        <f>E9-N9</f>
        <v>3.0000000000000027E-2</v>
      </c>
      <c r="X9" s="1">
        <f>F9-O9</f>
        <v>9.9999999999999978E-2</v>
      </c>
      <c r="Y9" s="1">
        <f>G9-P9</f>
        <v>1.0000000000000009E-2</v>
      </c>
      <c r="Z9" s="1">
        <f>H9-Q9</f>
        <v>5.9999999999999942E-2</v>
      </c>
      <c r="AA9" s="1">
        <f>I9-R9</f>
        <v>-6.9999999999999951E-2</v>
      </c>
    </row>
    <row r="10" spans="1:27" x14ac:dyDescent="0.35">
      <c r="B10" s="7" t="s">
        <v>4</v>
      </c>
      <c r="C10" s="1">
        <v>0.88</v>
      </c>
      <c r="D10" s="1">
        <v>0.83</v>
      </c>
      <c r="E10" s="1">
        <v>0.85</v>
      </c>
      <c r="F10" s="1">
        <v>0.99</v>
      </c>
      <c r="G10" s="1">
        <v>0.99</v>
      </c>
      <c r="H10" s="1">
        <v>0.84</v>
      </c>
      <c r="I10" s="1">
        <v>0.87</v>
      </c>
      <c r="K10" s="7" t="s">
        <v>4</v>
      </c>
      <c r="L10" s="1">
        <v>0.38</v>
      </c>
      <c r="M10" s="1">
        <v>0.15</v>
      </c>
      <c r="N10" s="1">
        <v>0.21</v>
      </c>
      <c r="O10" s="1">
        <v>0.9</v>
      </c>
      <c r="P10" s="1">
        <v>0.97</v>
      </c>
      <c r="Q10" s="1">
        <v>0.19</v>
      </c>
      <c r="R10" s="1">
        <v>0.31</v>
      </c>
      <c r="T10" s="7" t="s">
        <v>4</v>
      </c>
      <c r="U10" s="1">
        <f>C10-L10</f>
        <v>0.5</v>
      </c>
      <c r="V10" s="1">
        <f>D10-M10</f>
        <v>0.67999999999999994</v>
      </c>
      <c r="W10" s="1">
        <f>E10-N10</f>
        <v>0.64</v>
      </c>
      <c r="X10" s="1">
        <f>F10-O10</f>
        <v>8.9999999999999969E-2</v>
      </c>
      <c r="Y10" s="1">
        <f>G10-P10</f>
        <v>2.0000000000000018E-2</v>
      </c>
      <c r="Z10" s="1">
        <f>H10-Q10</f>
        <v>0.64999999999999991</v>
      </c>
      <c r="AA10" s="1">
        <f>I10-R10</f>
        <v>0.56000000000000005</v>
      </c>
    </row>
    <row r="11" spans="1:27" x14ac:dyDescent="0.35">
      <c r="B11" s="7" t="s">
        <v>5</v>
      </c>
      <c r="C11" s="1">
        <v>0.81</v>
      </c>
      <c r="D11" s="1">
        <v>0.62</v>
      </c>
      <c r="E11" s="1">
        <v>0.7</v>
      </c>
      <c r="F11" s="1">
        <v>0.98</v>
      </c>
      <c r="G11" s="1">
        <v>0.99</v>
      </c>
      <c r="H11" s="1">
        <v>0.7</v>
      </c>
      <c r="I11" s="1">
        <v>0.8</v>
      </c>
      <c r="K11" s="7" t="s">
        <v>5</v>
      </c>
      <c r="L11" s="1">
        <v>1</v>
      </c>
      <c r="M11" s="1">
        <v>0.26</v>
      </c>
      <c r="N11" s="1">
        <v>0.41</v>
      </c>
      <c r="O11" s="1">
        <v>0.92</v>
      </c>
      <c r="P11" s="1">
        <v>1</v>
      </c>
      <c r="Q11" s="1">
        <v>0.49</v>
      </c>
      <c r="R11" s="1">
        <v>1</v>
      </c>
      <c r="T11" s="7" t="s">
        <v>5</v>
      </c>
      <c r="U11" s="1">
        <f>C11-L11</f>
        <v>-0.18999999999999995</v>
      </c>
      <c r="V11" s="1">
        <f>D11-M11</f>
        <v>0.36</v>
      </c>
      <c r="W11" s="1">
        <f>E11-N11</f>
        <v>0.28999999999999998</v>
      </c>
      <c r="X11" s="1">
        <f>F11-O11</f>
        <v>5.9999999999999942E-2</v>
      </c>
      <c r="Y11" s="1">
        <f>G11-P11</f>
        <v>-1.0000000000000009E-2</v>
      </c>
      <c r="Z11" s="1">
        <f>H11-Q11</f>
        <v>0.20999999999999996</v>
      </c>
      <c r="AA11" s="1">
        <f>I11-R11</f>
        <v>-0.19999999999999996</v>
      </c>
    </row>
    <row r="12" spans="1:27" x14ac:dyDescent="0.35">
      <c r="B12" s="7" t="s">
        <v>7</v>
      </c>
      <c r="C12" s="1">
        <v>0.9</v>
      </c>
      <c r="D12" s="1">
        <v>1</v>
      </c>
      <c r="E12" s="1">
        <v>0.95</v>
      </c>
      <c r="F12" s="1">
        <v>0.97</v>
      </c>
      <c r="G12" s="1">
        <v>0.97</v>
      </c>
      <c r="H12" s="1">
        <v>0.93</v>
      </c>
      <c r="I12" s="1">
        <v>1</v>
      </c>
      <c r="K12" s="7" t="s">
        <v>7</v>
      </c>
      <c r="L12" s="1">
        <v>0.87</v>
      </c>
      <c r="M12" s="1">
        <v>0.42</v>
      </c>
      <c r="N12" s="1">
        <v>0.56999999999999995</v>
      </c>
      <c r="O12" s="1">
        <v>0.84</v>
      </c>
      <c r="P12" s="1">
        <v>0.98</v>
      </c>
      <c r="Q12" s="1">
        <v>0.53</v>
      </c>
      <c r="R12" s="1">
        <v>0.82</v>
      </c>
      <c r="T12" s="7" t="s">
        <v>7</v>
      </c>
      <c r="U12" s="1">
        <f>C12-L12</f>
        <v>3.0000000000000027E-2</v>
      </c>
      <c r="V12" s="1">
        <f>D12-M12</f>
        <v>0.58000000000000007</v>
      </c>
      <c r="W12" s="1">
        <f>E12-N12</f>
        <v>0.38</v>
      </c>
      <c r="X12" s="1">
        <f>F12-O12</f>
        <v>0.13</v>
      </c>
      <c r="Y12" s="1">
        <f>G12-P12</f>
        <v>-1.0000000000000009E-2</v>
      </c>
      <c r="Z12" s="1">
        <f>H12-Q12</f>
        <v>0.4</v>
      </c>
      <c r="AA12" s="1">
        <f>I12-R12</f>
        <v>0.18000000000000005</v>
      </c>
    </row>
    <row r="13" spans="1:27" x14ac:dyDescent="0.35">
      <c r="B13" s="7" t="s">
        <v>8</v>
      </c>
      <c r="C13" s="1">
        <v>0.82</v>
      </c>
      <c r="D13" s="1">
        <v>1</v>
      </c>
      <c r="E13" s="1">
        <v>0.9</v>
      </c>
      <c r="F13" s="1">
        <v>0.97</v>
      </c>
      <c r="G13" s="1">
        <v>0.96</v>
      </c>
      <c r="H13" s="1">
        <v>0.89</v>
      </c>
      <c r="I13" s="1">
        <v>1</v>
      </c>
      <c r="K13" s="7" t="s">
        <v>8</v>
      </c>
      <c r="L13" s="1">
        <v>0.8</v>
      </c>
      <c r="M13" s="1">
        <v>0.47</v>
      </c>
      <c r="N13" s="1">
        <v>0.59</v>
      </c>
      <c r="O13" s="1">
        <v>0.83</v>
      </c>
      <c r="P13" s="1">
        <v>0.96</v>
      </c>
      <c r="Q13" s="1">
        <v>0.52</v>
      </c>
      <c r="R13" s="1">
        <v>0.73</v>
      </c>
      <c r="T13" s="4" t="s">
        <v>8</v>
      </c>
      <c r="U13" s="5">
        <f>C13-L13</f>
        <v>1.9999999999999907E-2</v>
      </c>
      <c r="V13" s="5">
        <f>D13-M13</f>
        <v>0.53</v>
      </c>
      <c r="W13" s="5">
        <f>E13-N13</f>
        <v>0.31000000000000005</v>
      </c>
      <c r="X13" s="5">
        <f>F13-O13</f>
        <v>0.14000000000000001</v>
      </c>
      <c r="Y13" s="5">
        <f>G13-P13</f>
        <v>0</v>
      </c>
      <c r="Z13" s="5">
        <f>H13-Q13</f>
        <v>0.37</v>
      </c>
      <c r="AA13" s="5">
        <f>I13-R13</f>
        <v>0.27</v>
      </c>
    </row>
    <row r="14" spans="1:27" x14ac:dyDescent="0.35">
      <c r="B14" s="8" t="s">
        <v>18</v>
      </c>
      <c r="C14" s="2">
        <f>SUM(C5:C13)/COUNT(C5:C13)</f>
        <v>0.8322222222222222</v>
      </c>
      <c r="D14" s="2">
        <f t="shared" ref="D14:H14" si="0">SUM(D5:D13)/COUNT(D5:D13)</f>
        <v>0.81555555555555559</v>
      </c>
      <c r="E14" s="2">
        <f t="shared" si="0"/>
        <v>0.80888888888888888</v>
      </c>
      <c r="F14" s="2">
        <f t="shared" si="0"/>
        <v>0.97999999999999987</v>
      </c>
      <c r="G14" s="2">
        <f t="shared" si="0"/>
        <v>0.98555555555555563</v>
      </c>
      <c r="H14" s="2">
        <f t="shared" si="0"/>
        <v>0.80444444444444441</v>
      </c>
      <c r="I14" s="2">
        <f t="shared" ref="I14" si="1">SUM(I5:I13)/COUNT(I5:I13)</f>
        <v>0.91555555555555557</v>
      </c>
      <c r="K14" s="8" t="s">
        <v>18</v>
      </c>
      <c r="L14" s="2">
        <f>SUM(L5:L13)/COUNT(L5:L13)</f>
        <v>0.82444444444444442</v>
      </c>
      <c r="M14" s="2">
        <f>SUM(M5:M13)/COUNT(M5:M13)</f>
        <v>0.37666666666666665</v>
      </c>
      <c r="N14" s="2">
        <f>SUM(N5:N13)/COUNT(N5:N13)</f>
        <v>0.51</v>
      </c>
      <c r="O14" s="2">
        <f>SUM(O5:O13)/COUNT(O5:O13)</f>
        <v>0.88555555555555554</v>
      </c>
      <c r="P14" s="2">
        <f>SUM(P5:P13)/COUNT(P5:P13)</f>
        <v>0.98</v>
      </c>
      <c r="Q14" s="2">
        <f>SUM(Q5:Q13)/COUNT(Q5:Q13)</f>
        <v>0.50222222222222213</v>
      </c>
      <c r="R14" s="2">
        <f>SUM(R5:R13)/COUNT(R5:R13)</f>
        <v>0.78666666666666663</v>
      </c>
      <c r="T14" s="7" t="s">
        <v>18</v>
      </c>
      <c r="U14" s="1">
        <f>C14-L14</f>
        <v>7.7777777777777724E-3</v>
      </c>
      <c r="V14" s="1">
        <f>D14-M14</f>
        <v>0.43888888888888894</v>
      </c>
      <c r="W14" s="1">
        <f>E14-N14</f>
        <v>0.29888888888888887</v>
      </c>
      <c r="X14" s="1">
        <f>F14-O14</f>
        <v>9.4444444444444331E-2</v>
      </c>
      <c r="Y14" s="1">
        <f>G14-P14</f>
        <v>5.5555555555556468E-3</v>
      </c>
      <c r="Z14" s="1">
        <f>H14-Q14</f>
        <v>0.30222222222222228</v>
      </c>
      <c r="AA14" s="1">
        <f>I14-R14</f>
        <v>0.12888888888888894</v>
      </c>
    </row>
    <row r="15" spans="1:27" x14ac:dyDescent="0.35">
      <c r="B15" s="7" t="s">
        <v>19</v>
      </c>
      <c r="C15" s="1">
        <f>(Info!$B$2*Results!C5+Info!$B$3*Results!C6+Info!$B$4*Results!C7+Info!$B$5*Results!C8+Info!$B$6*Results!C9+Info!$B$7*Results!C10+Info!$B$8*Results!C11+Info!$B$9*Results!C12+Info!$B$10*Results!C13)/SUM(Info!$B$2:$B$10)</f>
        <v>0.8147692307692308</v>
      </c>
      <c r="D15" s="1">
        <f>(Info!$B$2*Results!D5+Info!$B$3*Results!D6+Info!$B$4*Results!D7+Info!$B$5*Results!D8+Info!$B$6*Results!D9+Info!$B$7*Results!D10+Info!$B$8*Results!D11+Info!$B$9*Results!D12+Info!$B$10*Results!D13)/SUM(Info!$B$2:$B$10)</f>
        <v>0.80676923076923068</v>
      </c>
      <c r="E15" s="1">
        <f>(Info!$B$2*Results!E5+Info!$B$3*Results!E6+Info!$B$4*Results!E7+Info!$B$5*Results!E8+Info!$B$6*Results!E9+Info!$B$7*Results!E10+Info!$B$8*Results!E11+Info!$B$9*Results!E12+Info!$B$10*Results!E13)/SUM(Info!$B$2:$B$10)</f>
        <v>0.79624615384615371</v>
      </c>
      <c r="F15" s="1">
        <f>(Info!$B$2*Results!F5+Info!$B$3*Results!F6+Info!$B$4*Results!F7+Info!$B$5*Results!F8+Info!$B$6*Results!F9+Info!$B$7*Results!F10+Info!$B$8*Results!F11+Info!$B$9*Results!F12+Info!$B$10*Results!F13)/SUM(Info!$B$2:$B$10)</f>
        <v>0.98233846153846149</v>
      </c>
      <c r="G15" s="1">
        <f>(Info!$B$2*Results!G5+Info!$B$3*Results!G6+Info!$B$4*Results!G7+Info!$B$5*Results!G8+Info!$B$6*Results!G9+Info!$B$7*Results!G10+Info!$B$8*Results!G11+Info!$B$9*Results!G12+Info!$B$10*Results!G13)/SUM(Info!$B$2:$B$10)</f>
        <v>0.98867692307692301</v>
      </c>
      <c r="H15" s="1">
        <f>(Info!$B$2*Results!H5+Info!$B$3*Results!H6+Info!$B$4*Results!H7+Info!$B$5*Results!H8+Info!$B$6*Results!H9+Info!$B$7*Results!H10+Info!$B$8*Results!H11+Info!$B$9*Results!H12+Info!$B$10*Results!H13)/SUM(Info!$B$2:$B$10)</f>
        <v>0.79243076923076916</v>
      </c>
      <c r="I15" s="1">
        <f>(Info!$B$2*Results!I5+Info!$B$3*Results!I6+Info!$B$4*Results!I7+Info!$B$5*Results!I8+Info!$B$6*Results!I9+Info!$B$7*Results!I10+Info!$B$8*Results!I11+Info!$B$9*Results!I12+Info!$B$10*Results!I13)/SUM(Info!$B$2:$B$10)</f>
        <v>0.89606153846153858</v>
      </c>
      <c r="K15" s="7" t="s">
        <v>19</v>
      </c>
      <c r="L15" s="1">
        <f>(Info!$B$2*Results!L5+Info!$B$3*Results!L6+Info!$B$4*Results!L7+Info!$B$5*Results!L8+Info!$B$6*Results!L9+Info!$B$7*Results!L10+Info!$B$8*Results!L11+Info!$B$9*Results!L12+Info!$B$10*Results!L13)/SUM(Info!$B$2:$B$10)</f>
        <v>0.7999384615384616</v>
      </c>
      <c r="M15" s="1">
        <f>(Info!$B$2*Results!M5+Info!$B$3*Results!M6+Info!$B$4*Results!M7+Info!$B$5*Results!M8+Info!$B$6*Results!M9+Info!$B$7*Results!M10+Info!$B$8*Results!M11+Info!$B$9*Results!M12+Info!$B$10*Results!M13)/SUM(Info!$B$2:$B$10)</f>
        <v>0.36772307692307693</v>
      </c>
      <c r="N15" s="1">
        <f>(Info!$B$2*Results!N5+Info!$B$3*Results!N6+Info!$B$4*Results!N7+Info!$B$5*Results!N8+Info!$B$6*Results!N9+Info!$B$7*Results!N10+Info!$B$8*Results!N11+Info!$B$9*Results!N12+Info!$B$10*Results!N13)/SUM(Info!$B$2:$B$10)</f>
        <v>0.49683076923076913</v>
      </c>
      <c r="O15" s="1">
        <f>(Info!$B$2*Results!O5+Info!$B$3*Results!O6+Info!$B$4*Results!O7+Info!$B$5*Results!O8+Info!$B$6*Results!O9+Info!$B$7*Results!O10+Info!$B$8*Results!O11+Info!$B$9*Results!O12+Info!$B$10*Results!O13)/SUM(Info!$B$2:$B$10)</f>
        <v>0.89178461538461551</v>
      </c>
      <c r="P15" s="1">
        <f>(Info!$B$2*Results!P5+Info!$B$3*Results!P6+Info!$B$4*Results!P7+Info!$B$5*Results!P8+Info!$B$6*Results!P9+Info!$B$7*Results!P10+Info!$B$8*Results!P11+Info!$B$9*Results!P12+Info!$B$10*Results!P13)/SUM(Info!$B$2:$B$10)</f>
        <v>0.97990769230769226</v>
      </c>
      <c r="Q15" s="1">
        <f>(Info!$B$2*Results!Q5+Info!$B$3*Results!Q6+Info!$B$4*Results!Q7+Info!$B$5*Results!Q8+Info!$B$6*Results!Q9+Info!$B$7*Results!Q10+Info!$B$8*Results!Q11+Info!$B$9*Results!Q12+Info!$B$10*Results!Q13)/SUM(Info!$B$2:$B$10)</f>
        <v>0.49092307692307685</v>
      </c>
      <c r="R15" s="1">
        <f>(Info!$B$2*Results!R5+Info!$B$3*Results!R6+Info!$B$4*Results!R7+Info!$B$5*Results!R8+Info!$B$6*Results!R9+Info!$B$7*Results!R10+Info!$B$8*Results!R11+Info!$B$9*Results!R12+Info!$B$10*Results!R13)/SUM(Info!$B$2:$B$10)</f>
        <v>0.76236923076923069</v>
      </c>
      <c r="T15" s="7" t="s">
        <v>19</v>
      </c>
      <c r="U15" s="1">
        <f>C15-L15</f>
        <v>1.4830769230769203E-2</v>
      </c>
      <c r="V15" s="1">
        <f>D15-M15</f>
        <v>0.43904615384615375</v>
      </c>
      <c r="W15" s="1">
        <f>E15-N15</f>
        <v>0.29941538461538458</v>
      </c>
      <c r="X15" s="1">
        <f>F15-O15</f>
        <v>9.0553846153845985E-2</v>
      </c>
      <c r="Y15" s="1">
        <f>G15-P15</f>
        <v>8.7692307692307514E-3</v>
      </c>
      <c r="Z15" s="1">
        <f>H15-Q15</f>
        <v>0.30150769230769231</v>
      </c>
      <c r="AA15" s="1">
        <f>I15-R15</f>
        <v>0.13369230769230789</v>
      </c>
    </row>
    <row r="17" spans="1:27" x14ac:dyDescent="0.35">
      <c r="K17" s="1" t="s">
        <v>37</v>
      </c>
      <c r="T17" s="1" t="s">
        <v>38</v>
      </c>
    </row>
    <row r="18" spans="1:27" x14ac:dyDescent="0.35">
      <c r="K18" s="4" t="s">
        <v>11</v>
      </c>
      <c r="L18" s="5" t="s">
        <v>12</v>
      </c>
      <c r="M18" s="5" t="s">
        <v>13</v>
      </c>
      <c r="N18" s="5" t="s">
        <v>14</v>
      </c>
      <c r="O18" s="5" t="s">
        <v>15</v>
      </c>
      <c r="P18" s="5" t="s">
        <v>16</v>
      </c>
      <c r="Q18" s="5" t="s">
        <v>17</v>
      </c>
      <c r="R18" s="6" t="s">
        <v>40</v>
      </c>
      <c r="T18" s="4" t="s">
        <v>11</v>
      </c>
      <c r="U18" s="5" t="s">
        <v>12</v>
      </c>
      <c r="V18" s="5" t="s">
        <v>13</v>
      </c>
      <c r="W18" s="5" t="s">
        <v>14</v>
      </c>
      <c r="X18" s="5" t="s">
        <v>15</v>
      </c>
      <c r="Y18" s="5" t="s">
        <v>16</v>
      </c>
      <c r="Z18" s="5" t="s">
        <v>17</v>
      </c>
      <c r="AA18" s="6" t="s">
        <v>40</v>
      </c>
    </row>
    <row r="19" spans="1:27" x14ac:dyDescent="0.35">
      <c r="K19" s="7" t="s">
        <v>0</v>
      </c>
      <c r="L19" s="1">
        <v>0.5</v>
      </c>
      <c r="M19" s="1">
        <v>0.55000000000000004</v>
      </c>
      <c r="N19" s="1">
        <v>0.52</v>
      </c>
      <c r="O19" s="1">
        <v>0.94</v>
      </c>
      <c r="P19" s="1">
        <v>0.97</v>
      </c>
      <c r="Q19" s="1">
        <v>0.5</v>
      </c>
      <c r="R19" s="1">
        <v>0.52</v>
      </c>
      <c r="T19" s="7" t="s">
        <v>0</v>
      </c>
      <c r="U19" s="1">
        <f>C5-L19</f>
        <v>0.5</v>
      </c>
      <c r="V19" s="1">
        <f>D5-M19</f>
        <v>6.9999999999999951E-2</v>
      </c>
      <c r="W19" s="1">
        <f>E5-N19</f>
        <v>0.25</v>
      </c>
      <c r="X19" s="1">
        <f>F5-O19</f>
        <v>4.0000000000000036E-2</v>
      </c>
      <c r="Y19" s="1">
        <f>G5-P19</f>
        <v>3.0000000000000027E-2</v>
      </c>
      <c r="Z19" s="1">
        <f>H5-Q19</f>
        <v>0.28000000000000003</v>
      </c>
      <c r="AA19" s="1">
        <f>I5-R19</f>
        <v>0.48</v>
      </c>
    </row>
    <row r="20" spans="1:27" x14ac:dyDescent="0.35">
      <c r="K20" s="7" t="s">
        <v>1</v>
      </c>
      <c r="L20" s="1">
        <v>0.74</v>
      </c>
      <c r="M20" s="1">
        <v>0.63</v>
      </c>
      <c r="N20" s="1">
        <v>0.68</v>
      </c>
      <c r="O20" s="1">
        <v>0.97</v>
      </c>
      <c r="P20" s="1">
        <v>0.99</v>
      </c>
      <c r="Q20" s="1">
        <v>0.66</v>
      </c>
      <c r="R20" s="1">
        <v>0.72</v>
      </c>
      <c r="T20" s="7" t="s">
        <v>1</v>
      </c>
      <c r="U20" s="1">
        <f>C6-L20</f>
        <v>0.26</v>
      </c>
      <c r="V20" s="1">
        <f>D6-M20</f>
        <v>0.10999999999999999</v>
      </c>
      <c r="W20" s="1">
        <f>E6-N20</f>
        <v>0.16999999999999993</v>
      </c>
      <c r="X20" s="1">
        <f>F6-O20</f>
        <v>2.0000000000000018E-2</v>
      </c>
      <c r="Y20" s="1">
        <f>G6-P20</f>
        <v>1.0000000000000009E-2</v>
      </c>
      <c r="Z20" s="1">
        <f>H6-Q20</f>
        <v>0.18999999999999995</v>
      </c>
      <c r="AA20" s="1">
        <f>I6-R20</f>
        <v>0.28000000000000003</v>
      </c>
    </row>
    <row r="21" spans="1:27" x14ac:dyDescent="0.35">
      <c r="K21" s="7" t="s">
        <v>6</v>
      </c>
      <c r="L21" s="1">
        <v>0.8</v>
      </c>
      <c r="M21" s="1">
        <v>0.67</v>
      </c>
      <c r="N21" s="1">
        <v>0.73</v>
      </c>
      <c r="O21" s="1">
        <v>0.97</v>
      </c>
      <c r="P21" s="1">
        <v>0.99</v>
      </c>
      <c r="Q21" s="1">
        <v>0.71</v>
      </c>
      <c r="R21" s="1">
        <v>0.79</v>
      </c>
      <c r="T21" s="7" t="s">
        <v>6</v>
      </c>
      <c r="U21" s="1">
        <f>C7-L21</f>
        <v>0.19999999999999996</v>
      </c>
      <c r="V21" s="1">
        <f>D7-M21</f>
        <v>0.26</v>
      </c>
      <c r="W21" s="1">
        <f>E7-N21</f>
        <v>0.24</v>
      </c>
      <c r="X21" s="1">
        <f>F7-O21</f>
        <v>3.0000000000000027E-2</v>
      </c>
      <c r="Y21" s="1">
        <f>G7-P21</f>
        <v>1.0000000000000009E-2</v>
      </c>
      <c r="Z21" s="1">
        <f>H7-Q21</f>
        <v>0.25</v>
      </c>
      <c r="AA21" s="1">
        <f>I7-R21</f>
        <v>0.20999999999999996</v>
      </c>
    </row>
    <row r="22" spans="1:27" x14ac:dyDescent="0.35">
      <c r="K22" s="7" t="s">
        <v>2</v>
      </c>
      <c r="L22" s="1">
        <v>0.3</v>
      </c>
      <c r="M22" s="1">
        <v>0.96</v>
      </c>
      <c r="N22" s="1">
        <v>0.46</v>
      </c>
      <c r="O22" s="1">
        <v>0.93</v>
      </c>
      <c r="P22" s="1">
        <v>0.93</v>
      </c>
      <c r="Q22" s="1">
        <v>0.52</v>
      </c>
      <c r="R22" s="1">
        <v>0.96</v>
      </c>
      <c r="T22" s="7" t="s">
        <v>2</v>
      </c>
      <c r="U22" s="1">
        <f>C8-L22</f>
        <v>0.26000000000000006</v>
      </c>
      <c r="V22" s="1">
        <f>D8-M22</f>
        <v>-5.9999999999999942E-2</v>
      </c>
      <c r="W22" s="1">
        <f>E8-N22</f>
        <v>0.22999999999999993</v>
      </c>
      <c r="X22" s="1">
        <f>F8-O22</f>
        <v>3.9999999999999925E-2</v>
      </c>
      <c r="Y22" s="1">
        <f>G8-P22</f>
        <v>4.9999999999999933E-2</v>
      </c>
      <c r="Z22" s="1">
        <f>H8-Q22</f>
        <v>0.17999999999999994</v>
      </c>
      <c r="AA22" s="1">
        <f>I8-R22</f>
        <v>-6.9999999999999951E-2</v>
      </c>
    </row>
    <row r="23" spans="1:27" x14ac:dyDescent="0.35">
      <c r="K23" s="7" t="s">
        <v>3</v>
      </c>
      <c r="L23" s="1">
        <v>0.41</v>
      </c>
      <c r="M23" s="1">
        <v>0.78</v>
      </c>
      <c r="N23" s="1">
        <v>0.54</v>
      </c>
      <c r="O23" s="1">
        <v>0.96</v>
      </c>
      <c r="P23" s="1">
        <v>0.96</v>
      </c>
      <c r="Q23" s="1">
        <v>0.55000000000000004</v>
      </c>
      <c r="R23" s="1">
        <v>0.77</v>
      </c>
      <c r="T23" s="7" t="s">
        <v>3</v>
      </c>
      <c r="U23" s="1">
        <f>C9-L23</f>
        <v>0.11000000000000004</v>
      </c>
      <c r="V23" s="1">
        <f>D9-M23</f>
        <v>-8.0000000000000071E-2</v>
      </c>
      <c r="W23" s="1">
        <f>E9-N23</f>
        <v>5.9999999999999942E-2</v>
      </c>
      <c r="X23" s="1">
        <f>F9-O23</f>
        <v>1.0000000000000009E-2</v>
      </c>
      <c r="Y23" s="1">
        <f>G9-P23</f>
        <v>2.0000000000000018E-2</v>
      </c>
      <c r="Z23" s="1">
        <f>H9-Q23</f>
        <v>3.9999999999999925E-2</v>
      </c>
      <c r="AA23" s="1">
        <f>I9-R23</f>
        <v>-8.9999999999999969E-2</v>
      </c>
    </row>
    <row r="24" spans="1:27" x14ac:dyDescent="0.35">
      <c r="K24" s="7" t="s">
        <v>4</v>
      </c>
      <c r="L24" s="1">
        <v>0.12</v>
      </c>
      <c r="M24" s="1">
        <v>0.1</v>
      </c>
      <c r="N24" s="1">
        <v>0.11</v>
      </c>
      <c r="O24" s="1">
        <v>0.91</v>
      </c>
      <c r="P24" s="1">
        <v>0.96</v>
      </c>
      <c r="Q24" s="1">
        <v>0.06</v>
      </c>
      <c r="R24" s="1">
        <v>7.0000000000000007E-2</v>
      </c>
      <c r="T24" s="7" t="s">
        <v>4</v>
      </c>
      <c r="U24" s="1">
        <f>C10-L24</f>
        <v>0.76</v>
      </c>
      <c r="V24" s="1">
        <f>D10-M24</f>
        <v>0.73</v>
      </c>
      <c r="W24" s="1">
        <f>E10-N24</f>
        <v>0.74</v>
      </c>
      <c r="X24" s="1">
        <f>F10-O24</f>
        <v>7.999999999999996E-2</v>
      </c>
      <c r="Y24" s="1">
        <f>G10-P24</f>
        <v>3.0000000000000027E-2</v>
      </c>
      <c r="Z24" s="1">
        <f>H10-Q24</f>
        <v>0.78</v>
      </c>
      <c r="AA24" s="1">
        <f>I10-R24</f>
        <v>0.8</v>
      </c>
    </row>
    <row r="25" spans="1:27" x14ac:dyDescent="0.35">
      <c r="K25" s="7" t="s">
        <v>5</v>
      </c>
      <c r="L25" s="1">
        <v>0.53</v>
      </c>
      <c r="M25" s="1">
        <v>0.5</v>
      </c>
      <c r="N25" s="1">
        <v>0.51</v>
      </c>
      <c r="O25" s="1">
        <v>0.96</v>
      </c>
      <c r="P25" s="1">
        <v>0.98</v>
      </c>
      <c r="Q25" s="1">
        <v>0.5</v>
      </c>
      <c r="R25" s="1">
        <v>0.51</v>
      </c>
      <c r="T25" s="7" t="s">
        <v>5</v>
      </c>
      <c r="U25" s="1">
        <f>C11-L25</f>
        <v>0.28000000000000003</v>
      </c>
      <c r="V25" s="1">
        <f>D11-M25</f>
        <v>0.12</v>
      </c>
      <c r="W25" s="1">
        <f>E11-N25</f>
        <v>0.18999999999999995</v>
      </c>
      <c r="X25" s="1">
        <f>F11-O25</f>
        <v>2.0000000000000018E-2</v>
      </c>
      <c r="Y25" s="1">
        <f>G11-P25</f>
        <v>1.0000000000000009E-2</v>
      </c>
      <c r="Z25" s="1">
        <f>H11-Q25</f>
        <v>0.19999999999999996</v>
      </c>
      <c r="AA25" s="1">
        <f>I11-R25</f>
        <v>0.29000000000000004</v>
      </c>
    </row>
    <row r="26" spans="1:27" x14ac:dyDescent="0.35">
      <c r="K26" s="7" t="s">
        <v>7</v>
      </c>
      <c r="L26" s="1">
        <v>0.75</v>
      </c>
      <c r="M26" s="1">
        <v>1</v>
      </c>
      <c r="N26" s="1">
        <v>0.86</v>
      </c>
      <c r="O26" s="1">
        <v>0.92</v>
      </c>
      <c r="P26" s="1">
        <v>0.9</v>
      </c>
      <c r="Q26" s="1">
        <v>0.82</v>
      </c>
      <c r="R26" s="1">
        <v>1</v>
      </c>
      <c r="T26" s="7" t="s">
        <v>7</v>
      </c>
      <c r="U26" s="1">
        <f>C12-L26</f>
        <v>0.15000000000000002</v>
      </c>
      <c r="V26" s="1">
        <f>D12-M26</f>
        <v>0</v>
      </c>
      <c r="W26" s="1">
        <f>E12-N26</f>
        <v>8.9999999999999969E-2</v>
      </c>
      <c r="X26" s="1">
        <f>F12-O26</f>
        <v>4.9999999999999933E-2</v>
      </c>
      <c r="Y26" s="1">
        <f>G12-P26</f>
        <v>6.9999999999999951E-2</v>
      </c>
      <c r="Z26" s="1">
        <f>H12-Q26</f>
        <v>0.1100000000000001</v>
      </c>
      <c r="AA26" s="1">
        <f>I12-R26</f>
        <v>0</v>
      </c>
    </row>
    <row r="27" spans="1:27" x14ac:dyDescent="0.35">
      <c r="K27" s="7" t="s">
        <v>8</v>
      </c>
      <c r="L27" s="1">
        <v>0.6</v>
      </c>
      <c r="M27" s="1">
        <v>1</v>
      </c>
      <c r="N27" s="1">
        <v>0.75</v>
      </c>
      <c r="O27" s="1">
        <v>0.9</v>
      </c>
      <c r="P27" s="1">
        <v>0.88</v>
      </c>
      <c r="Q27" s="1">
        <v>0.73</v>
      </c>
      <c r="R27" s="1">
        <v>1</v>
      </c>
      <c r="T27" s="4" t="s">
        <v>8</v>
      </c>
      <c r="U27" s="9">
        <f>C13-L27</f>
        <v>0.21999999999999997</v>
      </c>
      <c r="V27" s="5">
        <f>D13-M27</f>
        <v>0</v>
      </c>
      <c r="W27" s="5">
        <f>E13-N27</f>
        <v>0.15000000000000002</v>
      </c>
      <c r="X27" s="5">
        <f>F13-O27</f>
        <v>6.9999999999999951E-2</v>
      </c>
      <c r="Y27" s="5">
        <f>G13-P27</f>
        <v>7.999999999999996E-2</v>
      </c>
      <c r="Z27" s="5">
        <f>H13-Q27</f>
        <v>0.16000000000000003</v>
      </c>
      <c r="AA27" s="5">
        <f>I13-R27</f>
        <v>0</v>
      </c>
    </row>
    <row r="28" spans="1:27" x14ac:dyDescent="0.35">
      <c r="K28" s="8" t="s">
        <v>18</v>
      </c>
      <c r="L28" s="2">
        <f>SUM(L19:L27)/COUNT(L19:L27)</f>
        <v>0.52777777777777779</v>
      </c>
      <c r="M28" s="2">
        <f>SUM(M19:M27)/COUNT(M19:M27)</f>
        <v>0.68777777777777771</v>
      </c>
      <c r="N28" s="2">
        <f>SUM(N19:N27)/COUNT(N19:N27)</f>
        <v>0.57333333333333336</v>
      </c>
      <c r="O28" s="2">
        <f>SUM(O19:O27)/COUNT(O19:O27)</f>
        <v>0.94</v>
      </c>
      <c r="P28" s="2">
        <f>SUM(P19:P27)/COUNT(P19:P27)</f>
        <v>0.95111111111111113</v>
      </c>
      <c r="Q28" s="2">
        <f>SUM(Q19:Q27)/COUNT(Q19:Q27)</f>
        <v>0.56111111111111123</v>
      </c>
      <c r="R28" s="2">
        <f>SUM(R19:R27)/COUNT(R19:R27)</f>
        <v>0.70444444444444443</v>
      </c>
      <c r="T28" s="7" t="s">
        <v>18</v>
      </c>
      <c r="U28" s="1">
        <f>C14-L28</f>
        <v>0.30444444444444441</v>
      </c>
      <c r="V28" s="1">
        <f>D14-M28</f>
        <v>0.12777777777777788</v>
      </c>
      <c r="W28" s="1">
        <f>E14-N28</f>
        <v>0.23555555555555552</v>
      </c>
      <c r="X28" s="1">
        <f>F14-O28</f>
        <v>3.9999999999999925E-2</v>
      </c>
      <c r="Y28" s="1">
        <f>G14-P28</f>
        <v>3.44444444444445E-2</v>
      </c>
      <c r="Z28" s="1">
        <f>H14-Q28</f>
        <v>0.24333333333333318</v>
      </c>
      <c r="AA28" s="1">
        <f>I14-R28</f>
        <v>0.21111111111111114</v>
      </c>
    </row>
    <row r="29" spans="1:27" x14ac:dyDescent="0.35">
      <c r="K29" s="7" t="s">
        <v>19</v>
      </c>
      <c r="L29" s="1">
        <f>(Info!$B$2*Results!L19+Info!$B$3*Results!L20+Info!$B$4*Results!L21+Info!$B$5*Results!L22+Info!$B$6*Results!L23+Info!$B$7*Results!L24+Info!$B$8*Results!L25+Info!$B$9*Results!L26+Info!$B$10*Results!L27)/SUM(Info!$B$2:$B$10)</f>
        <v>0.49076923076923079</v>
      </c>
      <c r="M29" s="1">
        <f>(Info!$B$2*Results!M19+Info!$B$3*Results!M20+Info!$B$4*Results!M21+Info!$B$5*Results!M22+Info!$B$6*Results!M23+Info!$B$7*Results!M24+Info!$B$8*Results!M25+Info!$B$9*Results!M26+Info!$B$10*Results!M27)/SUM(Info!$B$2:$B$10)</f>
        <v>0.6345846153846153</v>
      </c>
      <c r="N29" s="1">
        <f>(Info!$B$2*Results!N19+Info!$B$3*Results!N20+Info!$B$4*Results!N21+Info!$B$5*Results!N22+Info!$B$6*Results!N23+Info!$B$7*Results!N24+Info!$B$8*Results!N25+Info!$B$9*Results!N26+Info!$B$10*Results!N27)/SUM(Info!$B$2:$B$10)</f>
        <v>0.52421538461538464</v>
      </c>
      <c r="O29" s="1">
        <f>(Info!$B$2*Results!O19+Info!$B$3*Results!O20+Info!$B$4*Results!O21+Info!$B$5*Results!O22+Info!$B$6*Results!O23+Info!$B$7*Results!O24+Info!$B$8*Results!O25+Info!$B$9*Results!O26+Info!$B$10*Results!O27)/SUM(Info!$B$2:$B$10)</f>
        <v>0.94440000000000002</v>
      </c>
      <c r="P29" s="1">
        <f>(Info!$B$2*Results!P19+Info!$B$3*Results!P20+Info!$B$4*Results!P21+Info!$B$5*Results!P22+Info!$B$6*Results!P23+Info!$B$7*Results!P24+Info!$B$8*Results!P25+Info!$B$9*Results!P26+Info!$B$10*Results!P27)/SUM(Info!$B$2:$B$10)</f>
        <v>0.96086153846153832</v>
      </c>
      <c r="Q29" s="1">
        <f>(Info!$B$2*Results!Q19+Info!$B$3*Results!Q20+Info!$B$4*Results!Q21+Info!$B$5*Results!Q22+Info!$B$6*Results!Q23+Info!$B$7*Results!Q24+Info!$B$8*Results!Q25+Info!$B$9*Results!Q26+Info!$B$10*Results!Q27)/SUM(Info!$B$2:$B$10)</f>
        <v>0.51590769230769218</v>
      </c>
      <c r="R29" s="1">
        <f>(Info!$B$2*Results!R19+Info!$B$3*Results!R20+Info!$B$4*Results!R21+Info!$B$5*Results!R22+Info!$B$6*Results!R23+Info!$B$7*Results!R24+Info!$B$8*Results!R25+Info!$B$9*Results!R26+Info!$B$10*Results!R27)/SUM(Info!$B$2:$B$10)</f>
        <v>0.65636923076923082</v>
      </c>
      <c r="T29" s="7" t="s">
        <v>19</v>
      </c>
      <c r="U29" s="1">
        <f>C15-L29</f>
        <v>0.32400000000000001</v>
      </c>
      <c r="V29" s="1">
        <f>D15-M29</f>
        <v>0.17218461538461538</v>
      </c>
      <c r="W29" s="1">
        <f>E15-N29</f>
        <v>0.27203076923076908</v>
      </c>
      <c r="X29" s="1">
        <f>F15-O29</f>
        <v>3.7938461538461477E-2</v>
      </c>
      <c r="Y29" s="1">
        <f>G15-P29</f>
        <v>2.7815384615384686E-2</v>
      </c>
      <c r="Z29" s="1">
        <f>H15-Q29</f>
        <v>0.27652307692307698</v>
      </c>
      <c r="AA29" s="1">
        <f>I15-R29</f>
        <v>0.23969230769230776</v>
      </c>
    </row>
    <row r="32" spans="1:27" x14ac:dyDescent="0.35">
      <c r="A32" s="3" t="s">
        <v>20</v>
      </c>
    </row>
    <row r="33" spans="2:27" x14ac:dyDescent="0.35">
      <c r="B33" s="3" t="s">
        <v>21</v>
      </c>
    </row>
    <row r="34" spans="2:27" x14ac:dyDescent="0.35">
      <c r="B34" s="1" t="s">
        <v>29</v>
      </c>
      <c r="C34" s="1" t="s">
        <v>22</v>
      </c>
      <c r="K34" s="1" t="s">
        <v>28</v>
      </c>
      <c r="T34" s="1" t="s">
        <v>32</v>
      </c>
    </row>
    <row r="35" spans="2:27" x14ac:dyDescent="0.35">
      <c r="B35" s="4" t="s">
        <v>11</v>
      </c>
      <c r="C35" s="5" t="s">
        <v>12</v>
      </c>
      <c r="D35" s="5" t="s">
        <v>13</v>
      </c>
      <c r="E35" s="5" t="s">
        <v>14</v>
      </c>
      <c r="F35" s="5" t="s">
        <v>15</v>
      </c>
      <c r="G35" s="5" t="s">
        <v>16</v>
      </c>
      <c r="H35" s="5" t="s">
        <v>17</v>
      </c>
      <c r="I35" s="6" t="s">
        <v>40</v>
      </c>
      <c r="K35" s="4" t="s">
        <v>11</v>
      </c>
      <c r="L35" s="5" t="s">
        <v>12</v>
      </c>
      <c r="M35" s="5" t="s">
        <v>13</v>
      </c>
      <c r="N35" s="5" t="s">
        <v>14</v>
      </c>
      <c r="O35" s="5" t="s">
        <v>15</v>
      </c>
      <c r="P35" s="5" t="s">
        <v>16</v>
      </c>
      <c r="Q35" s="5" t="s">
        <v>17</v>
      </c>
      <c r="R35" s="6" t="s">
        <v>40</v>
      </c>
      <c r="T35" s="4" t="s">
        <v>11</v>
      </c>
      <c r="U35" s="5" t="s">
        <v>12</v>
      </c>
      <c r="V35" s="5" t="s">
        <v>13</v>
      </c>
      <c r="W35" s="5" t="s">
        <v>14</v>
      </c>
      <c r="X35" s="5" t="s">
        <v>15</v>
      </c>
      <c r="Y35" s="5" t="s">
        <v>16</v>
      </c>
      <c r="Z35" s="5" t="s">
        <v>17</v>
      </c>
      <c r="AA35" s="6" t="s">
        <v>40</v>
      </c>
    </row>
    <row r="36" spans="2:27" x14ac:dyDescent="0.35">
      <c r="B36" s="7" t="s">
        <v>0</v>
      </c>
      <c r="C36" s="1">
        <v>0.21</v>
      </c>
      <c r="D36" s="1">
        <v>0.79</v>
      </c>
      <c r="E36" s="1">
        <v>0.33</v>
      </c>
      <c r="F36" s="1">
        <v>0.7</v>
      </c>
      <c r="G36" s="1">
        <v>0.69</v>
      </c>
      <c r="H36" s="1">
        <v>0.23</v>
      </c>
      <c r="I36" s="1">
        <v>0.68</v>
      </c>
      <c r="K36" s="7" t="s">
        <v>0</v>
      </c>
      <c r="L36" s="1">
        <v>0.15</v>
      </c>
      <c r="M36" s="1">
        <v>0.93</v>
      </c>
      <c r="N36" s="1">
        <v>0.25</v>
      </c>
      <c r="O36" s="1">
        <v>0.49</v>
      </c>
      <c r="P36" s="1">
        <v>0.45</v>
      </c>
      <c r="Q36" s="1">
        <v>0.18</v>
      </c>
      <c r="R36" s="1">
        <v>0.84</v>
      </c>
      <c r="T36" s="7" t="s">
        <v>0</v>
      </c>
      <c r="U36" s="1">
        <f>C36-L36</f>
        <v>0.06</v>
      </c>
      <c r="V36" s="1">
        <f>D36-M36</f>
        <v>-0.14000000000000001</v>
      </c>
      <c r="W36" s="1">
        <f>E36-N36</f>
        <v>8.0000000000000016E-2</v>
      </c>
      <c r="X36" s="1">
        <f>F36-O36</f>
        <v>0.20999999999999996</v>
      </c>
      <c r="Y36" s="1">
        <f>G36-P36</f>
        <v>0.23999999999999994</v>
      </c>
      <c r="Z36" s="1">
        <f>H36-Q36</f>
        <v>5.0000000000000017E-2</v>
      </c>
      <c r="AA36" s="1">
        <f>I36-R36</f>
        <v>-0.15999999999999992</v>
      </c>
    </row>
    <row r="37" spans="2:27" x14ac:dyDescent="0.35">
      <c r="B37" s="7" t="s">
        <v>1</v>
      </c>
      <c r="C37" s="1">
        <v>0.96</v>
      </c>
      <c r="D37" s="1">
        <v>0.7</v>
      </c>
      <c r="E37" s="1">
        <v>0.79</v>
      </c>
      <c r="F37" s="1">
        <v>0.96</v>
      </c>
      <c r="G37" s="1">
        <v>1</v>
      </c>
      <c r="H37" s="1">
        <v>0.81</v>
      </c>
      <c r="I37" s="1">
        <v>0.95</v>
      </c>
      <c r="K37" s="7" t="s">
        <v>1</v>
      </c>
      <c r="L37" s="1">
        <v>0.12</v>
      </c>
      <c r="M37" s="1">
        <v>0.7</v>
      </c>
      <c r="N37" s="1">
        <v>0.2</v>
      </c>
      <c r="O37" s="1">
        <v>0.37</v>
      </c>
      <c r="P37" s="1">
        <v>0.33</v>
      </c>
      <c r="Q37" s="1">
        <v>0.03</v>
      </c>
      <c r="R37" s="1">
        <v>0.15</v>
      </c>
      <c r="T37" s="7" t="s">
        <v>1</v>
      </c>
      <c r="U37" s="1">
        <f>C37-L37</f>
        <v>0.84</v>
      </c>
      <c r="V37" s="1">
        <f>D37-M37</f>
        <v>0</v>
      </c>
      <c r="W37" s="1">
        <f>E37-N37</f>
        <v>0.59000000000000008</v>
      </c>
      <c r="X37" s="1">
        <f>F37-O37</f>
        <v>0.59</v>
      </c>
      <c r="Y37" s="1">
        <f>G37-P37</f>
        <v>0.66999999999999993</v>
      </c>
      <c r="Z37" s="1">
        <f>H37-Q37</f>
        <v>0.78</v>
      </c>
      <c r="AA37" s="1">
        <f>I37-R37</f>
        <v>0.79999999999999993</v>
      </c>
    </row>
    <row r="38" spans="2:27" x14ac:dyDescent="0.35">
      <c r="B38" s="7" t="s">
        <v>6</v>
      </c>
      <c r="C38" s="1">
        <v>0.16</v>
      </c>
      <c r="D38" s="1">
        <v>0.98</v>
      </c>
      <c r="E38" s="1">
        <v>0.28000000000000003</v>
      </c>
      <c r="F38" s="1">
        <v>0.38</v>
      </c>
      <c r="G38" s="1">
        <v>0.28999999999999998</v>
      </c>
      <c r="H38" s="1">
        <v>0.15</v>
      </c>
      <c r="I38" s="1">
        <v>0.94</v>
      </c>
      <c r="K38" s="7" t="s">
        <v>6</v>
      </c>
      <c r="L38" s="1">
        <v>0.09</v>
      </c>
      <c r="M38" s="1">
        <v>0.48</v>
      </c>
      <c r="N38" s="1">
        <v>0.16</v>
      </c>
      <c r="O38" s="1">
        <v>0.39</v>
      </c>
      <c r="P38" s="6">
        <v>0.37</v>
      </c>
      <c r="Q38" s="1">
        <v>-0.05</v>
      </c>
      <c r="R38" s="1">
        <v>-0.22</v>
      </c>
      <c r="T38" s="7" t="s">
        <v>6</v>
      </c>
      <c r="U38" s="1">
        <f>C38-L38</f>
        <v>7.0000000000000007E-2</v>
      </c>
      <c r="V38" s="1">
        <f>D38-M38</f>
        <v>0.5</v>
      </c>
      <c r="W38" s="1">
        <f>E38-N38</f>
        <v>0.12000000000000002</v>
      </c>
      <c r="X38" s="1">
        <f>F38-O38</f>
        <v>-1.0000000000000009E-2</v>
      </c>
      <c r="Y38" s="1">
        <f>G38-P38</f>
        <v>-8.0000000000000016E-2</v>
      </c>
      <c r="Z38" s="1">
        <f>H38-Q38</f>
        <v>0.2</v>
      </c>
      <c r="AA38" s="1">
        <f>I38-R38</f>
        <v>1.1599999999999999</v>
      </c>
    </row>
    <row r="39" spans="2:27" x14ac:dyDescent="0.35">
      <c r="B39" s="7" t="s">
        <v>2</v>
      </c>
      <c r="C39" s="1">
        <v>0.18</v>
      </c>
      <c r="D39" s="1">
        <v>0.76</v>
      </c>
      <c r="E39" s="1">
        <v>0.28000000000000003</v>
      </c>
      <c r="F39" s="1">
        <v>0.85</v>
      </c>
      <c r="G39" s="1">
        <v>0.85</v>
      </c>
      <c r="H39" s="1">
        <v>0.28999999999999998</v>
      </c>
      <c r="I39" s="1">
        <v>0.71</v>
      </c>
      <c r="K39" s="7" t="s">
        <v>2</v>
      </c>
      <c r="L39" s="1">
        <v>0.03</v>
      </c>
      <c r="M39" s="1">
        <v>0.6</v>
      </c>
      <c r="N39" s="1">
        <v>0.06</v>
      </c>
      <c r="O39" s="1">
        <v>0.3</v>
      </c>
      <c r="P39" s="1">
        <v>0.28999999999999998</v>
      </c>
      <c r="Q39" s="1">
        <v>-0.04</v>
      </c>
      <c r="R39" s="1">
        <v>-0.34</v>
      </c>
      <c r="T39" s="7" t="s">
        <v>2</v>
      </c>
      <c r="U39" s="1">
        <f>C39-L39</f>
        <v>0.15</v>
      </c>
      <c r="V39" s="1">
        <f>D39-M39</f>
        <v>0.16000000000000003</v>
      </c>
      <c r="W39" s="1">
        <f>E39-N39</f>
        <v>0.22000000000000003</v>
      </c>
      <c r="X39" s="1">
        <f>F39-O39</f>
        <v>0.55000000000000004</v>
      </c>
      <c r="Y39" s="1">
        <f>G39-P39</f>
        <v>0.56000000000000005</v>
      </c>
      <c r="Z39" s="1">
        <f>H39-Q39</f>
        <v>0.32999999999999996</v>
      </c>
      <c r="AA39" s="1">
        <f>I39-R39</f>
        <v>1.05</v>
      </c>
    </row>
    <row r="40" spans="2:27" x14ac:dyDescent="0.35">
      <c r="B40" s="7" t="s">
        <v>3</v>
      </c>
      <c r="C40" s="1">
        <v>0.17</v>
      </c>
      <c r="D40" s="1">
        <v>0.63</v>
      </c>
      <c r="E40" s="1">
        <v>0.26</v>
      </c>
      <c r="F40" s="1">
        <v>0.86</v>
      </c>
      <c r="G40" s="1">
        <v>0.87</v>
      </c>
      <c r="H40" s="1">
        <v>0.26</v>
      </c>
      <c r="I40" s="1">
        <v>0.56999999999999995</v>
      </c>
      <c r="K40" s="7" t="s">
        <v>3</v>
      </c>
      <c r="L40" s="1">
        <v>0.03</v>
      </c>
      <c r="M40" s="1">
        <v>0.65</v>
      </c>
      <c r="N40" s="1">
        <v>7.0000000000000007E-2</v>
      </c>
      <c r="O40" s="1">
        <v>0.25</v>
      </c>
      <c r="P40" s="1">
        <v>0.23</v>
      </c>
      <c r="Q40" s="1">
        <v>-0.04</v>
      </c>
      <c r="R40" s="1">
        <v>-0.37</v>
      </c>
      <c r="T40" s="7" t="s">
        <v>3</v>
      </c>
      <c r="U40" s="1">
        <f>C40-L40</f>
        <v>0.14000000000000001</v>
      </c>
      <c r="V40" s="1">
        <f>D40-M40</f>
        <v>-2.0000000000000018E-2</v>
      </c>
      <c r="W40" s="1">
        <f>E40-N40</f>
        <v>0.19</v>
      </c>
      <c r="X40" s="1">
        <f>F40-O40</f>
        <v>0.61</v>
      </c>
      <c r="Y40" s="1">
        <f>G40-P40</f>
        <v>0.64</v>
      </c>
      <c r="Z40" s="1">
        <f>H40-Q40</f>
        <v>0.3</v>
      </c>
      <c r="AA40" s="1">
        <f>I40-R40</f>
        <v>0.94</v>
      </c>
    </row>
    <row r="41" spans="2:27" x14ac:dyDescent="0.35">
      <c r="B41" s="7" t="s">
        <v>4</v>
      </c>
      <c r="C41" s="1">
        <v>0.89</v>
      </c>
      <c r="D41" s="1">
        <v>0.46</v>
      </c>
      <c r="E41" s="1">
        <v>0.43</v>
      </c>
      <c r="F41" s="1">
        <v>0.96</v>
      </c>
      <c r="G41" s="1">
        <v>0.99</v>
      </c>
      <c r="H41" s="1">
        <v>0.54</v>
      </c>
      <c r="I41" s="1">
        <v>0.65</v>
      </c>
      <c r="K41" s="7" t="s">
        <v>4</v>
      </c>
      <c r="L41" s="1">
        <v>0.08</v>
      </c>
      <c r="M41" s="1">
        <v>0.65</v>
      </c>
      <c r="N41" s="1">
        <v>0.14000000000000001</v>
      </c>
      <c r="O41" s="1">
        <v>0.65</v>
      </c>
      <c r="P41" s="1">
        <v>0.44</v>
      </c>
      <c r="Q41" s="1">
        <v>0.05</v>
      </c>
      <c r="R41" s="1">
        <v>0.23</v>
      </c>
      <c r="T41" s="7" t="s">
        <v>4</v>
      </c>
      <c r="U41" s="1">
        <f>C41-L41</f>
        <v>0.81</v>
      </c>
      <c r="V41" s="1">
        <f>D41-M41</f>
        <v>-0.19</v>
      </c>
      <c r="W41" s="1">
        <f>E41-N41</f>
        <v>0.28999999999999998</v>
      </c>
      <c r="X41" s="1">
        <f>F41-O41</f>
        <v>0.30999999999999994</v>
      </c>
      <c r="Y41" s="1">
        <f>G41-P41</f>
        <v>0.55000000000000004</v>
      </c>
      <c r="Z41" s="1">
        <f>H41-Q41</f>
        <v>0.49000000000000005</v>
      </c>
      <c r="AA41" s="1">
        <f>I41-R41</f>
        <v>0.42000000000000004</v>
      </c>
    </row>
    <row r="42" spans="2:27" x14ac:dyDescent="0.35">
      <c r="B42" s="7" t="s">
        <v>5</v>
      </c>
      <c r="C42" s="1">
        <v>0.09</v>
      </c>
      <c r="D42" s="1">
        <v>0.18</v>
      </c>
      <c r="E42" s="1">
        <v>0.11</v>
      </c>
      <c r="F42" s="1">
        <v>0.81</v>
      </c>
      <c r="G42" s="1">
        <v>0.87</v>
      </c>
      <c r="H42" s="1">
        <v>0.02</v>
      </c>
      <c r="I42" s="1">
        <v>0.04</v>
      </c>
      <c r="K42" s="7" t="s">
        <v>5</v>
      </c>
      <c r="L42" s="1">
        <v>0.11</v>
      </c>
      <c r="M42" s="1">
        <v>0.97</v>
      </c>
      <c r="N42" s="1">
        <v>0.2</v>
      </c>
      <c r="O42" s="1">
        <v>0.38</v>
      </c>
      <c r="P42" s="1">
        <v>0.33</v>
      </c>
      <c r="Q42" s="1">
        <v>0.13</v>
      </c>
      <c r="R42" s="1">
        <v>0.91</v>
      </c>
      <c r="T42" s="7" t="s">
        <v>5</v>
      </c>
      <c r="U42" s="1">
        <f>C42-L42</f>
        <v>-2.0000000000000004E-2</v>
      </c>
      <c r="V42" s="1">
        <f>D42-M42</f>
        <v>-0.79</v>
      </c>
      <c r="W42" s="1">
        <f>E42-N42</f>
        <v>-9.0000000000000011E-2</v>
      </c>
      <c r="X42" s="1">
        <f>F42-O42</f>
        <v>0.43000000000000005</v>
      </c>
      <c r="Y42" s="1">
        <f>G42-P42</f>
        <v>0.54</v>
      </c>
      <c r="Z42" s="1">
        <f>H42-Q42</f>
        <v>-0.11</v>
      </c>
      <c r="AA42" s="1">
        <f>I42-R42</f>
        <v>-0.87</v>
      </c>
    </row>
    <row r="43" spans="2:27" x14ac:dyDescent="0.35">
      <c r="B43" s="7" t="s">
        <v>7</v>
      </c>
      <c r="C43" s="1">
        <v>1</v>
      </c>
      <c r="D43" s="1">
        <v>0.44</v>
      </c>
      <c r="E43" s="1">
        <v>0.44</v>
      </c>
      <c r="F43" s="1">
        <v>0.85</v>
      </c>
      <c r="G43" s="1">
        <v>1</v>
      </c>
      <c r="H43" s="1">
        <v>0.62</v>
      </c>
      <c r="I43" s="1">
        <v>1</v>
      </c>
      <c r="K43" s="7" t="s">
        <v>7</v>
      </c>
      <c r="L43" s="1">
        <v>0.14000000000000001</v>
      </c>
      <c r="M43" s="1">
        <v>0.17</v>
      </c>
      <c r="N43" s="1">
        <v>0.14000000000000001</v>
      </c>
      <c r="O43" s="1">
        <v>0.49</v>
      </c>
      <c r="P43" s="1">
        <v>0.65</v>
      </c>
      <c r="Q43" s="1">
        <v>-0.13</v>
      </c>
      <c r="R43" s="1">
        <v>-0.14000000000000001</v>
      </c>
      <c r="T43" s="7" t="s">
        <v>7</v>
      </c>
      <c r="U43" s="1">
        <f>C43-L43</f>
        <v>0.86</v>
      </c>
      <c r="V43" s="1">
        <f>D43-M43</f>
        <v>0.27</v>
      </c>
      <c r="W43" s="1">
        <f>E43-N43</f>
        <v>0.3</v>
      </c>
      <c r="X43" s="1">
        <f>F43-O43</f>
        <v>0.36</v>
      </c>
      <c r="Y43" s="1">
        <f>G43-P43</f>
        <v>0.35</v>
      </c>
      <c r="Z43" s="1">
        <f>H43-Q43</f>
        <v>0.75</v>
      </c>
      <c r="AA43" s="1">
        <f>I43-R43</f>
        <v>1.1400000000000001</v>
      </c>
    </row>
    <row r="44" spans="2:27" x14ac:dyDescent="0.35">
      <c r="B44" s="7" t="s">
        <v>8</v>
      </c>
      <c r="C44" s="1">
        <v>0.22</v>
      </c>
      <c r="D44" s="1">
        <v>0.11</v>
      </c>
      <c r="E44" s="1">
        <v>0.15</v>
      </c>
      <c r="F44" s="1">
        <v>0.56999999999999995</v>
      </c>
      <c r="G44" s="1">
        <v>0.78</v>
      </c>
      <c r="H44" s="1">
        <v>-0.09</v>
      </c>
      <c r="I44" s="1">
        <v>-0.11</v>
      </c>
      <c r="K44" s="7" t="s">
        <v>8</v>
      </c>
      <c r="L44" s="1">
        <v>7.0000000000000007E-2</v>
      </c>
      <c r="M44" s="1">
        <v>0.11</v>
      </c>
      <c r="N44" s="1">
        <v>0.09</v>
      </c>
      <c r="O44" s="1">
        <v>0.22</v>
      </c>
      <c r="P44" s="1">
        <v>0.25</v>
      </c>
      <c r="Q44" s="1">
        <v>-0.34</v>
      </c>
      <c r="R44" s="1">
        <v>-0.84</v>
      </c>
      <c r="T44" s="4" t="s">
        <v>8</v>
      </c>
      <c r="U44" s="5">
        <f>C44-L44</f>
        <v>0.15</v>
      </c>
      <c r="V44" s="5">
        <f>D44-M44</f>
        <v>0</v>
      </c>
      <c r="W44" s="5">
        <f>E44-N44</f>
        <v>0.06</v>
      </c>
      <c r="X44" s="5">
        <f>F44-O44</f>
        <v>0.35</v>
      </c>
      <c r="Y44" s="5">
        <f>G44-P44</f>
        <v>0.53</v>
      </c>
      <c r="Z44" s="5">
        <f>H44-Q44</f>
        <v>0.25</v>
      </c>
      <c r="AA44" s="5">
        <f>I44-R44</f>
        <v>0.73</v>
      </c>
    </row>
    <row r="45" spans="2:27" x14ac:dyDescent="0.35">
      <c r="B45" s="8" t="s">
        <v>18</v>
      </c>
      <c r="C45" s="2">
        <f>SUM(C36:C44)/COUNT(C36:C44)</f>
        <v>0.43111111111111111</v>
      </c>
      <c r="D45" s="2">
        <f t="shared" ref="D45:H45" si="2">SUM(D36:D44)/COUNT(D36:D44)</f>
        <v>0.56111111111111112</v>
      </c>
      <c r="E45" s="2">
        <f t="shared" si="2"/>
        <v>0.34111111111111109</v>
      </c>
      <c r="F45" s="2">
        <f t="shared" si="2"/>
        <v>0.77111111111111108</v>
      </c>
      <c r="G45" s="2">
        <f>SUM(G36:G44)/COUNT(G36:G44)</f>
        <v>0.81555555555555559</v>
      </c>
      <c r="H45" s="2">
        <f t="shared" si="2"/>
        <v>0.31444444444444453</v>
      </c>
      <c r="I45" s="2">
        <f t="shared" ref="I45" si="3">SUM(I36:I44)/COUNT(I36:I44)</f>
        <v>0.60333333333333328</v>
      </c>
      <c r="K45" s="8" t="s">
        <v>18</v>
      </c>
      <c r="L45" s="2">
        <f>SUM(L36:L44)/COUNT(L36:L44)</f>
        <v>9.1111111111111115E-2</v>
      </c>
      <c r="M45" s="2">
        <f>SUM(M36:M44)/COUNT(M36:M44)</f>
        <v>0.58444444444444443</v>
      </c>
      <c r="N45" s="2">
        <f>SUM(N36:N44)/COUNT(N36:N44)</f>
        <v>0.14555555555555558</v>
      </c>
      <c r="O45" s="2">
        <f>SUM(O36:O44)/COUNT(O36:O44)</f>
        <v>0.39333333333333337</v>
      </c>
      <c r="P45" s="2">
        <f>SUM(P36:P44)/COUNT(P36:P44)</f>
        <v>0.37111111111111111</v>
      </c>
      <c r="Q45" s="2">
        <f>SUM(Q36:Q44)/COUNT(Q36:Q44)</f>
        <v>-2.3333333333333341E-2</v>
      </c>
      <c r="R45" s="2">
        <f>SUM(R36:R44)/COUNT(R36:R44)</f>
        <v>2.4444444444444453E-2</v>
      </c>
      <c r="T45" s="7" t="s">
        <v>18</v>
      </c>
      <c r="U45" s="1">
        <f>C45-L45</f>
        <v>0.33999999999999997</v>
      </c>
      <c r="V45" s="1">
        <f>D45-M45</f>
        <v>-2.3333333333333317E-2</v>
      </c>
      <c r="W45" s="1">
        <f>E45-N45</f>
        <v>0.19555555555555551</v>
      </c>
      <c r="X45" s="1">
        <f>F45-O45</f>
        <v>0.37777777777777771</v>
      </c>
      <c r="Y45" s="1">
        <f>G45-P45</f>
        <v>0.44444444444444448</v>
      </c>
      <c r="Z45" s="1">
        <f>H45-Q45</f>
        <v>0.33777777777777784</v>
      </c>
      <c r="AA45" s="1">
        <f>I45-R45</f>
        <v>0.57888888888888879</v>
      </c>
    </row>
    <row r="46" spans="2:27" x14ac:dyDescent="0.35">
      <c r="B46" s="7" t="s">
        <v>19</v>
      </c>
      <c r="C46" s="1">
        <f>(Info!$B$2*Results!C36+Info!$B$3*Results!C37+Info!$B$4*Results!C38+Info!$B$5*Results!C39+Info!$B$6*Results!C40+Info!$B$7*Results!C41+Info!$B$8*Results!C42+Info!$B$9*Results!C43+Info!$B$10*Results!C44)/SUM(Info!$B$2:$B$10)</f>
        <v>0.3930769230769231</v>
      </c>
      <c r="D46" s="1">
        <f>(Info!$B$2*Results!D36+Info!$B$3*Results!D37+Info!$B$4*Results!D38+Info!$B$5*Results!D39+Info!$B$6*Results!D40+Info!$B$7*Results!D41+Info!$B$8*Results!D42+Info!$B$9*Results!D43+Info!$B$10*Results!D44)/SUM(Info!$B$2:$B$10)</f>
        <v>0.63550769230769233</v>
      </c>
      <c r="E46" s="1">
        <f>(Info!$B$2*Results!E36+Info!$B$3*Results!E37+Info!$B$4*Results!E38+Info!$B$5*Results!E39+Info!$B$6*Results!E40+Info!$B$7*Results!E41+Info!$B$8*Results!E42+Info!$B$9*Results!E43+Info!$B$10*Results!E44)/SUM(Info!$B$2:$B$10)</f>
        <v>0.33547692307692306</v>
      </c>
      <c r="F46" s="1">
        <f>(Info!$B$2*Results!F36+Info!$B$3*Results!F37+Info!$B$4*Results!F38+Info!$B$5*Results!F39+Info!$B$6*Results!F40+Info!$B$7*Results!F41+Info!$B$8*Results!F42+Info!$B$9*Results!F43+Info!$B$10*Results!F44)/SUM(Info!$B$2:$B$10)</f>
        <v>0.76606153846153846</v>
      </c>
      <c r="G46" s="1">
        <f>(Info!$B$2*Results!G36+Info!$B$3*Results!G37+Info!$B$4*Results!G38+Info!$B$5*Results!G39+Info!$B$6*Results!G40+Info!$B$7*Results!G41+Info!$B$8*Results!G42+Info!$B$9*Results!G43+Info!$B$10*Results!G44)/SUM(Info!$B$2:$B$10)</f>
        <v>0.77849230769230771</v>
      </c>
      <c r="H46" s="1">
        <f>(Info!$B$2*Results!H36+Info!$B$3*Results!H37+Info!$B$4*Results!H38+Info!$B$5*Results!H39+Info!$B$6*Results!H40+Info!$B$7*Results!H41+Info!$B$8*Results!H42+Info!$B$9*Results!H43+Info!$B$10*Results!H44)/SUM(Info!$B$2:$B$10)</f>
        <v>0.31726153846153848</v>
      </c>
      <c r="I46" s="1">
        <f>(Info!$B$2*Results!I36+Info!$B$3*Results!I37+Info!$B$4*Results!I38+Info!$B$5*Results!I39+Info!$B$6*Results!I40+Info!$B$7*Results!I41+Info!$B$8*Results!I42+Info!$B$9*Results!I43+Info!$B$10*Results!I44)/SUM(Info!$B$2:$B$10)</f>
        <v>0.6635692307692308</v>
      </c>
      <c r="K46" s="7" t="s">
        <v>19</v>
      </c>
      <c r="L46" s="1">
        <f>(Info!$B$2*Results!L36+Info!$B$3*Results!L37+Info!$B$4*Results!L38+Info!$B$5*Results!L39+Info!$B$6*Results!L40+Info!$B$7*Results!L41+Info!$B$8*Results!L42+Info!$B$9*Results!L43+Info!$B$10*Results!L44)/SUM(Info!$B$2:$B$10)</f>
        <v>8.2830769230769208E-2</v>
      </c>
      <c r="M46" s="1">
        <f>(Info!$B$2*Results!M36+Info!$B$3*Results!M37+Info!$B$4*Results!M38+Info!$B$5*Results!M39+Info!$B$6*Results!M40+Info!$B$7*Results!M41+Info!$B$8*Results!M42+Info!$B$9*Results!M43+Info!$B$10*Results!M44)/SUM(Info!$B$2:$B$10)</f>
        <v>0.63200000000000001</v>
      </c>
      <c r="N46" s="1">
        <f>(Info!$B$2*Results!N36+Info!$B$3*Results!N37+Info!$B$4*Results!N38+Info!$B$5*Results!N39+Info!$B$6*Results!N40+Info!$B$7*Results!N41+Info!$B$8*Results!N42+Info!$B$9*Results!N43+Info!$B$10*Results!N44)/SUM(Info!$B$2:$B$10)</f>
        <v>0.14116923076923077</v>
      </c>
      <c r="O46" s="1">
        <f>(Info!$B$2*Results!O36+Info!$B$3*Results!O37+Info!$B$4*Results!O38+Info!$B$5*Results!O39+Info!$B$6*Results!O40+Info!$B$7*Results!O41+Info!$B$8*Results!O42+Info!$B$9*Results!O43+Info!$B$10*Results!O44)/SUM(Info!$B$2:$B$10)</f>
        <v>0.40498461538461539</v>
      </c>
      <c r="P46" s="1">
        <f>(Info!$B$2*Results!P36+Info!$B$3*Results!P37+Info!$B$4*Results!P38+Info!$B$5*Results!P39+Info!$B$6*Results!P40+Info!$B$7*Results!P41+Info!$B$8*Results!P42+Info!$B$9*Results!P43+Info!$B$10*Results!P44)/SUM(Info!$B$2:$B$10)</f>
        <v>0.36089230769230768</v>
      </c>
      <c r="Q46" s="1">
        <f>(Info!$B$2*Results!Q36+Info!$B$3*Results!Q37+Info!$B$4*Results!Q38+Info!$B$5*Results!Q39+Info!$B$6*Results!Q40+Info!$B$7*Results!Q41+Info!$B$8*Results!Q42+Info!$B$9*Results!Q43+Info!$B$10*Results!Q44)/SUM(Info!$B$2:$B$10)</f>
        <v>2.4923076923076899E-3</v>
      </c>
      <c r="R46" s="1">
        <f>(Info!$B$2*Results!R36+Info!$B$3*Results!R37+Info!$B$4*Results!R38+Info!$B$5*Results!R39+Info!$B$6*Results!R40+Info!$B$7*Results!R41+Info!$B$8*Results!R42+Info!$B$9*Results!R43+Info!$B$10*Results!R44)/SUM(Info!$B$2:$B$10)</f>
        <v>4.3107692307692326E-2</v>
      </c>
      <c r="T46" s="7" t="s">
        <v>19</v>
      </c>
      <c r="U46" s="1">
        <f>C46-L46</f>
        <v>0.31024615384615389</v>
      </c>
      <c r="V46" s="1">
        <f>D46-M46</f>
        <v>3.5076923076923228E-3</v>
      </c>
      <c r="W46" s="1">
        <f>E46-N46</f>
        <v>0.19430769230769229</v>
      </c>
      <c r="X46" s="1">
        <f>F46-O46</f>
        <v>0.36107692307692307</v>
      </c>
      <c r="Y46" s="1">
        <f>G46-P46</f>
        <v>0.41760000000000003</v>
      </c>
      <c r="Z46" s="1">
        <f>H46-Q46</f>
        <v>0.3147692307692308</v>
      </c>
      <c r="AA46" s="1">
        <f>I46-R46</f>
        <v>0.62046153846153851</v>
      </c>
    </row>
    <row r="48" spans="2:27" x14ac:dyDescent="0.35">
      <c r="B48" s="1" t="s">
        <v>29</v>
      </c>
      <c r="C48" s="1" t="s">
        <v>30</v>
      </c>
      <c r="K48" s="1" t="s">
        <v>33</v>
      </c>
      <c r="T48" s="1" t="s">
        <v>32</v>
      </c>
    </row>
    <row r="49" spans="2:27" x14ac:dyDescent="0.35">
      <c r="B49" s="4" t="s">
        <v>11</v>
      </c>
      <c r="C49" s="5" t="s">
        <v>12</v>
      </c>
      <c r="D49" s="5" t="s">
        <v>13</v>
      </c>
      <c r="E49" s="5" t="s">
        <v>14</v>
      </c>
      <c r="F49" s="5" t="s">
        <v>15</v>
      </c>
      <c r="G49" s="5" t="s">
        <v>16</v>
      </c>
      <c r="H49" s="5" t="s">
        <v>17</v>
      </c>
      <c r="I49" s="6" t="s">
        <v>40</v>
      </c>
      <c r="K49" s="4" t="s">
        <v>11</v>
      </c>
      <c r="L49" s="5" t="s">
        <v>12</v>
      </c>
      <c r="M49" s="5" t="s">
        <v>13</v>
      </c>
      <c r="N49" s="5" t="s">
        <v>14</v>
      </c>
      <c r="O49" s="5" t="s">
        <v>15</v>
      </c>
      <c r="P49" s="5" t="s">
        <v>16</v>
      </c>
      <c r="Q49" s="5" t="s">
        <v>17</v>
      </c>
      <c r="R49" s="6" t="s">
        <v>40</v>
      </c>
      <c r="T49" s="4" t="s">
        <v>11</v>
      </c>
      <c r="U49" s="5" t="s">
        <v>12</v>
      </c>
      <c r="V49" s="5" t="s">
        <v>13</v>
      </c>
      <c r="W49" s="5" t="s">
        <v>14</v>
      </c>
      <c r="X49" s="5" t="s">
        <v>15</v>
      </c>
      <c r="Y49" s="5" t="s">
        <v>16</v>
      </c>
      <c r="Z49" s="5" t="s">
        <v>17</v>
      </c>
      <c r="AA49" s="6" t="s">
        <v>40</v>
      </c>
    </row>
    <row r="50" spans="2:27" x14ac:dyDescent="0.35">
      <c r="B50" s="7" t="s">
        <v>0</v>
      </c>
      <c r="C50" s="1">
        <v>0.16</v>
      </c>
      <c r="D50" s="1">
        <v>0.86</v>
      </c>
      <c r="E50" s="1">
        <v>0.26</v>
      </c>
      <c r="F50" s="1">
        <v>0.56000000000000005</v>
      </c>
      <c r="G50" s="1">
        <v>0.53</v>
      </c>
      <c r="H50" s="1">
        <v>0.18</v>
      </c>
      <c r="I50" s="1">
        <v>0.72</v>
      </c>
      <c r="K50" s="7" t="s">
        <v>0</v>
      </c>
      <c r="L50" s="1">
        <f>C36-C50</f>
        <v>4.9999999999999989E-2</v>
      </c>
      <c r="M50" s="1">
        <f>D36-D50</f>
        <v>-6.9999999999999951E-2</v>
      </c>
      <c r="N50" s="1">
        <f>E36-E50</f>
        <v>7.0000000000000007E-2</v>
      </c>
      <c r="O50" s="1">
        <f>F36-F50</f>
        <v>0.1399999999999999</v>
      </c>
      <c r="P50" s="1">
        <f>G36-G50</f>
        <v>0.15999999999999992</v>
      </c>
      <c r="Q50" s="1">
        <f>H36-H50</f>
        <v>5.0000000000000017E-2</v>
      </c>
      <c r="R50" s="1">
        <f>I36-I50</f>
        <v>-3.9999999999999925E-2</v>
      </c>
      <c r="T50" s="7" t="s">
        <v>0</v>
      </c>
      <c r="U50" s="1">
        <f>C64-L$36</f>
        <v>1.0000000000000009E-2</v>
      </c>
      <c r="V50" s="1">
        <f>D64-M$36</f>
        <v>-7.0000000000000062E-2</v>
      </c>
      <c r="W50" s="1">
        <f>E64-N$36</f>
        <v>1.0000000000000009E-2</v>
      </c>
      <c r="X50" s="1">
        <f>F64-O$36</f>
        <v>7.0000000000000062E-2</v>
      </c>
      <c r="Y50" s="1">
        <f>G64-P$36</f>
        <v>8.0000000000000016E-2</v>
      </c>
      <c r="Z50" s="1">
        <f>H64-Q$36</f>
        <v>0</v>
      </c>
      <c r="AA50" s="1">
        <f>I64-R$36</f>
        <v>-0.12</v>
      </c>
    </row>
    <row r="51" spans="2:27" x14ac:dyDescent="0.35">
      <c r="B51" s="7" t="s">
        <v>1</v>
      </c>
      <c r="C51" s="1">
        <v>0.31</v>
      </c>
      <c r="D51" s="1">
        <v>0.74</v>
      </c>
      <c r="E51" s="1">
        <v>0.43</v>
      </c>
      <c r="F51" s="1">
        <v>0.8</v>
      </c>
      <c r="G51" s="1">
        <v>0.81</v>
      </c>
      <c r="H51" s="1">
        <v>0.31</v>
      </c>
      <c r="I51" s="1">
        <v>0.67</v>
      </c>
      <c r="K51" s="7" t="s">
        <v>1</v>
      </c>
      <c r="L51" s="1">
        <f>C37-C51</f>
        <v>0.64999999999999991</v>
      </c>
      <c r="M51" s="1">
        <f>D37-D51</f>
        <v>-4.0000000000000036E-2</v>
      </c>
      <c r="N51" s="1">
        <f>E37-E51</f>
        <v>0.36000000000000004</v>
      </c>
      <c r="O51" s="1">
        <f>F37-F51</f>
        <v>0.15999999999999992</v>
      </c>
      <c r="P51" s="1">
        <f>G37-G51</f>
        <v>0.18999999999999995</v>
      </c>
      <c r="Q51" s="1">
        <f>H37-H51</f>
        <v>0.5</v>
      </c>
      <c r="R51" s="1">
        <f>I37-I51</f>
        <v>0.27999999999999992</v>
      </c>
      <c r="T51" s="7" t="s">
        <v>1</v>
      </c>
      <c r="U51" s="1">
        <f>C65-L$37</f>
        <v>0.11000000000000001</v>
      </c>
      <c r="V51" s="1">
        <f>D65-M$37</f>
        <v>4.0000000000000036E-2</v>
      </c>
      <c r="W51" s="1">
        <f>E65-N$37</f>
        <v>0.14000000000000001</v>
      </c>
      <c r="X51" s="1">
        <f>F65-O$37</f>
        <v>0.31000000000000005</v>
      </c>
      <c r="Y51" s="1">
        <f>G65-P$37</f>
        <v>0.35000000000000003</v>
      </c>
      <c r="Z51" s="1">
        <f>H65-Q$37</f>
        <v>0.17</v>
      </c>
      <c r="AA51" s="1">
        <f>I65-R$37</f>
        <v>0.44999999999999996</v>
      </c>
    </row>
    <row r="52" spans="2:27" x14ac:dyDescent="0.35">
      <c r="B52" s="7" t="s">
        <v>6</v>
      </c>
      <c r="C52" s="1">
        <v>0.16</v>
      </c>
      <c r="D52" s="1">
        <v>0.98</v>
      </c>
      <c r="E52" s="1">
        <v>0.28000000000000003</v>
      </c>
      <c r="F52" s="1">
        <v>0.38</v>
      </c>
      <c r="G52" s="1">
        <v>0.28999999999999998</v>
      </c>
      <c r="H52" s="1">
        <v>0.15</v>
      </c>
      <c r="I52" s="1">
        <v>0.94</v>
      </c>
      <c r="K52" s="7" t="s">
        <v>6</v>
      </c>
      <c r="L52" s="1">
        <f>C38-C52</f>
        <v>0</v>
      </c>
      <c r="M52" s="1">
        <f>D38-D52</f>
        <v>0</v>
      </c>
      <c r="N52" s="1">
        <f>E38-E52</f>
        <v>0</v>
      </c>
      <c r="O52" s="1">
        <f>F38-F52</f>
        <v>0</v>
      </c>
      <c r="P52" s="1">
        <f>G38-G52</f>
        <v>0</v>
      </c>
      <c r="Q52" s="1">
        <f>H38-H52</f>
        <v>0</v>
      </c>
      <c r="R52" s="1">
        <f>I38-I52</f>
        <v>0</v>
      </c>
      <c r="T52" s="7" t="s">
        <v>6</v>
      </c>
      <c r="U52" s="1">
        <f>C52-L$38</f>
        <v>7.0000000000000007E-2</v>
      </c>
      <c r="V52" s="1">
        <f>D52-M$38</f>
        <v>0.5</v>
      </c>
      <c r="W52" s="1">
        <f>E52-N$38</f>
        <v>0.12000000000000002</v>
      </c>
      <c r="X52" s="1">
        <f>F52-O$38</f>
        <v>-1.0000000000000009E-2</v>
      </c>
      <c r="Y52" s="1">
        <f>G52-P$38</f>
        <v>-8.0000000000000016E-2</v>
      </c>
      <c r="Z52" s="1">
        <f>H52-Q$38</f>
        <v>0.2</v>
      </c>
      <c r="AA52" s="1">
        <f>I52-R$38</f>
        <v>1.1599999999999999</v>
      </c>
    </row>
    <row r="53" spans="2:27" x14ac:dyDescent="0.35">
      <c r="B53" s="7" t="s">
        <v>2</v>
      </c>
      <c r="C53" s="1">
        <v>0.11</v>
      </c>
      <c r="D53" s="1">
        <v>0.76</v>
      </c>
      <c r="E53" s="1">
        <v>0.2</v>
      </c>
      <c r="F53" s="1">
        <v>0.74</v>
      </c>
      <c r="G53" s="1">
        <v>0.74</v>
      </c>
      <c r="H53" s="1">
        <v>0.2</v>
      </c>
      <c r="I53" s="1">
        <v>0.67</v>
      </c>
      <c r="K53" s="7" t="s">
        <v>2</v>
      </c>
      <c r="L53" s="1">
        <f>C39-C53</f>
        <v>6.9999999999999993E-2</v>
      </c>
      <c r="M53" s="1">
        <f>D39-D53</f>
        <v>0</v>
      </c>
      <c r="N53" s="1">
        <f>E39-E53</f>
        <v>8.0000000000000016E-2</v>
      </c>
      <c r="O53" s="1">
        <f>F39-F53</f>
        <v>0.10999999999999999</v>
      </c>
      <c r="P53" s="1">
        <f>G39-G53</f>
        <v>0.10999999999999999</v>
      </c>
      <c r="Q53" s="1">
        <f>H39-H53</f>
        <v>8.9999999999999969E-2</v>
      </c>
      <c r="R53" s="1">
        <f>I39-I53</f>
        <v>3.9999999999999925E-2</v>
      </c>
      <c r="T53" s="7" t="s">
        <v>2</v>
      </c>
      <c r="U53" s="1">
        <f>C53-L$39</f>
        <v>0.08</v>
      </c>
      <c r="V53" s="1">
        <f>D53-M$39</f>
        <v>0.16000000000000003</v>
      </c>
      <c r="W53" s="1">
        <f>E53-N$39</f>
        <v>0.14000000000000001</v>
      </c>
      <c r="X53" s="1">
        <f>F53-O$39</f>
        <v>0.44</v>
      </c>
      <c r="Y53" s="1">
        <f>G53-P$39</f>
        <v>0.45</v>
      </c>
      <c r="Z53" s="1">
        <f>H53-Q$39</f>
        <v>0.24000000000000002</v>
      </c>
      <c r="AA53" s="1">
        <f>I53-R$39</f>
        <v>1.01</v>
      </c>
    </row>
    <row r="54" spans="2:27" x14ac:dyDescent="0.35">
      <c r="B54" s="7" t="s">
        <v>3</v>
      </c>
      <c r="C54" s="1">
        <v>0.15</v>
      </c>
      <c r="D54" s="1">
        <v>0.63</v>
      </c>
      <c r="E54" s="1">
        <v>0.23</v>
      </c>
      <c r="F54" s="1">
        <v>0.84</v>
      </c>
      <c r="G54" s="1">
        <v>0.84</v>
      </c>
      <c r="H54" s="1">
        <v>0.23</v>
      </c>
      <c r="I54" s="1">
        <v>0.56000000000000005</v>
      </c>
      <c r="K54" s="7" t="s">
        <v>3</v>
      </c>
      <c r="L54" s="1">
        <f>C40-C54</f>
        <v>2.0000000000000018E-2</v>
      </c>
      <c r="M54" s="1">
        <f>D40-D54</f>
        <v>0</v>
      </c>
      <c r="N54" s="1">
        <f>E40-E54</f>
        <v>0.03</v>
      </c>
      <c r="O54" s="1">
        <f>F40-F54</f>
        <v>2.0000000000000018E-2</v>
      </c>
      <c r="P54" s="1">
        <f>G40-G54</f>
        <v>3.0000000000000027E-2</v>
      </c>
      <c r="Q54" s="1">
        <f>H40-H54</f>
        <v>0.03</v>
      </c>
      <c r="R54" s="1">
        <f>I40-I54</f>
        <v>9.9999999999998979E-3</v>
      </c>
      <c r="T54" s="7" t="s">
        <v>3</v>
      </c>
      <c r="U54" s="1">
        <f>C54-L$40</f>
        <v>0.12</v>
      </c>
      <c r="V54" s="1">
        <f>D54-M$40</f>
        <v>-2.0000000000000018E-2</v>
      </c>
      <c r="W54" s="1">
        <f>E54-N$40</f>
        <v>0.16</v>
      </c>
      <c r="X54" s="1">
        <f>F54-O$40</f>
        <v>0.59</v>
      </c>
      <c r="Y54" s="1">
        <f>G54-P$40</f>
        <v>0.61</v>
      </c>
      <c r="Z54" s="1">
        <f>H54-Q$40</f>
        <v>0.27</v>
      </c>
      <c r="AA54" s="1">
        <f>I54-R$40</f>
        <v>0.93</v>
      </c>
    </row>
    <row r="55" spans="2:27" x14ac:dyDescent="0.35">
      <c r="B55" s="7" t="s">
        <v>4</v>
      </c>
      <c r="C55" s="1">
        <v>0.26</v>
      </c>
      <c r="D55" s="1">
        <v>0.56000000000000005</v>
      </c>
      <c r="E55" s="1">
        <v>0.34</v>
      </c>
      <c r="F55" s="1">
        <v>0.86</v>
      </c>
      <c r="G55" s="1">
        <v>0.87</v>
      </c>
      <c r="H55" s="1">
        <v>0.26</v>
      </c>
      <c r="I55" s="1">
        <v>0.48</v>
      </c>
      <c r="K55" s="7" t="s">
        <v>4</v>
      </c>
      <c r="L55" s="1">
        <f>C41-C55</f>
        <v>0.63</v>
      </c>
      <c r="M55" s="1">
        <f>D41-D55</f>
        <v>-0.10000000000000003</v>
      </c>
      <c r="N55" s="1">
        <f>E41-E55</f>
        <v>8.9999999999999969E-2</v>
      </c>
      <c r="O55" s="1">
        <f>F41-F55</f>
        <v>9.9999999999999978E-2</v>
      </c>
      <c r="P55" s="1">
        <f>G41-G55</f>
        <v>0.12</v>
      </c>
      <c r="Q55" s="1">
        <f>H41-H55</f>
        <v>0.28000000000000003</v>
      </c>
      <c r="R55" s="1">
        <f>I41-I55</f>
        <v>0.17000000000000004</v>
      </c>
      <c r="T55" s="7" t="s">
        <v>4</v>
      </c>
      <c r="U55" s="1">
        <f>C55-L$41</f>
        <v>0.18</v>
      </c>
      <c r="V55" s="1">
        <f>D55-M$41</f>
        <v>-8.9999999999999969E-2</v>
      </c>
      <c r="W55" s="1">
        <f>E55-N$41</f>
        <v>0.2</v>
      </c>
      <c r="X55" s="1">
        <f>F55-O$41</f>
        <v>0.20999999999999996</v>
      </c>
      <c r="Y55" s="1">
        <f>G55-P$41</f>
        <v>0.43</v>
      </c>
      <c r="Z55" s="1">
        <f>H55-Q$41</f>
        <v>0.21000000000000002</v>
      </c>
      <c r="AA55" s="1">
        <f>I55-R$41</f>
        <v>0.24999999999999997</v>
      </c>
    </row>
    <row r="56" spans="2:27" x14ac:dyDescent="0.35">
      <c r="B56" s="7" t="s">
        <v>5</v>
      </c>
      <c r="C56" s="1">
        <v>0.09</v>
      </c>
      <c r="D56" s="1">
        <v>0.18</v>
      </c>
      <c r="E56" s="1">
        <v>0.11</v>
      </c>
      <c r="F56" s="1">
        <v>0.81</v>
      </c>
      <c r="G56" s="1">
        <v>0.87</v>
      </c>
      <c r="H56" s="1">
        <v>0.02</v>
      </c>
      <c r="I56" s="1">
        <v>0.04</v>
      </c>
      <c r="K56" s="7" t="s">
        <v>5</v>
      </c>
      <c r="L56" s="1">
        <f>C42-C56</f>
        <v>0</v>
      </c>
      <c r="M56" s="1">
        <f>D42-D56</f>
        <v>0</v>
      </c>
      <c r="N56" s="1">
        <f>E42-E56</f>
        <v>0</v>
      </c>
      <c r="O56" s="1">
        <f>F42-F56</f>
        <v>0</v>
      </c>
      <c r="P56" s="1">
        <f>G42-G56</f>
        <v>0</v>
      </c>
      <c r="Q56" s="1">
        <f>H42-H56</f>
        <v>0</v>
      </c>
      <c r="R56" s="1">
        <f>I42-I56</f>
        <v>0</v>
      </c>
      <c r="T56" s="7" t="s">
        <v>5</v>
      </c>
      <c r="U56" s="1">
        <f>C56-L$42</f>
        <v>-2.0000000000000004E-2</v>
      </c>
      <c r="V56" s="1">
        <f>D56-M$42</f>
        <v>-0.79</v>
      </c>
      <c r="W56" s="1">
        <f>E56-N$42</f>
        <v>-9.0000000000000011E-2</v>
      </c>
      <c r="X56" s="1">
        <f>F56-O$42</f>
        <v>0.43000000000000005</v>
      </c>
      <c r="Y56" s="1">
        <f>G56-P$42</f>
        <v>0.54</v>
      </c>
      <c r="Z56" s="1">
        <f>H56-Q$42</f>
        <v>-0.11</v>
      </c>
      <c r="AA56" s="1">
        <f>I56-R$42</f>
        <v>-0.87</v>
      </c>
    </row>
    <row r="57" spans="2:27" x14ac:dyDescent="0.35">
      <c r="B57" s="7" t="s">
        <v>7</v>
      </c>
      <c r="C57" s="1">
        <v>1</v>
      </c>
      <c r="D57" s="1">
        <v>0.44</v>
      </c>
      <c r="E57" s="1">
        <v>0.44</v>
      </c>
      <c r="F57" s="1">
        <v>0.85</v>
      </c>
      <c r="G57" s="1">
        <v>1</v>
      </c>
      <c r="H57" s="1">
        <v>0.62</v>
      </c>
      <c r="I57" s="1">
        <v>1</v>
      </c>
      <c r="K57" s="7" t="s">
        <v>7</v>
      </c>
      <c r="L57" s="1">
        <f>C43-C57</f>
        <v>0</v>
      </c>
      <c r="M57" s="1">
        <f>D43-D57</f>
        <v>0</v>
      </c>
      <c r="N57" s="1">
        <f>E43-E57</f>
        <v>0</v>
      </c>
      <c r="O57" s="1">
        <f>F43-F57</f>
        <v>0</v>
      </c>
      <c r="P57" s="1">
        <f>G43-G57</f>
        <v>0</v>
      </c>
      <c r="Q57" s="1">
        <f>H43-H57</f>
        <v>0</v>
      </c>
      <c r="R57" s="1">
        <f>I43-I57</f>
        <v>0</v>
      </c>
      <c r="T57" s="7" t="s">
        <v>7</v>
      </c>
      <c r="U57" s="1">
        <f>C57-L$43</f>
        <v>0.86</v>
      </c>
      <c r="V57" s="1">
        <f>D57-M$43</f>
        <v>0.27</v>
      </c>
      <c r="W57" s="1">
        <f>E57-N$43</f>
        <v>0.3</v>
      </c>
      <c r="X57" s="1">
        <f>F57-O$43</f>
        <v>0.36</v>
      </c>
      <c r="Y57" s="1">
        <f>G57-P$43</f>
        <v>0.35</v>
      </c>
      <c r="Z57" s="1">
        <f>H57-Q$43</f>
        <v>0.75</v>
      </c>
      <c r="AA57" s="1">
        <f>I57-R$43</f>
        <v>1.1400000000000001</v>
      </c>
    </row>
    <row r="58" spans="2:27" x14ac:dyDescent="0.35">
      <c r="B58" s="7" t="s">
        <v>8</v>
      </c>
      <c r="C58" s="1">
        <v>0.22</v>
      </c>
      <c r="D58" s="1">
        <v>0.11</v>
      </c>
      <c r="E58" s="1">
        <v>0.15</v>
      </c>
      <c r="F58" s="1">
        <v>0.56999999999999995</v>
      </c>
      <c r="G58" s="1">
        <v>0.78</v>
      </c>
      <c r="H58" s="1">
        <v>-0.09</v>
      </c>
      <c r="I58" s="1">
        <v>-0.11</v>
      </c>
      <c r="K58" s="4" t="s">
        <v>8</v>
      </c>
      <c r="L58" s="9">
        <f>C44-C58</f>
        <v>0</v>
      </c>
      <c r="M58" s="5">
        <f>D44-D58</f>
        <v>0</v>
      </c>
      <c r="N58" s="5">
        <f>E44-E58</f>
        <v>0</v>
      </c>
      <c r="O58" s="5">
        <f>F44-F58</f>
        <v>0</v>
      </c>
      <c r="P58" s="5">
        <f>G44-G58</f>
        <v>0</v>
      </c>
      <c r="Q58" s="5">
        <f>H44-H58</f>
        <v>0</v>
      </c>
      <c r="R58" s="5">
        <f>I44-I58</f>
        <v>0</v>
      </c>
      <c r="T58" s="4" t="s">
        <v>8</v>
      </c>
      <c r="U58" s="9">
        <f>C58-L$44</f>
        <v>0.15</v>
      </c>
      <c r="V58" s="5">
        <f>D58-M$44</f>
        <v>0</v>
      </c>
      <c r="W58" s="5">
        <f>E58-N$44</f>
        <v>0.06</v>
      </c>
      <c r="X58" s="5">
        <f>F58-O$44</f>
        <v>0.35</v>
      </c>
      <c r="Y58" s="5">
        <f>G58-P$44</f>
        <v>0.53</v>
      </c>
      <c r="Z58" s="5">
        <f>H58-Q$44</f>
        <v>0.25</v>
      </c>
      <c r="AA58" s="5">
        <f>I58-R$44</f>
        <v>0.73</v>
      </c>
    </row>
    <row r="59" spans="2:27" x14ac:dyDescent="0.35">
      <c r="B59" s="8" t="s">
        <v>18</v>
      </c>
      <c r="C59" s="2">
        <f>SUM(C50:C58)/COUNT(C50:C58)</f>
        <v>0.27333333333333337</v>
      </c>
      <c r="D59" s="2">
        <f t="shared" ref="D59:I59" si="4">SUM(D50:D58)/COUNT(D50:D58)</f>
        <v>0.58444444444444443</v>
      </c>
      <c r="E59" s="2">
        <f t="shared" si="4"/>
        <v>0.27111111111111108</v>
      </c>
      <c r="F59" s="2">
        <f t="shared" si="4"/>
        <v>0.7122222222222222</v>
      </c>
      <c r="G59" s="2">
        <f t="shared" si="4"/>
        <v>0.74777777777777787</v>
      </c>
      <c r="H59" s="2">
        <f t="shared" si="4"/>
        <v>0.2088888888888889</v>
      </c>
      <c r="I59" s="2">
        <f t="shared" si="4"/>
        <v>0.55222222222222217</v>
      </c>
      <c r="K59" s="7" t="s">
        <v>18</v>
      </c>
      <c r="L59" s="1">
        <f>C45-C59</f>
        <v>0.15777777777777774</v>
      </c>
      <c r="M59" s="1">
        <f>D45-D59</f>
        <v>-2.3333333333333317E-2</v>
      </c>
      <c r="N59" s="1">
        <f>E45-E59</f>
        <v>7.0000000000000007E-2</v>
      </c>
      <c r="O59" s="1">
        <f>F45-F59</f>
        <v>5.888888888888888E-2</v>
      </c>
      <c r="P59" s="1">
        <f>G45-G59</f>
        <v>6.7777777777777715E-2</v>
      </c>
      <c r="Q59" s="1">
        <f>H45-H59</f>
        <v>0.10555555555555562</v>
      </c>
      <c r="R59" s="1">
        <f>I45-I59</f>
        <v>5.1111111111111107E-2</v>
      </c>
      <c r="T59" s="7" t="s">
        <v>18</v>
      </c>
      <c r="U59" s="1">
        <f>C59-L$45</f>
        <v>0.18222222222222226</v>
      </c>
      <c r="V59" s="1">
        <f>D59-M$45</f>
        <v>0</v>
      </c>
      <c r="W59" s="1">
        <f>E59-N$45</f>
        <v>0.1255555555555555</v>
      </c>
      <c r="X59" s="1">
        <f>F59-O$45</f>
        <v>0.31888888888888883</v>
      </c>
      <c r="Y59" s="1">
        <f>G59-P$45</f>
        <v>0.37666666666666676</v>
      </c>
      <c r="Z59" s="1">
        <f>H59-Q$45</f>
        <v>0.23222222222222225</v>
      </c>
      <c r="AA59" s="1">
        <f>I59-R$45</f>
        <v>0.52777777777777768</v>
      </c>
    </row>
    <row r="60" spans="2:27" x14ac:dyDescent="0.35">
      <c r="B60" s="7" t="s">
        <v>19</v>
      </c>
      <c r="C60" s="1">
        <f>(Info!$B$2*Results!C50+Info!$B$3*Results!C51+Info!$B$4*Results!C52+Info!$B$5*Results!C53+Info!$B$6*Results!C54+Info!$B$7*Results!C55+Info!$B$8*Results!C56+Info!$B$9*Results!C57+Info!$B$10*Results!C58)/SUM(Info!$B$2:$B$10)</f>
        <v>0.22021538461538465</v>
      </c>
      <c r="D60" s="1">
        <f>(Info!$B$2*Results!D50+Info!$B$3*Results!D51+Info!$B$4*Results!D52+Info!$B$5*Results!D53+Info!$B$6*Results!D54+Info!$B$7*Results!D55+Info!$B$8*Results!D56+Info!$B$9*Results!D57+Info!$B$10*Results!D58)/SUM(Info!$B$2:$B$10)</f>
        <v>0.66107692307692301</v>
      </c>
      <c r="E60" s="1">
        <f>(Info!$B$2*Results!E50+Info!$B$3*Results!E51+Info!$B$4*Results!E52+Info!$B$5*Results!E53+Info!$B$6*Results!E54+Info!$B$7*Results!E55+Info!$B$8*Results!E56+Info!$B$9*Results!E57+Info!$B$10*Results!E58)/SUM(Info!$B$2:$B$10)</f>
        <v>0.26836923076923075</v>
      </c>
      <c r="F60" s="1">
        <f>(Info!$B$2*Results!F50+Info!$B$3*Results!F51+Info!$B$4*Results!F52+Info!$B$5*Results!F53+Info!$B$6*Results!F54+Info!$B$7*Results!F55+Info!$B$8*Results!F56+Info!$B$9*Results!F57+Info!$B$10*Results!F58)/SUM(Info!$B$2:$B$10)</f>
        <v>0.70452307692307692</v>
      </c>
      <c r="G60" s="1">
        <f>(Info!$B$2*Results!G50+Info!$B$3*Results!G51+Info!$B$4*Results!G52+Info!$B$5*Results!G53+Info!$B$6*Results!G54+Info!$B$7*Results!G55+Info!$B$8*Results!G56+Info!$B$9*Results!G57+Info!$B$10*Results!G58)/SUM(Info!$B$2:$B$10)</f>
        <v>0.70806153846153852</v>
      </c>
      <c r="H60" s="1">
        <f>(Info!$B$2*Results!H50+Info!$B$3*Results!H51+Info!$B$4*Results!H52+Info!$B$5*Results!H53+Info!$B$6*Results!H54+Info!$B$7*Results!H55+Info!$B$8*Results!H56+Info!$B$9*Results!H57+Info!$B$10*Results!H58)/SUM(Info!$B$2:$B$10)</f>
        <v>0.20836923076923078</v>
      </c>
      <c r="I60" s="1">
        <f>(Info!$B$2*Results!I50+Info!$B$3*Results!I51+Info!$B$4*Results!I52+Info!$B$5*Results!I53+Info!$B$6*Results!I54+Info!$B$7*Results!I55+Info!$B$8*Results!I56+Info!$B$9*Results!I57+Info!$B$10*Results!I58)/SUM(Info!$B$2:$B$10)</f>
        <v>0.60910769230769235</v>
      </c>
      <c r="K60" s="7" t="s">
        <v>19</v>
      </c>
      <c r="L60" s="1">
        <f>C46-C60</f>
        <v>0.17286153846153846</v>
      </c>
      <c r="M60" s="1">
        <f>D46-D60</f>
        <v>-2.5569230769230678E-2</v>
      </c>
      <c r="N60" s="1">
        <f>E46-E60</f>
        <v>6.7107692307692313E-2</v>
      </c>
      <c r="O60" s="1">
        <f>F46-F60</f>
        <v>6.1538461538461542E-2</v>
      </c>
      <c r="P60" s="1">
        <f>G46-G60</f>
        <v>7.0430769230769186E-2</v>
      </c>
      <c r="Q60" s="1">
        <f>H46-H60</f>
        <v>0.1088923076923077</v>
      </c>
      <c r="R60" s="1">
        <f>I46-I60</f>
        <v>5.446153846153845E-2</v>
      </c>
      <c r="T60" s="7" t="s">
        <v>19</v>
      </c>
      <c r="U60" s="1">
        <f>C60-L$46</f>
        <v>0.13738461538461544</v>
      </c>
      <c r="V60" s="1">
        <f>D60-M$46</f>
        <v>2.9076923076923E-2</v>
      </c>
      <c r="W60" s="1">
        <f>E60-N$46</f>
        <v>0.12719999999999998</v>
      </c>
      <c r="X60" s="1">
        <f>F60-O$46</f>
        <v>0.29953846153846153</v>
      </c>
      <c r="Y60" s="1">
        <f>G60-P$46</f>
        <v>0.34716923076923084</v>
      </c>
      <c r="Z60" s="1">
        <f>H60-Q$46</f>
        <v>0.2058769230769231</v>
      </c>
      <c r="AA60" s="1">
        <f>I60-R$46</f>
        <v>0.56600000000000006</v>
      </c>
    </row>
    <row r="62" spans="2:27" x14ac:dyDescent="0.35">
      <c r="B62" s="1" t="s">
        <v>29</v>
      </c>
      <c r="C62" s="1" t="s">
        <v>31</v>
      </c>
      <c r="K62" s="1" t="s">
        <v>34</v>
      </c>
      <c r="T62" s="1" t="s">
        <v>32</v>
      </c>
    </row>
    <row r="63" spans="2:27" x14ac:dyDescent="0.35">
      <c r="B63" s="4" t="s">
        <v>11</v>
      </c>
      <c r="C63" s="5" t="s">
        <v>12</v>
      </c>
      <c r="D63" s="5" t="s">
        <v>13</v>
      </c>
      <c r="E63" s="5" t="s">
        <v>14</v>
      </c>
      <c r="F63" s="5" t="s">
        <v>15</v>
      </c>
      <c r="G63" s="5" t="s">
        <v>16</v>
      </c>
      <c r="H63" s="5" t="s">
        <v>17</v>
      </c>
      <c r="I63" s="6" t="s">
        <v>40</v>
      </c>
      <c r="K63" s="4" t="s">
        <v>11</v>
      </c>
      <c r="L63" s="5" t="s">
        <v>12</v>
      </c>
      <c r="M63" s="5" t="s">
        <v>13</v>
      </c>
      <c r="N63" s="5" t="s">
        <v>14</v>
      </c>
      <c r="O63" s="5" t="s">
        <v>15</v>
      </c>
      <c r="P63" s="5" t="s">
        <v>16</v>
      </c>
      <c r="Q63" s="5" t="s">
        <v>17</v>
      </c>
      <c r="R63" s="6" t="s">
        <v>40</v>
      </c>
      <c r="T63" s="4" t="s">
        <v>11</v>
      </c>
      <c r="U63" s="5" t="s">
        <v>12</v>
      </c>
      <c r="V63" s="5" t="s">
        <v>13</v>
      </c>
      <c r="W63" s="5" t="s">
        <v>14</v>
      </c>
      <c r="X63" s="5" t="s">
        <v>15</v>
      </c>
      <c r="Y63" s="5" t="s">
        <v>16</v>
      </c>
      <c r="Z63" s="5" t="s">
        <v>17</v>
      </c>
      <c r="AA63" s="6" t="s">
        <v>40</v>
      </c>
    </row>
    <row r="64" spans="2:27" x14ac:dyDescent="0.35">
      <c r="B64" s="7" t="s">
        <v>0</v>
      </c>
      <c r="C64" s="1">
        <v>0.16</v>
      </c>
      <c r="D64" s="1">
        <v>0.86</v>
      </c>
      <c r="E64" s="1">
        <v>0.26</v>
      </c>
      <c r="F64" s="1">
        <v>0.56000000000000005</v>
      </c>
      <c r="G64" s="1">
        <v>0.53</v>
      </c>
      <c r="H64" s="1">
        <v>0.18</v>
      </c>
      <c r="I64" s="1">
        <v>0.72</v>
      </c>
      <c r="K64" s="7" t="s">
        <v>0</v>
      </c>
      <c r="L64" s="1">
        <f>C36-C64</f>
        <v>4.9999999999999989E-2</v>
      </c>
      <c r="M64" s="1">
        <f>D36-D64</f>
        <v>-6.9999999999999951E-2</v>
      </c>
      <c r="N64" s="1">
        <f>E36-E64</f>
        <v>7.0000000000000007E-2</v>
      </c>
      <c r="O64" s="1">
        <f>F36-F64</f>
        <v>0.1399999999999999</v>
      </c>
      <c r="P64" s="1">
        <f>G36-G64</f>
        <v>0.15999999999999992</v>
      </c>
      <c r="Q64" s="1">
        <f>H36-H64</f>
        <v>5.0000000000000017E-2</v>
      </c>
      <c r="R64" s="1">
        <f>I36-I64</f>
        <v>-3.9999999999999925E-2</v>
      </c>
      <c r="T64" s="7" t="s">
        <v>0</v>
      </c>
      <c r="U64" s="1">
        <f>C64-L$36</f>
        <v>1.0000000000000009E-2</v>
      </c>
      <c r="V64" s="1">
        <f>D64-M$36</f>
        <v>-7.0000000000000062E-2</v>
      </c>
      <c r="W64" s="1">
        <f>E64-N$36</f>
        <v>1.0000000000000009E-2</v>
      </c>
      <c r="X64" s="1">
        <f>F64-O$36</f>
        <v>7.0000000000000062E-2</v>
      </c>
      <c r="Y64" s="1">
        <f>G64-P$36</f>
        <v>8.0000000000000016E-2</v>
      </c>
      <c r="Z64" s="1">
        <f>H64-Q$36</f>
        <v>0</v>
      </c>
      <c r="AA64" s="1">
        <f>I64-R$36</f>
        <v>-0.12</v>
      </c>
    </row>
    <row r="65" spans="2:27" x14ac:dyDescent="0.35">
      <c r="B65" s="7" t="s">
        <v>1</v>
      </c>
      <c r="C65" s="1">
        <v>0.23</v>
      </c>
      <c r="D65" s="1">
        <v>0.74</v>
      </c>
      <c r="E65" s="1">
        <v>0.34</v>
      </c>
      <c r="F65" s="1">
        <v>0.68</v>
      </c>
      <c r="G65" s="1">
        <v>0.68</v>
      </c>
      <c r="H65" s="1">
        <v>0.2</v>
      </c>
      <c r="I65" s="1">
        <v>0.6</v>
      </c>
      <c r="K65" s="7" t="s">
        <v>1</v>
      </c>
      <c r="L65" s="1">
        <f>C37-C65</f>
        <v>0.73</v>
      </c>
      <c r="M65" s="1">
        <f>D37-D65</f>
        <v>-4.0000000000000036E-2</v>
      </c>
      <c r="N65" s="1">
        <f>E37-E65</f>
        <v>0.45</v>
      </c>
      <c r="O65" s="1">
        <f>F37-F65</f>
        <v>0.27999999999999992</v>
      </c>
      <c r="P65" s="1">
        <f>G37-G65</f>
        <v>0.31999999999999995</v>
      </c>
      <c r="Q65" s="1">
        <f>H37-H65</f>
        <v>0.6100000000000001</v>
      </c>
      <c r="R65" s="1">
        <f>I37-I65</f>
        <v>0.35</v>
      </c>
      <c r="T65" s="7" t="s">
        <v>1</v>
      </c>
      <c r="U65" s="1">
        <f>C65-L$37</f>
        <v>0.11000000000000001</v>
      </c>
      <c r="V65" s="1">
        <f>D65-M$37</f>
        <v>4.0000000000000036E-2</v>
      </c>
      <c r="W65" s="1">
        <f>E65-N$37</f>
        <v>0.14000000000000001</v>
      </c>
      <c r="X65" s="1">
        <f>F65-O$37</f>
        <v>0.31000000000000005</v>
      </c>
      <c r="Y65" s="1">
        <f>G65-P$37</f>
        <v>0.35000000000000003</v>
      </c>
      <c r="Z65" s="1">
        <f>H65-Q$37</f>
        <v>0.17</v>
      </c>
      <c r="AA65" s="1">
        <f>I65-R$37</f>
        <v>0.44999999999999996</v>
      </c>
    </row>
    <row r="66" spans="2:27" x14ac:dyDescent="0.35">
      <c r="B66" s="7" t="s">
        <v>6</v>
      </c>
      <c r="C66" s="1">
        <v>0.16</v>
      </c>
      <c r="D66" s="1">
        <v>0.98</v>
      </c>
      <c r="E66" s="1">
        <v>0.28000000000000003</v>
      </c>
      <c r="F66" s="1">
        <v>0.38</v>
      </c>
      <c r="G66" s="1">
        <v>0.28999999999999998</v>
      </c>
      <c r="H66" s="1">
        <v>0.15</v>
      </c>
      <c r="I66" s="1">
        <v>0.94</v>
      </c>
      <c r="K66" s="7" t="s">
        <v>6</v>
      </c>
      <c r="L66" s="1">
        <f>C38-C66</f>
        <v>0</v>
      </c>
      <c r="M66" s="1">
        <f>D38-D66</f>
        <v>0</v>
      </c>
      <c r="N66" s="1">
        <f>E38-E66</f>
        <v>0</v>
      </c>
      <c r="O66" s="1">
        <f>F38-F66</f>
        <v>0</v>
      </c>
      <c r="P66" s="1">
        <f>G38-G66</f>
        <v>0</v>
      </c>
      <c r="Q66" s="1">
        <f>H38-H66</f>
        <v>0</v>
      </c>
      <c r="R66" s="1">
        <f>I38-I66</f>
        <v>0</v>
      </c>
      <c r="T66" s="7" t="s">
        <v>6</v>
      </c>
      <c r="U66" s="1">
        <f>C66-L$38</f>
        <v>7.0000000000000007E-2</v>
      </c>
      <c r="V66" s="1">
        <f>D66-M$38</f>
        <v>0.5</v>
      </c>
      <c r="W66" s="1">
        <f>E66-N$38</f>
        <v>0.12000000000000002</v>
      </c>
      <c r="X66" s="1">
        <f>F66-O$38</f>
        <v>-1.0000000000000009E-2</v>
      </c>
      <c r="Y66" s="1">
        <f>G66-P$38</f>
        <v>-8.0000000000000016E-2</v>
      </c>
      <c r="Z66" s="1">
        <f>H66-Q$38</f>
        <v>0.2</v>
      </c>
      <c r="AA66" s="1">
        <f>I66-R$38</f>
        <v>1.1599999999999999</v>
      </c>
    </row>
    <row r="67" spans="2:27" x14ac:dyDescent="0.35">
      <c r="B67" s="7" t="s">
        <v>2</v>
      </c>
      <c r="C67" s="1">
        <v>0.11</v>
      </c>
      <c r="D67" s="1">
        <v>0.84</v>
      </c>
      <c r="E67" s="1">
        <v>0.19</v>
      </c>
      <c r="F67" s="1">
        <v>0.72</v>
      </c>
      <c r="G67" s="1">
        <v>0.72</v>
      </c>
      <c r="H67" s="1">
        <v>0.22</v>
      </c>
      <c r="I67" s="1">
        <v>0.77</v>
      </c>
      <c r="K67" s="7" t="s">
        <v>2</v>
      </c>
      <c r="L67" s="1">
        <f>C39-C67</f>
        <v>6.9999999999999993E-2</v>
      </c>
      <c r="M67" s="1">
        <f>D39-D67</f>
        <v>-7.999999999999996E-2</v>
      </c>
      <c r="N67" s="1">
        <f>E39-E67</f>
        <v>9.0000000000000024E-2</v>
      </c>
      <c r="O67" s="1">
        <f>F39-F67</f>
        <v>0.13</v>
      </c>
      <c r="P67" s="1">
        <f>G39-G67</f>
        <v>0.13</v>
      </c>
      <c r="Q67" s="1">
        <f>H39-H67</f>
        <v>6.9999999999999979E-2</v>
      </c>
      <c r="R67" s="1">
        <f>I39-I67</f>
        <v>-6.0000000000000053E-2</v>
      </c>
      <c r="T67" s="7" t="s">
        <v>2</v>
      </c>
      <c r="U67" s="1">
        <f>C67-L$39</f>
        <v>0.08</v>
      </c>
      <c r="V67" s="1">
        <f>D67-M$39</f>
        <v>0.24</v>
      </c>
      <c r="W67" s="1">
        <f>E67-N$39</f>
        <v>0.13</v>
      </c>
      <c r="X67" s="1">
        <f>F67-O$39</f>
        <v>0.42</v>
      </c>
      <c r="Y67" s="1">
        <f>G67-P$39</f>
        <v>0.43</v>
      </c>
      <c r="Z67" s="1">
        <f>H67-Q$39</f>
        <v>0.26</v>
      </c>
      <c r="AA67" s="1">
        <f>I67-R$39</f>
        <v>1.1100000000000001</v>
      </c>
    </row>
    <row r="68" spans="2:27" x14ac:dyDescent="0.35">
      <c r="B68" s="7" t="s">
        <v>3</v>
      </c>
      <c r="C68" s="1">
        <v>0.13</v>
      </c>
      <c r="D68" s="1">
        <v>0.74</v>
      </c>
      <c r="E68" s="1">
        <v>0.22</v>
      </c>
      <c r="F68" s="1">
        <v>0.79</v>
      </c>
      <c r="G68" s="1">
        <v>0.79</v>
      </c>
      <c r="H68" s="1">
        <v>0.23</v>
      </c>
      <c r="I68" s="1">
        <v>0.67</v>
      </c>
      <c r="K68" s="7" t="s">
        <v>3</v>
      </c>
      <c r="L68" s="1">
        <f>C40-C68</f>
        <v>4.0000000000000008E-2</v>
      </c>
      <c r="M68" s="1">
        <f>D40-D68</f>
        <v>-0.10999999999999999</v>
      </c>
      <c r="N68" s="1">
        <f>E40-E68</f>
        <v>4.0000000000000008E-2</v>
      </c>
      <c r="O68" s="1">
        <f>F40-F68</f>
        <v>6.9999999999999951E-2</v>
      </c>
      <c r="P68" s="1">
        <f>G40-G68</f>
        <v>7.999999999999996E-2</v>
      </c>
      <c r="Q68" s="1">
        <f>H40-H68</f>
        <v>0.03</v>
      </c>
      <c r="R68" s="1">
        <f>I40-I68</f>
        <v>-0.10000000000000009</v>
      </c>
      <c r="T68" s="7" t="s">
        <v>3</v>
      </c>
      <c r="U68" s="1">
        <f>C68-L$40</f>
        <v>0.1</v>
      </c>
      <c r="V68" s="1">
        <f>D68-M$40</f>
        <v>8.9999999999999969E-2</v>
      </c>
      <c r="W68" s="1">
        <f>E68-N$40</f>
        <v>0.15</v>
      </c>
      <c r="X68" s="1">
        <f>F68-O$40</f>
        <v>0.54</v>
      </c>
      <c r="Y68" s="1">
        <f>G68-P$40</f>
        <v>0.56000000000000005</v>
      </c>
      <c r="Z68" s="1">
        <f>H68-Q$40</f>
        <v>0.27</v>
      </c>
      <c r="AA68" s="1">
        <f>I68-R$40</f>
        <v>1.04</v>
      </c>
    </row>
    <row r="69" spans="2:27" x14ac:dyDescent="0.35">
      <c r="B69" s="7" t="s">
        <v>4</v>
      </c>
      <c r="C69" s="1">
        <v>0.2</v>
      </c>
      <c r="D69" s="1">
        <v>0.56000000000000005</v>
      </c>
      <c r="E69" s="1">
        <v>0.28999999999999998</v>
      </c>
      <c r="F69" s="1">
        <v>0.8</v>
      </c>
      <c r="G69" s="1">
        <v>0.81</v>
      </c>
      <c r="H69" s="1">
        <v>0.2</v>
      </c>
      <c r="I69" s="1">
        <v>0.44</v>
      </c>
      <c r="K69" s="7" t="s">
        <v>4</v>
      </c>
      <c r="L69" s="1">
        <f>C41-C69</f>
        <v>0.69</v>
      </c>
      <c r="M69" s="1">
        <f>D41-D69</f>
        <v>-0.10000000000000003</v>
      </c>
      <c r="N69" s="1">
        <f>E41-E69</f>
        <v>0.14000000000000001</v>
      </c>
      <c r="O69" s="1">
        <f>F41-F69</f>
        <v>0.15999999999999992</v>
      </c>
      <c r="P69" s="1">
        <f>G41-G69</f>
        <v>0.17999999999999994</v>
      </c>
      <c r="Q69" s="1">
        <f>H41-H69</f>
        <v>0.34</v>
      </c>
      <c r="R69" s="1">
        <f>I41-I69</f>
        <v>0.21000000000000002</v>
      </c>
      <c r="T69" s="7" t="s">
        <v>4</v>
      </c>
      <c r="U69" s="1">
        <f>C69-L$41</f>
        <v>0.12000000000000001</v>
      </c>
      <c r="V69" s="1">
        <f>D69-M$41</f>
        <v>-8.9999999999999969E-2</v>
      </c>
      <c r="W69" s="1">
        <f>E69-N$41</f>
        <v>0.14999999999999997</v>
      </c>
      <c r="X69" s="1">
        <f>F69-O$41</f>
        <v>0.15000000000000002</v>
      </c>
      <c r="Y69" s="1">
        <f>G69-P$41</f>
        <v>0.37000000000000005</v>
      </c>
      <c r="Z69" s="1">
        <f>H69-Q$41</f>
        <v>0.15000000000000002</v>
      </c>
      <c r="AA69" s="1">
        <f>I69-R$41</f>
        <v>0.21</v>
      </c>
    </row>
    <row r="70" spans="2:27" x14ac:dyDescent="0.35">
      <c r="B70" s="7" t="s">
        <v>5</v>
      </c>
      <c r="C70" s="1">
        <v>0.09</v>
      </c>
      <c r="D70" s="1">
        <v>0.18</v>
      </c>
      <c r="E70" s="1">
        <v>0.11</v>
      </c>
      <c r="F70" s="1">
        <v>0.81</v>
      </c>
      <c r="G70" s="1">
        <v>0.87</v>
      </c>
      <c r="H70" s="1">
        <v>0.02</v>
      </c>
      <c r="I70" s="1">
        <v>0.04</v>
      </c>
      <c r="K70" s="7" t="s">
        <v>5</v>
      </c>
      <c r="L70" s="1">
        <f>C42-C70</f>
        <v>0</v>
      </c>
      <c r="M70" s="1">
        <f>D42-D70</f>
        <v>0</v>
      </c>
      <c r="N70" s="1">
        <f>E42-E70</f>
        <v>0</v>
      </c>
      <c r="O70" s="1">
        <f>F42-F70</f>
        <v>0</v>
      </c>
      <c r="P70" s="1">
        <f>G42-G70</f>
        <v>0</v>
      </c>
      <c r="Q70" s="1">
        <f>H42-H70</f>
        <v>0</v>
      </c>
      <c r="R70" s="1">
        <f>I42-I70</f>
        <v>0</v>
      </c>
      <c r="T70" s="7" t="s">
        <v>5</v>
      </c>
      <c r="U70" s="1">
        <f>C70-L$42</f>
        <v>-2.0000000000000004E-2</v>
      </c>
      <c r="V70" s="1">
        <f>D70-M$42</f>
        <v>-0.79</v>
      </c>
      <c r="W70" s="1">
        <f>E70-N$42</f>
        <v>-9.0000000000000011E-2</v>
      </c>
      <c r="X70" s="1">
        <f>F70-O$42</f>
        <v>0.43000000000000005</v>
      </c>
      <c r="Y70" s="1">
        <f>G70-P$42</f>
        <v>0.54</v>
      </c>
      <c r="Z70" s="1">
        <f>H70-Q$42</f>
        <v>-0.11</v>
      </c>
      <c r="AA70" s="1">
        <f>I70-R$42</f>
        <v>-0.87</v>
      </c>
    </row>
    <row r="71" spans="2:27" x14ac:dyDescent="0.35">
      <c r="B71" s="7" t="s">
        <v>7</v>
      </c>
      <c r="C71" s="1">
        <v>0.34</v>
      </c>
      <c r="D71" s="1">
        <v>0.44</v>
      </c>
      <c r="E71" s="1">
        <v>0.38</v>
      </c>
      <c r="F71" s="1">
        <v>0.72</v>
      </c>
      <c r="G71" s="1">
        <v>0.81</v>
      </c>
      <c r="H71" s="1">
        <v>0.26</v>
      </c>
      <c r="I71" s="1">
        <v>0.27</v>
      </c>
      <c r="K71" s="7" t="s">
        <v>7</v>
      </c>
      <c r="L71" s="1">
        <f>C43-C71</f>
        <v>0.65999999999999992</v>
      </c>
      <c r="M71" s="1">
        <f>D43-D71</f>
        <v>0</v>
      </c>
      <c r="N71" s="1">
        <f>E43-E71</f>
        <v>0.06</v>
      </c>
      <c r="O71" s="1">
        <f>F43-F71</f>
        <v>0.13</v>
      </c>
      <c r="P71" s="1">
        <f>G43-G71</f>
        <v>0.18999999999999995</v>
      </c>
      <c r="Q71" s="1">
        <f>H43-H71</f>
        <v>0.36</v>
      </c>
      <c r="R71" s="1">
        <f>I43-I71</f>
        <v>0.73</v>
      </c>
      <c r="T71" s="7" t="s">
        <v>7</v>
      </c>
      <c r="U71" s="1">
        <f>C71-L$43</f>
        <v>0.2</v>
      </c>
      <c r="V71" s="1">
        <f>D71-M$43</f>
        <v>0.27</v>
      </c>
      <c r="W71" s="1">
        <f>E71-N$43</f>
        <v>0.24</v>
      </c>
      <c r="X71" s="1">
        <f>F71-O$43</f>
        <v>0.22999999999999998</v>
      </c>
      <c r="Y71" s="1">
        <f>G71-P$43</f>
        <v>0.16000000000000003</v>
      </c>
      <c r="Z71" s="1">
        <f>H71-Q$43</f>
        <v>0.39</v>
      </c>
      <c r="AA71" s="1">
        <f>I71-R$43</f>
        <v>0.41000000000000003</v>
      </c>
    </row>
    <row r="72" spans="2:27" x14ac:dyDescent="0.35">
      <c r="B72" s="7" t="s">
        <v>8</v>
      </c>
      <c r="C72" s="1">
        <v>0.11</v>
      </c>
      <c r="D72" s="1">
        <v>0.11</v>
      </c>
      <c r="E72" s="1">
        <v>0.11</v>
      </c>
      <c r="F72" s="1">
        <v>0.37</v>
      </c>
      <c r="G72" s="1">
        <v>0.48</v>
      </c>
      <c r="H72" s="1">
        <v>-0.25</v>
      </c>
      <c r="I72" s="1">
        <v>-0.48</v>
      </c>
      <c r="K72" s="4" t="s">
        <v>8</v>
      </c>
      <c r="L72" s="9">
        <f>C44-C72</f>
        <v>0.11</v>
      </c>
      <c r="M72" s="5">
        <f>D44-D72</f>
        <v>0</v>
      </c>
      <c r="N72" s="5">
        <f>E44-E72</f>
        <v>3.9999999999999994E-2</v>
      </c>
      <c r="O72" s="5">
        <f>F44-F72</f>
        <v>0.19999999999999996</v>
      </c>
      <c r="P72" s="5">
        <f>G44-G72</f>
        <v>0.30000000000000004</v>
      </c>
      <c r="Q72" s="5">
        <f>H44-H72</f>
        <v>0.16</v>
      </c>
      <c r="R72" s="5">
        <f>I44-I72</f>
        <v>0.37</v>
      </c>
      <c r="T72" s="4" t="s">
        <v>8</v>
      </c>
      <c r="U72" s="9">
        <f>C72-L$44</f>
        <v>3.9999999999999994E-2</v>
      </c>
      <c r="V72" s="5">
        <f>D72-M$44</f>
        <v>0</v>
      </c>
      <c r="W72" s="5">
        <f>E72-N$44</f>
        <v>2.0000000000000004E-2</v>
      </c>
      <c r="X72" s="5">
        <f>F72-O$44</f>
        <v>0.15</v>
      </c>
      <c r="Y72" s="5">
        <f>G72-P$44</f>
        <v>0.22999999999999998</v>
      </c>
      <c r="Z72" s="5">
        <f>H72-Q$44</f>
        <v>9.0000000000000024E-2</v>
      </c>
      <c r="AA72" s="5">
        <f>I72-R$44</f>
        <v>0.36</v>
      </c>
    </row>
    <row r="73" spans="2:27" x14ac:dyDescent="0.35">
      <c r="B73" s="8" t="s">
        <v>18</v>
      </c>
      <c r="C73" s="2">
        <f t="shared" ref="C73:H73" si="5">SUM(C64:C72)/COUNT(C64:C72)</f>
        <v>0.17000000000000004</v>
      </c>
      <c r="D73" s="2">
        <f t="shared" si="5"/>
        <v>0.60555555555555562</v>
      </c>
      <c r="E73" s="2">
        <f t="shared" si="5"/>
        <v>0.24222222222222223</v>
      </c>
      <c r="F73" s="2">
        <f t="shared" si="5"/>
        <v>0.64777777777777779</v>
      </c>
      <c r="G73" s="2">
        <f t="shared" si="5"/>
        <v>0.6644444444444445</v>
      </c>
      <c r="H73" s="2">
        <f t="shared" si="5"/>
        <v>0.13444444444444445</v>
      </c>
      <c r="I73" s="2">
        <f t="shared" ref="I73" si="6">SUM(I64:I72)/COUNT(I64:I72)</f>
        <v>0.44111111111111101</v>
      </c>
      <c r="K73" s="7" t="s">
        <v>18</v>
      </c>
      <c r="L73" s="1">
        <f>C45-C73</f>
        <v>0.26111111111111107</v>
      </c>
      <c r="M73" s="1">
        <f>D45-D73</f>
        <v>-4.4444444444444509E-2</v>
      </c>
      <c r="N73" s="1">
        <f>E45-E73</f>
        <v>9.888888888888886E-2</v>
      </c>
      <c r="O73" s="1">
        <f>F45-F73</f>
        <v>0.12333333333333329</v>
      </c>
      <c r="P73" s="1">
        <f>G45-G73</f>
        <v>0.15111111111111108</v>
      </c>
      <c r="Q73" s="1">
        <f>H45-H73</f>
        <v>0.18000000000000008</v>
      </c>
      <c r="R73" s="1">
        <f>I45-I73</f>
        <v>0.16222222222222227</v>
      </c>
      <c r="T73" s="7" t="s">
        <v>18</v>
      </c>
      <c r="U73" s="1">
        <f>C73-L$45</f>
        <v>7.8888888888888925E-2</v>
      </c>
      <c r="V73" s="1">
        <f>D73-M$45</f>
        <v>2.1111111111111192E-2</v>
      </c>
      <c r="W73" s="1">
        <f>E73-N$45</f>
        <v>9.6666666666666651E-2</v>
      </c>
      <c r="X73" s="1">
        <f>F73-O$45</f>
        <v>0.25444444444444442</v>
      </c>
      <c r="Y73" s="1">
        <f>G73-P$45</f>
        <v>0.29333333333333339</v>
      </c>
      <c r="Z73" s="1">
        <f>H73-Q$45</f>
        <v>0.15777777777777779</v>
      </c>
      <c r="AA73" s="1">
        <f>I73-R$45</f>
        <v>0.41666666666666657</v>
      </c>
    </row>
    <row r="74" spans="2:27" x14ac:dyDescent="0.35">
      <c r="B74" s="7" t="s">
        <v>19</v>
      </c>
      <c r="C74" s="1">
        <f>(Info!$B$2*Results!C64+Info!$B$3*Results!C65+Info!$B$4*Results!C66+Info!$B$5*Results!C67+Info!$B$6*Results!C68+Info!$B$7*Results!C69+Info!$B$8*Results!C70+Info!$B$9*Results!C71+Info!$B$10*Results!C72)/SUM(Info!$B$2:$B$10)</f>
        <v>0.16153846153846155</v>
      </c>
      <c r="D74" s="1">
        <f>(Info!$B$2*Results!D64+Info!$B$3*Results!D65+Info!$B$4*Results!D66+Info!$B$5*Results!D67+Info!$B$6*Results!D68+Info!$B$7*Results!D69+Info!$B$8*Results!D70+Info!$B$9*Results!D71+Info!$B$10*Results!D72)/SUM(Info!$B$2:$B$10)</f>
        <v>0.68895384615384614</v>
      </c>
      <c r="E74" s="1">
        <f>(Info!$B$2*Results!E64+Info!$B$3*Results!E65+Info!$B$4*Results!E66+Info!$B$5*Results!E67+Info!$B$6*Results!E68+Info!$B$7*Results!E69+Info!$B$8*Results!E70+Info!$B$9*Results!E71+Info!$B$10*Results!E72)/SUM(Info!$B$2:$B$10)</f>
        <v>0.24550769230769229</v>
      </c>
      <c r="F74" s="1">
        <f>(Info!$B$2*Results!F64+Info!$B$3*Results!F65+Info!$B$4*Results!F66+Info!$B$5*Results!F67+Info!$B$6*Results!F68+Info!$B$7*Results!F69+Info!$B$8*Results!F70+Info!$B$9*Results!F71+Info!$B$10*Results!F72)/SUM(Info!$B$2:$B$10)</f>
        <v>0.66206153846153848</v>
      </c>
      <c r="G74" s="1">
        <f>(Info!$B$2*Results!G64+Info!$B$3*Results!G65+Info!$B$4*Results!G66+Info!$B$5*Results!G67+Info!$B$6*Results!G68+Info!$B$7*Results!G69+Info!$B$8*Results!G70+Info!$B$9*Results!G71+Info!$B$10*Results!G72)/SUM(Info!$B$2:$B$10)</f>
        <v>0.65867692307692316</v>
      </c>
      <c r="H74" s="1">
        <f>(Info!$B$2*Results!H64+Info!$B$3*Results!H65+Info!$B$4*Results!H66+Info!$B$5*Results!H67+Info!$B$6*Results!H68+Info!$B$7*Results!H69+Info!$B$8*Results!H70+Info!$B$9*Results!H71+Info!$B$10*Results!H72)/SUM(Info!$B$2:$B$10)</f>
        <v>0.16833846153846155</v>
      </c>
      <c r="I74" s="1">
        <f>(Info!$B$2*Results!I64+Info!$B$3*Results!I65+Info!$B$4*Results!I66+Info!$B$5*Results!I67+Info!$B$6*Results!I68+Info!$B$7*Results!I69+Info!$B$8*Results!I70+Info!$B$9*Results!I71+Info!$B$10*Results!I72)/SUM(Info!$B$2:$B$10)</f>
        <v>0.57716923076923077</v>
      </c>
      <c r="K74" s="7" t="s">
        <v>19</v>
      </c>
      <c r="L74" s="1">
        <f>C46-C74</f>
        <v>0.23153846153846155</v>
      </c>
      <c r="M74" s="1">
        <f>D46-D74</f>
        <v>-5.344615384615381E-2</v>
      </c>
      <c r="N74" s="1">
        <f>E46-E74</f>
        <v>8.9969230769230774E-2</v>
      </c>
      <c r="O74" s="1">
        <f>F46-F74</f>
        <v>0.10399999999999998</v>
      </c>
      <c r="P74" s="1">
        <f>G46-G74</f>
        <v>0.11981538461538455</v>
      </c>
      <c r="Q74" s="1">
        <f>H46-H74</f>
        <v>0.14892307692307694</v>
      </c>
      <c r="R74" s="1">
        <f>I46-I74</f>
        <v>8.6400000000000032E-2</v>
      </c>
      <c r="T74" s="7" t="s">
        <v>19</v>
      </c>
      <c r="U74" s="1">
        <f>C74-L$46</f>
        <v>7.870769230769234E-2</v>
      </c>
      <c r="V74" s="1">
        <f>D74-M$46</f>
        <v>5.6953846153846133E-2</v>
      </c>
      <c r="W74" s="1">
        <f>E74-N$46</f>
        <v>0.10433846153846152</v>
      </c>
      <c r="X74" s="1">
        <f>F74-O$46</f>
        <v>0.25707692307692309</v>
      </c>
      <c r="Y74" s="1">
        <f>G74-P$46</f>
        <v>0.29778461538461548</v>
      </c>
      <c r="Z74" s="1">
        <f>H74-Q$46</f>
        <v>0.16584615384615387</v>
      </c>
      <c r="AA74" s="1">
        <f>I74-R$46</f>
        <v>0.53406153846153848</v>
      </c>
    </row>
    <row r="82" spans="2:15" x14ac:dyDescent="0.35">
      <c r="B82" s="3" t="s">
        <v>26</v>
      </c>
    </row>
    <row r="83" spans="2:15" x14ac:dyDescent="0.35">
      <c r="B83" s="1" t="s">
        <v>29</v>
      </c>
      <c r="N83" s="11"/>
      <c r="O83" s="11"/>
    </row>
    <row r="84" spans="2:15" x14ac:dyDescent="0.35">
      <c r="B84" s="4" t="s">
        <v>11</v>
      </c>
      <c r="C84" s="5" t="s">
        <v>27</v>
      </c>
      <c r="D84" s="5" t="s">
        <v>23</v>
      </c>
      <c r="E84" s="5" t="s">
        <v>24</v>
      </c>
      <c r="F84" s="5" t="s">
        <v>25</v>
      </c>
      <c r="G84" s="12" t="s">
        <v>36</v>
      </c>
      <c r="H84" s="5" t="s">
        <v>12</v>
      </c>
      <c r="I84" s="5" t="s">
        <v>13</v>
      </c>
      <c r="J84" s="5" t="s">
        <v>14</v>
      </c>
      <c r="K84" s="12" t="s">
        <v>15</v>
      </c>
      <c r="L84" s="12" t="s">
        <v>16</v>
      </c>
      <c r="M84" s="12" t="s">
        <v>17</v>
      </c>
      <c r="N84" s="13" t="s">
        <v>39</v>
      </c>
      <c r="O84" s="6" t="s">
        <v>40</v>
      </c>
    </row>
    <row r="85" spans="2:15" x14ac:dyDescent="0.35">
      <c r="B85" s="7" t="s">
        <v>0</v>
      </c>
      <c r="C85" s="1">
        <f>D85+F85</f>
        <v>4</v>
      </c>
      <c r="D85" s="1">
        <v>4</v>
      </c>
      <c r="E85" s="1">
        <v>2</v>
      </c>
      <c r="F85" s="1">
        <v>0</v>
      </c>
      <c r="G85" s="1">
        <f>Info!C2-C85</f>
        <v>10</v>
      </c>
      <c r="H85" s="1">
        <f>D85/(D85+E85)</f>
        <v>0.66666666666666663</v>
      </c>
      <c r="I85" s="1">
        <f>D85/(D85+F85)</f>
        <v>1</v>
      </c>
      <c r="J85" s="1">
        <f>2*H85*I85/(H85+I85)</f>
        <v>0.8</v>
      </c>
      <c r="K85" s="1">
        <f>(D85+G85)/SUM(D85:G85)</f>
        <v>0.875</v>
      </c>
      <c r="L85" s="1">
        <f>G85/(G85+E85)</f>
        <v>0.83333333333333337</v>
      </c>
      <c r="M85" s="1">
        <f>((D85*G85)-(E85*F85))/SQRT((D85+E85)*(D85+F85)*(G85+E85)*(G85+F85))</f>
        <v>0.7453559924999299</v>
      </c>
      <c r="N85" s="1">
        <f>IF(H85&gt;=I85,SQRT((E85+G85)*(D85+E85))/SQRT((F85+G85)*(D85+F85)),SQRT((F85+G85)*(D85+F85))/SQRT((E85+G85)*(D85+E85)))</f>
        <v>0.74535599249993001</v>
      </c>
      <c r="O85" s="1">
        <f>M85/N85</f>
        <v>0.99999999999999989</v>
      </c>
    </row>
    <row r="86" spans="2:15" x14ac:dyDescent="0.35">
      <c r="B86" s="7" t="s">
        <v>1</v>
      </c>
      <c r="C86" s="1">
        <f t="shared" ref="C86:C93" si="7">D86+F86</f>
        <v>5</v>
      </c>
      <c r="D86" s="1">
        <v>5</v>
      </c>
      <c r="E86" s="1">
        <v>0</v>
      </c>
      <c r="F86" s="1">
        <v>0</v>
      </c>
      <c r="G86" s="1">
        <f>Info!C3-C86</f>
        <v>6</v>
      </c>
      <c r="H86" s="1">
        <f>D86/(D86+E86)</f>
        <v>1</v>
      </c>
      <c r="I86" s="1">
        <f>D86/(D86+F86)</f>
        <v>1</v>
      </c>
      <c r="J86" s="1">
        <f t="shared" ref="J86:J93" si="8">2*H86*I86/(H86+I86)</f>
        <v>1</v>
      </c>
      <c r="K86" s="1">
        <f t="shared" ref="K86:K93" si="9">(D86+G86)/SUM(D86:G86)</f>
        <v>1</v>
      </c>
      <c r="L86" s="1">
        <f t="shared" ref="L86:L93" si="10">G86/(G86+E86)</f>
        <v>1</v>
      </c>
      <c r="M86" s="1">
        <f t="shared" ref="M86:M93" si="11">((D86*G86)-(E86*F86))/SQRT((D86+E86)*(D86+F86)*(G86+E86)*(G86+F86))</f>
        <v>1</v>
      </c>
      <c r="N86" s="1">
        <f t="shared" ref="N86:N93" si="12">IF(H86&gt;=I86,SQRT((E86+G86)*(D86+E86))/SQRT((F86+G86)*(D86+F86)),SQRT((F86+G86)*(D86+F86))/SQRT((E86+G86)*(D86+E86)))</f>
        <v>1</v>
      </c>
      <c r="O86" s="1">
        <f t="shared" ref="O86:O93" si="13">M86/N86</f>
        <v>1</v>
      </c>
    </row>
    <row r="87" spans="2:15" x14ac:dyDescent="0.35">
      <c r="B87" s="7" t="s">
        <v>6</v>
      </c>
      <c r="C87" s="1">
        <f t="shared" si="7"/>
        <v>6</v>
      </c>
      <c r="D87" s="1">
        <v>5</v>
      </c>
      <c r="E87" s="1">
        <v>0</v>
      </c>
      <c r="F87" s="1">
        <v>1</v>
      </c>
      <c r="G87" s="1">
        <f>Info!C4-C87</f>
        <v>5</v>
      </c>
      <c r="H87" s="1">
        <f>D87/(D87+E87)</f>
        <v>1</v>
      </c>
      <c r="I87" s="1">
        <f>D87/(D87+F87)</f>
        <v>0.83333333333333337</v>
      </c>
      <c r="J87" s="1">
        <f t="shared" si="8"/>
        <v>0.90909090909090906</v>
      </c>
      <c r="K87" s="1">
        <f t="shared" si="9"/>
        <v>0.90909090909090906</v>
      </c>
      <c r="L87" s="1">
        <f t="shared" si="10"/>
        <v>1</v>
      </c>
      <c r="M87" s="1">
        <f t="shared" si="11"/>
        <v>0.83333333333333337</v>
      </c>
      <c r="N87" s="1">
        <f t="shared" si="12"/>
        <v>0.83333333333333337</v>
      </c>
      <c r="O87" s="1">
        <f t="shared" si="13"/>
        <v>1</v>
      </c>
    </row>
    <row r="88" spans="2:15" x14ac:dyDescent="0.35">
      <c r="B88" s="7" t="s">
        <v>2</v>
      </c>
      <c r="C88" s="1">
        <f t="shared" si="7"/>
        <v>0</v>
      </c>
      <c r="D88" s="1">
        <v>0</v>
      </c>
      <c r="E88" s="1">
        <v>0</v>
      </c>
      <c r="F88" s="1">
        <v>0</v>
      </c>
      <c r="G88" s="1">
        <f>Info!C5-C88</f>
        <v>8</v>
      </c>
      <c r="K88" s="1">
        <f t="shared" si="9"/>
        <v>1</v>
      </c>
      <c r="L88" s="1">
        <f t="shared" si="10"/>
        <v>1</v>
      </c>
    </row>
    <row r="89" spans="2:15" x14ac:dyDescent="0.35">
      <c r="B89" s="7" t="s">
        <v>3</v>
      </c>
      <c r="C89" s="1">
        <f t="shared" si="7"/>
        <v>1</v>
      </c>
      <c r="D89" s="1">
        <v>1</v>
      </c>
      <c r="E89" s="1">
        <v>0</v>
      </c>
      <c r="F89" s="1">
        <v>0</v>
      </c>
      <c r="G89" s="1">
        <f>Info!C6-C89</f>
        <v>7</v>
      </c>
      <c r="H89" s="1">
        <f>D89/(D89+E89)</f>
        <v>1</v>
      </c>
      <c r="I89" s="1">
        <f>D89/(D89+F89)</f>
        <v>1</v>
      </c>
      <c r="J89" s="1">
        <f t="shared" si="8"/>
        <v>1</v>
      </c>
      <c r="K89" s="1">
        <f t="shared" si="9"/>
        <v>1</v>
      </c>
      <c r="L89" s="1">
        <f t="shared" si="10"/>
        <v>1</v>
      </c>
      <c r="M89" s="1">
        <f t="shared" si="11"/>
        <v>1</v>
      </c>
      <c r="N89" s="1">
        <f t="shared" si="12"/>
        <v>1</v>
      </c>
      <c r="O89" s="1">
        <f t="shared" si="13"/>
        <v>1</v>
      </c>
    </row>
    <row r="90" spans="2:15" x14ac:dyDescent="0.35">
      <c r="B90" s="7" t="s">
        <v>4</v>
      </c>
      <c r="C90" s="1">
        <f t="shared" si="7"/>
        <v>1</v>
      </c>
      <c r="D90" s="1">
        <v>1</v>
      </c>
      <c r="E90" s="1">
        <v>0</v>
      </c>
      <c r="F90" s="1">
        <v>0</v>
      </c>
      <c r="G90" s="1">
        <f>Info!C7-C90</f>
        <v>11</v>
      </c>
      <c r="H90" s="1">
        <f>D90/(D90+E90)</f>
        <v>1</v>
      </c>
      <c r="I90" s="1">
        <f>D90/(D90+F90)</f>
        <v>1</v>
      </c>
      <c r="J90" s="1">
        <f t="shared" si="8"/>
        <v>1</v>
      </c>
      <c r="K90" s="1">
        <f t="shared" si="9"/>
        <v>1</v>
      </c>
      <c r="L90" s="1">
        <f t="shared" si="10"/>
        <v>1</v>
      </c>
      <c r="M90" s="1">
        <f t="shared" si="11"/>
        <v>1</v>
      </c>
      <c r="N90" s="1">
        <f t="shared" si="12"/>
        <v>1</v>
      </c>
      <c r="O90" s="1">
        <f t="shared" si="13"/>
        <v>1</v>
      </c>
    </row>
    <row r="91" spans="2:15" x14ac:dyDescent="0.35">
      <c r="B91" s="7" t="s">
        <v>5</v>
      </c>
      <c r="C91" s="1">
        <f t="shared" si="7"/>
        <v>4</v>
      </c>
      <c r="D91" s="1">
        <v>3</v>
      </c>
      <c r="E91" s="1">
        <v>3</v>
      </c>
      <c r="F91" s="1">
        <v>1</v>
      </c>
      <c r="G91" s="1">
        <f>Info!C8-C91</f>
        <v>8</v>
      </c>
      <c r="H91" s="1">
        <f>D91/(D91+E91)</f>
        <v>0.5</v>
      </c>
      <c r="I91" s="1">
        <f>D91/(D91+F91)</f>
        <v>0.75</v>
      </c>
      <c r="J91" s="1">
        <f t="shared" si="8"/>
        <v>0.6</v>
      </c>
      <c r="K91" s="1">
        <f t="shared" si="9"/>
        <v>0.73333333333333328</v>
      </c>
      <c r="L91" s="1">
        <f t="shared" si="10"/>
        <v>0.72727272727272729</v>
      </c>
      <c r="M91" s="1">
        <f t="shared" si="11"/>
        <v>0.43082021842766455</v>
      </c>
      <c r="N91" s="1">
        <f t="shared" si="12"/>
        <v>0.7385489458759964</v>
      </c>
      <c r="O91" s="1">
        <f t="shared" si="13"/>
        <v>0.58333333333333326</v>
      </c>
    </row>
    <row r="92" spans="2:15" x14ac:dyDescent="0.35">
      <c r="B92" s="7" t="s">
        <v>7</v>
      </c>
      <c r="C92" s="1">
        <f t="shared" si="7"/>
        <v>1</v>
      </c>
      <c r="D92" s="1">
        <v>1</v>
      </c>
      <c r="E92" s="1">
        <v>0</v>
      </c>
      <c r="F92" s="1">
        <v>0</v>
      </c>
      <c r="G92" s="1">
        <f>Info!C9-C92</f>
        <v>5</v>
      </c>
      <c r="H92" s="10">
        <f>D92/(D92+E92)</f>
        <v>1</v>
      </c>
      <c r="I92" s="10">
        <f>D92/(D92+F92)</f>
        <v>1</v>
      </c>
      <c r="J92" s="10">
        <f t="shared" si="8"/>
        <v>1</v>
      </c>
      <c r="K92" s="1">
        <f t="shared" si="9"/>
        <v>1</v>
      </c>
      <c r="L92" s="1">
        <f t="shared" si="10"/>
        <v>1</v>
      </c>
      <c r="M92" s="1">
        <f t="shared" si="11"/>
        <v>1</v>
      </c>
      <c r="N92" s="1">
        <f t="shared" si="12"/>
        <v>1</v>
      </c>
      <c r="O92" s="1">
        <f t="shared" si="13"/>
        <v>1</v>
      </c>
    </row>
    <row r="93" spans="2:15" x14ac:dyDescent="0.35">
      <c r="B93" s="7" t="s">
        <v>8</v>
      </c>
      <c r="C93" s="9">
        <f t="shared" si="7"/>
        <v>3</v>
      </c>
      <c r="D93" s="5">
        <v>2</v>
      </c>
      <c r="E93" s="5">
        <v>0</v>
      </c>
      <c r="F93" s="5">
        <v>1</v>
      </c>
      <c r="G93" s="5">
        <f>Info!C10-C93</f>
        <v>3</v>
      </c>
      <c r="H93" s="5">
        <f>D93/(D93+E93)</f>
        <v>1</v>
      </c>
      <c r="I93" s="5">
        <f>D93/(D93+F93)</f>
        <v>0.66666666666666663</v>
      </c>
      <c r="J93" s="5">
        <f t="shared" si="8"/>
        <v>0.8</v>
      </c>
      <c r="K93" s="5">
        <f t="shared" si="9"/>
        <v>0.83333333333333337</v>
      </c>
      <c r="L93" s="5">
        <f t="shared" si="10"/>
        <v>1</v>
      </c>
      <c r="M93" s="5">
        <f t="shared" si="11"/>
        <v>0.70710678118654757</v>
      </c>
      <c r="N93" s="5">
        <f t="shared" si="12"/>
        <v>0.70710678118654746</v>
      </c>
      <c r="O93" s="5">
        <f t="shared" si="13"/>
        <v>1.0000000000000002</v>
      </c>
    </row>
    <row r="94" spans="2:15" x14ac:dyDescent="0.35">
      <c r="B94" s="8" t="s">
        <v>18</v>
      </c>
      <c r="H94" s="1">
        <f>SUM(H85:H93)/COUNT(H85:H93)</f>
        <v>0.89583333333333326</v>
      </c>
      <c r="I94" s="1">
        <f>SUM(I85:I93)/COUNT(I85:I93)</f>
        <v>0.90625000000000011</v>
      </c>
      <c r="J94" s="1">
        <f>SUM(J85:J93)/COUNT(J85:J93)</f>
        <v>0.88863636363636356</v>
      </c>
      <c r="K94" s="1">
        <f t="shared" ref="K94:O94" si="14">SUM(K85:K93)/COUNT(K85:K93)</f>
        <v>0.92786195286195294</v>
      </c>
      <c r="L94" s="1">
        <f t="shared" si="14"/>
        <v>0.95117845117845135</v>
      </c>
      <c r="M94" s="1">
        <f t="shared" si="14"/>
        <v>0.83957704068093442</v>
      </c>
      <c r="N94" s="1">
        <f t="shared" si="14"/>
        <v>0.87804313161197589</v>
      </c>
      <c r="O94" s="1">
        <f t="shared" si="14"/>
        <v>0.94791666666666663</v>
      </c>
    </row>
    <row r="95" spans="2:15" x14ac:dyDescent="0.35">
      <c r="B95" s="7" t="s">
        <v>19</v>
      </c>
      <c r="D95" s="6"/>
      <c r="E95" s="6"/>
      <c r="F95" s="6"/>
      <c r="H95" s="6">
        <f>(($C85*H85)+($C86*H86)+($C87*H87)+($C88*H88)+($C89*H89)+($C90*H90)+($C91*H91)+($C92*H92)+($C93*H93))/SUM($C85:$C93)</f>
        <v>0.86666666666666659</v>
      </c>
      <c r="I95" s="6">
        <f>(($C85*I85)+($C86*I86)+($C87*I87)+($C88*I88)+($C89*I89)+($C90*I90)+($C91*I91)+($C92*I92)+($C93*I93))/SUM($C85:$C93)</f>
        <v>0.88</v>
      </c>
      <c r="J95" s="6">
        <f>(($C85*J85)+($C86*J86)+($C87*J87)+($C88*J88)+($C89*J89)+($C90*J90)+($C91*J91)+($C92*J92)+($C93*J93))/SUM($C85:$C93)</f>
        <v>0.85818181818181816</v>
      </c>
      <c r="K95" s="6">
        <f>(($C85*K85)+($C86*K86)+($C87*K87)+($C88*K88)+($C89*K89)+($C90*K90)+($C91*K91)+($C92*K92)+($C93*K93))/SUM($C85:$C93)</f>
        <v>0.89551515151515149</v>
      </c>
      <c r="L95" s="6">
        <f>(($C85*L85)+($C86*L86)+($C87*L87)+($C88*L88)+($C89*L89)+($C90*L90)+($C91*L91)+($C92*L92)+($C93*L93))/SUM($C85:$C93)</f>
        <v>0.9296969696969698</v>
      </c>
      <c r="M95" s="6">
        <f>(($C85*M85)+($C86*M86)+($C87*M87)+($C88*M88)+($C89*M89)+($C90*M90)+($C91*M91)+($C92*M92)+($C93*M93))/SUM($C85:$C93)</f>
        <v>0.79304100749080075</v>
      </c>
      <c r="N95" s="6">
        <f>(($C85*N85)+($C86*N86)+($C87*N87)+($C88*N88)+($C89*N89)+($C90*N90)+($C91*N91)+($C92*N92)+($C93*N93))/SUM($C85:$C93)</f>
        <v>0.84227760388253403</v>
      </c>
      <c r="O95" s="6">
        <f>(($C85*O85)+($C86*O86)+($C87*O87)+($C88*O88)+($C89*O89)+($C90*O90)+($C91*O91)+($C92*O92)+($C93*O93))/SUM($C85:$C93)</f>
        <v>0.93333333333333324</v>
      </c>
    </row>
  </sheetData>
  <conditionalFormatting sqref="U5:AA15">
    <cfRule type="colorScale" priority="7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36:AA46">
    <cfRule type="colorScale" priority="6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50:AA60">
    <cfRule type="colorScale" priority="5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64:AA74">
    <cfRule type="colorScale" priority="4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L50:R60">
    <cfRule type="colorScale" priority="3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L64:R74">
    <cfRule type="colorScale" priority="2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19:AA29">
    <cfRule type="colorScale" priority="1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2" sqref="B2"/>
    </sheetView>
  </sheetViews>
  <sheetFormatPr defaultColWidth="10.81640625" defaultRowHeight="14.5" x14ac:dyDescent="0.35"/>
  <cols>
    <col min="1" max="1" width="16.1796875" bestFit="1" customWidth="1"/>
    <col min="3" max="3" width="16.1796875" bestFit="1" customWidth="1"/>
  </cols>
  <sheetData>
    <row r="1" spans="1:3" x14ac:dyDescent="0.35">
      <c r="B1" t="s">
        <v>9</v>
      </c>
      <c r="C1" t="s">
        <v>35</v>
      </c>
    </row>
    <row r="2" spans="1:3" x14ac:dyDescent="0.35">
      <c r="A2" t="s">
        <v>0</v>
      </c>
      <c r="B2">
        <v>29</v>
      </c>
      <c r="C2">
        <v>14</v>
      </c>
    </row>
    <row r="3" spans="1:3" x14ac:dyDescent="0.35">
      <c r="A3" t="s">
        <v>1</v>
      </c>
      <c r="B3">
        <v>27</v>
      </c>
      <c r="C3">
        <v>11</v>
      </c>
    </row>
    <row r="4" spans="1:3" x14ac:dyDescent="0.35">
      <c r="A4" t="s">
        <v>6</v>
      </c>
      <c r="B4">
        <v>60</v>
      </c>
      <c r="C4">
        <v>11</v>
      </c>
    </row>
    <row r="5" spans="1:3" x14ac:dyDescent="0.35">
      <c r="A5" t="s">
        <v>2</v>
      </c>
      <c r="B5">
        <v>50</v>
      </c>
      <c r="C5">
        <v>8</v>
      </c>
    </row>
    <row r="6" spans="1:3" x14ac:dyDescent="0.35">
      <c r="A6" t="s">
        <v>3</v>
      </c>
      <c r="B6">
        <v>46</v>
      </c>
      <c r="C6">
        <v>8</v>
      </c>
    </row>
    <row r="7" spans="1:3" x14ac:dyDescent="0.35">
      <c r="A7" t="s">
        <v>4</v>
      </c>
      <c r="B7">
        <v>52</v>
      </c>
      <c r="C7">
        <v>12</v>
      </c>
    </row>
    <row r="8" spans="1:3" x14ac:dyDescent="0.35">
      <c r="A8" t="s">
        <v>5</v>
      </c>
      <c r="B8">
        <v>34</v>
      </c>
      <c r="C8">
        <v>12</v>
      </c>
    </row>
    <row r="9" spans="1:3" x14ac:dyDescent="0.35">
      <c r="A9" t="s">
        <v>7</v>
      </c>
      <c r="B9">
        <v>18</v>
      </c>
      <c r="C9">
        <v>6</v>
      </c>
    </row>
    <row r="10" spans="1:3" x14ac:dyDescent="0.35">
      <c r="A10" t="s">
        <v>8</v>
      </c>
      <c r="B10">
        <v>9</v>
      </c>
      <c r="C1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2022-10-31T14:36:12Z</dcterms:modified>
</cp:coreProperties>
</file>