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F89D3A7A-347F-4D2E-AE50-7E757EA3A8F7}" xr6:coauthVersionLast="47" xr6:coauthVersionMax="47" xr10:uidLastSave="{00000000-0000-0000-0000-000000000000}"/>
  <bookViews>
    <workbookView xWindow="-160" yWindow="9040" windowWidth="28670" windowHeight="15320" xr2:uid="{00000000-000D-0000-FFFF-FFFF00000000}"/>
  </bookViews>
  <sheets>
    <sheet name="SAD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D10" i="2"/>
  <c r="E10" i="2"/>
  <c r="F10" i="2"/>
  <c r="G10" i="2"/>
  <c r="H10" i="2"/>
  <c r="C10" i="2"/>
  <c r="D10" i="1"/>
  <c r="E10" i="1"/>
  <c r="F10" i="1"/>
  <c r="G10" i="1"/>
  <c r="H10" i="1"/>
  <c r="C10" i="1"/>
  <c r="C10" i="3"/>
  <c r="D9" i="3"/>
  <c r="E9" i="3"/>
  <c r="F9" i="3"/>
  <c r="G9" i="3"/>
  <c r="H9" i="3"/>
  <c r="C9" i="3"/>
  <c r="D9" i="1"/>
  <c r="E9" i="1"/>
  <c r="F9" i="1"/>
  <c r="G9" i="1"/>
  <c r="H9" i="1"/>
  <c r="C9" i="1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<sst xmlns="http://schemas.openxmlformats.org/spreadsheetml/2006/main" count="62" uniqueCount="19">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</sst>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C14" sqref="C14"/>
    </sheetView>
  </sheetViews>
  <sheetFormatPr defaultColWidth="10.90625" defaultRowHeight="14.5" x14ac:dyDescent="0.35"/>
  <cols>
    <col min="2" max="2" width="13.7265625" bestFit="1" customWidth="1"/>
    <col min="3" max="3" width="9.1796875" bestFit="1" customWidth="1"/>
    <col min="4" max="5" width="8.1796875" customWidth="1"/>
    <col min="6" max="6" width="8.7265625" bestFit="1" customWidth="1"/>
    <col min="7" max="7" width="10.1796875" bestFit="1" customWidth="1"/>
    <col min="8" max="8" width="8.179687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5" t="s">
        <v>11</v>
      </c>
      <c r="C4" s="1">
        <v>0.77</v>
      </c>
      <c r="D4" s="1">
        <v>0.91</v>
      </c>
      <c r="E4" s="1">
        <v>0.84</v>
      </c>
      <c r="F4" s="1">
        <v>0.99</v>
      </c>
      <c r="G4" s="1">
        <v>0.99</v>
      </c>
      <c r="H4" s="1">
        <v>0.83</v>
      </c>
    </row>
    <row r="5" spans="2:8" x14ac:dyDescent="0.35">
      <c r="B5" s="5" t="s">
        <v>10</v>
      </c>
      <c r="C5" s="1">
        <v>0.89</v>
      </c>
      <c r="D5" s="1">
        <v>1</v>
      </c>
      <c r="E5" s="1">
        <v>0.94</v>
      </c>
      <c r="F5" s="1">
        <v>0.96</v>
      </c>
      <c r="G5" s="1">
        <v>0.94</v>
      </c>
      <c r="H5" s="1">
        <v>0.92</v>
      </c>
    </row>
    <row r="6" spans="2:8" x14ac:dyDescent="0.35">
      <c r="B6" s="5" t="s">
        <v>7</v>
      </c>
      <c r="C6" s="1">
        <v>1</v>
      </c>
      <c r="D6" s="1">
        <v>0.52</v>
      </c>
      <c r="E6" s="1">
        <v>0.68</v>
      </c>
      <c r="F6" s="1">
        <v>0.99</v>
      </c>
      <c r="G6" s="1">
        <v>1</v>
      </c>
      <c r="H6" s="1">
        <v>0.72</v>
      </c>
    </row>
    <row r="7" spans="2:8" x14ac:dyDescent="0.35">
      <c r="B7" s="5" t="s">
        <v>9</v>
      </c>
      <c r="C7" s="1">
        <v>0.71</v>
      </c>
      <c r="D7" s="1">
        <v>0.91</v>
      </c>
      <c r="E7" s="1">
        <v>0.8</v>
      </c>
      <c r="F7" s="1">
        <v>0.98</v>
      </c>
      <c r="G7" s="1">
        <v>0.98</v>
      </c>
      <c r="H7" s="1">
        <v>0.79</v>
      </c>
    </row>
    <row r="8" spans="2:8" x14ac:dyDescent="0.35">
      <c r="B8" s="4" t="s">
        <v>8</v>
      </c>
      <c r="C8" s="3">
        <v>1</v>
      </c>
      <c r="D8" s="3">
        <v>0.71</v>
      </c>
      <c r="E8" s="3">
        <v>0.83</v>
      </c>
      <c r="F8" s="3">
        <v>0.98</v>
      </c>
      <c r="G8" s="3">
        <v>1</v>
      </c>
      <c r="H8" s="3">
        <v>0.83</v>
      </c>
    </row>
    <row r="9" spans="2:8" x14ac:dyDescent="0.35">
      <c r="B9" s="5" t="s">
        <v>12</v>
      </c>
      <c r="C9" s="1">
        <f>SUM(C4:C8)/COUNT(C4:C8)</f>
        <v>0.874</v>
      </c>
      <c r="D9" s="1">
        <f t="shared" ref="D9:H9" si="0">SUM(D4:D8)/COUNT(D4:D8)</f>
        <v>0.81000000000000016</v>
      </c>
      <c r="E9" s="1">
        <f t="shared" si="0"/>
        <v>0.81799999999999995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(C6*Projects!$C$6+C8*Projects!$C$8+C7*Projects!$C$7+C4*Projects!$C$4+C5*Projects!$C$5)/SUM(Projects!$C$4:$C$8)</f>
        <v>0.80918548787895528</v>
      </c>
      <c r="D10" s="1">
        <f>(D6*Projects!$C$6+D8*Projects!$C$8+D7*Projects!$C$7+D4*Projects!$C$4+D5*Projects!$C$5)/SUM(Projects!$C$4:$C$8)</f>
        <v>0.94220608537191453</v>
      </c>
      <c r="E10" s="1">
        <f>(E6*Projects!$C$6+E8*Projects!$C$8+E7*Projects!$C$7+E4*Projects!$C$4+E5*Projects!$C$5)/SUM(Projects!$C$4:$C$8)</f>
        <v>0.86801314263625817</v>
      </c>
      <c r="F10" s="1">
        <f>(F6*Projects!$C$6+F8*Projects!$C$8+F7*Projects!$C$7+F4*Projects!$C$4+F5*Projects!$C$5)/SUM(Projects!$C$4:$C$8)</f>
        <v>0.97170964713678276</v>
      </c>
      <c r="G10" s="1">
        <f>(G6*Projects!$C$6+G8*Projects!$C$8+G7*Projects!$C$7+G4*Projects!$C$4+G5*Projects!$C$5)/SUM(Projects!$C$4:$C$8)</f>
        <v>0.96338671378872365</v>
      </c>
      <c r="H10" s="1">
        <f>(H6*Projects!$C$6+H8*Projects!$C$8+H7*Projects!$C$7+H4*Projects!$C$4+H5*Projects!$C$5)/SUM(Projects!$C$4:$C$8)</f>
        <v>0.85397592357391361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C4" sqref="C4"/>
    </sheetView>
  </sheetViews>
  <sheetFormatPr defaultColWidth="9.1796875" defaultRowHeight="14.5" x14ac:dyDescent="0.35"/>
  <cols>
    <col min="2" max="2" width="13.7265625" bestFit="1" customWidth="1"/>
    <col min="7" max="7" width="10.1796875" bestFit="1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7">
        <v>0.88</v>
      </c>
      <c r="D4" s="7">
        <v>0.83</v>
      </c>
      <c r="E4" s="7">
        <v>0.85</v>
      </c>
      <c r="F4" s="7">
        <v>0.99</v>
      </c>
      <c r="G4" s="7">
        <v>0.99</v>
      </c>
      <c r="H4" s="7">
        <v>0.84</v>
      </c>
    </row>
    <row r="5" spans="2:8" x14ac:dyDescent="0.35">
      <c r="B5" s="5" t="s">
        <v>10</v>
      </c>
      <c r="C5" s="1">
        <v>0.9</v>
      </c>
      <c r="D5" s="1">
        <v>1</v>
      </c>
      <c r="E5" s="1">
        <v>0.95</v>
      </c>
      <c r="F5" s="1">
        <v>0.97</v>
      </c>
      <c r="G5" s="1">
        <v>0.97</v>
      </c>
      <c r="H5" s="1">
        <v>0.93</v>
      </c>
    </row>
    <row r="6" spans="2:8" x14ac:dyDescent="0.35">
      <c r="B6" s="5" t="s">
        <v>7</v>
      </c>
      <c r="C6" s="1">
        <v>1</v>
      </c>
      <c r="D6" s="1">
        <v>0.62</v>
      </c>
      <c r="E6" s="1">
        <v>0.77</v>
      </c>
      <c r="F6" s="1">
        <v>0.98</v>
      </c>
      <c r="G6" s="1">
        <v>1</v>
      </c>
      <c r="H6" s="1">
        <v>0.78</v>
      </c>
    </row>
    <row r="7" spans="2:8" x14ac:dyDescent="0.35">
      <c r="B7" s="5" t="s">
        <v>9</v>
      </c>
      <c r="C7" s="1">
        <v>0.56000000000000005</v>
      </c>
      <c r="D7" s="1">
        <v>0.88</v>
      </c>
      <c r="E7" s="1">
        <v>0.68</v>
      </c>
      <c r="F7" s="1">
        <v>0.97</v>
      </c>
      <c r="G7" s="1">
        <v>0.98</v>
      </c>
      <c r="H7" s="1">
        <v>0.69</v>
      </c>
    </row>
    <row r="8" spans="2:8" x14ac:dyDescent="0.35">
      <c r="B8" s="4" t="s">
        <v>8</v>
      </c>
      <c r="C8" s="3">
        <v>1</v>
      </c>
      <c r="D8" s="3">
        <v>0.74</v>
      </c>
      <c r="E8" s="3">
        <v>0.85</v>
      </c>
      <c r="F8" s="3">
        <v>0.99</v>
      </c>
      <c r="G8" s="3">
        <v>1</v>
      </c>
      <c r="H8" s="3">
        <v>0.85</v>
      </c>
    </row>
    <row r="9" spans="2:8" x14ac:dyDescent="0.3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</v>
      </c>
      <c r="F9" s="1">
        <f t="shared" si="0"/>
        <v>0.98000000000000009</v>
      </c>
      <c r="G9" s="1">
        <f t="shared" si="0"/>
        <v>0.98799999999999988</v>
      </c>
      <c r="H9" s="1">
        <f t="shared" si="0"/>
        <v>0.81799999999999995</v>
      </c>
    </row>
    <row r="10" spans="2:8" x14ac:dyDescent="0.35">
      <c r="B10" s="5" t="s">
        <v>13</v>
      </c>
      <c r="C10" s="1">
        <f>(C6*Projects!$D$6+C8*Projects!$D$8+C7*Projects!$D$7+C4*Projects!$D$4+C5*Projects!$D$5)/SUM(Projects!$D$4:$D$8)</f>
        <v>0.82779661016949146</v>
      </c>
      <c r="D10" s="1">
        <f>(D6*Projects!$D$6+D8*Projects!$D$8+D7*Projects!$D$7+D4*Projects!$D$4+D5*Projects!$D$5)/SUM(Projects!$D$4:$D$8)</f>
        <v>0.81355932203389836</v>
      </c>
      <c r="E10" s="1">
        <f>(E6*Projects!$D$6+E8*Projects!$D$8+E7*Projects!$D$7+E4*Projects!$D$4+E5*Projects!$D$5)/SUM(Projects!$D$4:$D$8)</f>
        <v>0.79807909604519767</v>
      </c>
      <c r="F10" s="1">
        <f>(F6*Projects!$D$6+F8*Projects!$D$8+F7*Projects!$D$7+F4*Projects!$D$4+F5*Projects!$D$5)/SUM(Projects!$D$4:$D$8)</f>
        <v>0.98056497175141244</v>
      </c>
      <c r="G10" s="1">
        <f>(G6*Projects!$D$6+G8*Projects!$D$8+G7*Projects!$D$7+G4*Projects!$D$4+G5*Projects!$D$5)/SUM(Projects!$D$4:$D$8)</f>
        <v>0.9882485875706214</v>
      </c>
      <c r="H10" s="1">
        <f>(H6*Projects!$D$6+H8*Projects!$D$8+H7*Projects!$D$7+H4*Projects!$D$4+H5*Projects!$D$5)/SUM(Projects!$D$4:$D$8)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C4" sqref="C4"/>
    </sheetView>
  </sheetViews>
  <sheetFormatPr defaultColWidth="10.90625" defaultRowHeight="14.5" x14ac:dyDescent="0.35"/>
  <cols>
    <col min="2" max="2" width="13.453125" customWidth="1"/>
  </cols>
  <sheetData>
    <row r="3" spans="2:8" x14ac:dyDescent="0.3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6" t="s">
        <v>11</v>
      </c>
      <c r="C4" s="1">
        <v>0.94</v>
      </c>
      <c r="D4" s="1">
        <v>0.96</v>
      </c>
      <c r="E4" s="1">
        <v>0.95</v>
      </c>
      <c r="F4" s="1">
        <v>0.99</v>
      </c>
      <c r="G4" s="1">
        <v>1</v>
      </c>
      <c r="H4" s="1">
        <v>0.95</v>
      </c>
    </row>
    <row r="5" spans="2:8" x14ac:dyDescent="0.35">
      <c r="B5" s="5" t="s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2:8" x14ac:dyDescent="0.35">
      <c r="B6" s="5" t="s">
        <v>7</v>
      </c>
      <c r="C6" s="1">
        <v>0.98</v>
      </c>
      <c r="D6" s="1">
        <v>1</v>
      </c>
      <c r="E6" s="1">
        <v>0.99</v>
      </c>
      <c r="F6" s="1">
        <v>1</v>
      </c>
      <c r="G6" s="1">
        <v>1</v>
      </c>
      <c r="H6" s="1">
        <v>0.99</v>
      </c>
    </row>
    <row r="7" spans="2:8" x14ac:dyDescent="0.35">
      <c r="B7" s="5" t="s"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2:8" x14ac:dyDescent="0.35">
      <c r="B8" s="4" t="s">
        <v>8</v>
      </c>
      <c r="C8" s="3">
        <v>0.98</v>
      </c>
      <c r="D8" s="3">
        <v>0.98</v>
      </c>
      <c r="E8" s="3">
        <v>0.98</v>
      </c>
      <c r="F8" s="3">
        <v>1</v>
      </c>
      <c r="G8" s="3">
        <v>1</v>
      </c>
      <c r="H8" s="3">
        <v>0.97</v>
      </c>
    </row>
    <row r="9" spans="2:8" x14ac:dyDescent="0.35">
      <c r="B9" s="5" t="s">
        <v>12</v>
      </c>
      <c r="C9" s="1">
        <f>SUM(C4:C8)/COUNT(C4:C8)</f>
        <v>0.98000000000000009</v>
      </c>
      <c r="D9" s="1">
        <f t="shared" ref="D9:H9" si="0">SUM(D4:D8)/COUNT(D4:D8)</f>
        <v>0.98799999999999988</v>
      </c>
      <c r="E9" s="1">
        <f t="shared" si="0"/>
        <v>0.98399999999999999</v>
      </c>
      <c r="F9" s="1">
        <f t="shared" si="0"/>
        <v>0.998</v>
      </c>
      <c r="G9" s="1">
        <f t="shared" si="0"/>
        <v>1</v>
      </c>
      <c r="H9" s="1">
        <f t="shared" si="0"/>
        <v>0.98199999999999998</v>
      </c>
    </row>
    <row r="10" spans="2:8" x14ac:dyDescent="0.35">
      <c r="B10" s="5" t="s">
        <v>13</v>
      </c>
      <c r="C10" s="1">
        <f>(C6*Projects!$E$6+C8*Projects!$E$8+C7*Projects!$E$7+C4*Projects!$E$4+C5*Projects!$E$5)/SUM(Projects!$E$4:$E$8)</f>
        <v>0.98933274414494021</v>
      </c>
      <c r="D10" s="1">
        <f>(D6*Projects!$E$6+D8*Projects!$E$8+D7*Projects!$E$7+D4*Projects!$E$4+D5*Projects!$E$5)/SUM(Projects!$E$4:$E$8)</f>
        <v>0.99282368537339827</v>
      </c>
      <c r="E10" s="1">
        <f>(E6*Projects!$E$6+E8*Projects!$E$8+E7*Projects!$E$7+E4*Projects!$E$4+E5*Projects!$E$5)/SUM(Projects!$E$4:$E$8)</f>
        <v>0.99107821475916924</v>
      </c>
      <c r="F10" s="1">
        <f>(F6*Projects!$E$6+F8*Projects!$E$8+F7*Projects!$E$7+F4*Projects!$E$4+F5*Projects!$E$5)/SUM(Projects!$E$4:$E$8)</f>
        <v>0.99838709677419346</v>
      </c>
      <c r="G10" s="1">
        <f>(G6*Projects!$E$6+G8*Projects!$E$8+G7*Projects!$E$7+G4*Projects!$E$4+G5*Projects!$E$5)/SUM(Projects!$E$4:$E$8)</f>
        <v>1</v>
      </c>
      <c r="H10" s="1">
        <f>(H6*Projects!$E$6+H8*Projects!$E$8+H7*Projects!$E$7+H4*Projects!$E$4+H5*Projects!$E$5)/SUM(Projects!$E$4:$E$8)</f>
        <v>0.99071586389748112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5" sqref="C5"/>
    </sheetView>
  </sheetViews>
  <sheetFormatPr defaultColWidth="10.90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17</v>
      </c>
      <c r="D3" t="s">
        <v>15</v>
      </c>
      <c r="E3" t="s">
        <v>16</v>
      </c>
    </row>
    <row r="4" spans="2:5" x14ac:dyDescent="0.35">
      <c r="B4" t="s">
        <v>11</v>
      </c>
      <c r="C4">
        <v>1473</v>
      </c>
      <c r="D4">
        <v>52</v>
      </c>
      <c r="E4">
        <v>730</v>
      </c>
    </row>
    <row r="5" spans="2:5" x14ac:dyDescent="0.35">
      <c r="B5" t="s">
        <v>10</v>
      </c>
      <c r="C5">
        <v>8268</v>
      </c>
      <c r="D5">
        <v>18</v>
      </c>
      <c r="E5">
        <v>1956</v>
      </c>
    </row>
    <row r="6" spans="2:5" x14ac:dyDescent="0.35">
      <c r="B6" t="s">
        <v>7</v>
      </c>
      <c r="C6">
        <v>50</v>
      </c>
      <c r="D6">
        <v>29</v>
      </c>
      <c r="E6">
        <v>60</v>
      </c>
    </row>
    <row r="7" spans="2:5" x14ac:dyDescent="0.35">
      <c r="B7" t="s">
        <v>9</v>
      </c>
      <c r="C7">
        <v>7611</v>
      </c>
      <c r="D7">
        <v>51</v>
      </c>
      <c r="E7">
        <v>1616</v>
      </c>
    </row>
    <row r="8" spans="2:5" x14ac:dyDescent="0.35">
      <c r="B8" t="s">
        <v>8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17</v>
      </c>
      <c r="D12" t="s">
        <v>15</v>
      </c>
      <c r="E12" t="s">
        <v>16</v>
      </c>
    </row>
    <row r="13" spans="2:5" x14ac:dyDescent="0.35">
      <c r="B13" t="s">
        <v>11</v>
      </c>
      <c r="C13">
        <v>47600</v>
      </c>
      <c r="D13">
        <v>1020</v>
      </c>
      <c r="E13">
        <v>13440</v>
      </c>
    </row>
    <row r="14" spans="2:5" x14ac:dyDescent="0.35">
      <c r="B14" t="s">
        <v>10</v>
      </c>
      <c r="C14">
        <v>26000</v>
      </c>
      <c r="D14">
        <v>78</v>
      </c>
      <c r="E14">
        <v>12000</v>
      </c>
    </row>
    <row r="15" spans="2:5" x14ac:dyDescent="0.35">
      <c r="B15" t="s">
        <v>7</v>
      </c>
      <c r="C15">
        <v>3589</v>
      </c>
      <c r="D15">
        <v>518</v>
      </c>
      <c r="E15">
        <v>2231</v>
      </c>
    </row>
    <row r="16" spans="2:5" x14ac:dyDescent="0.35">
      <c r="B16" t="s">
        <v>9</v>
      </c>
      <c r="C16">
        <v>165330</v>
      </c>
      <c r="D16">
        <v>1584</v>
      </c>
      <c r="E16">
        <v>13360</v>
      </c>
    </row>
    <row r="17" spans="2:5" x14ac:dyDescent="0.3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SAD-Code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2023-08-01T08:52:42Z</dcterms:modified>
</cp:coreProperties>
</file>