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Projects\Paper\2023\icse-2024\ReplicationPackageICSE24\results\"/>
    </mc:Choice>
  </mc:AlternateContent>
  <xr:revisionPtr revIDLastSave="0" documentId="13_ncr:1_{C2BB4A45-2FD7-4F5D-AEDD-3543F1AD5647}" xr6:coauthVersionLast="47" xr6:coauthVersionMax="47" xr10:uidLastSave="{00000000-0000-0000-0000-000000000000}"/>
  <bookViews>
    <workbookView xWindow="57480" yWindow="7140" windowWidth="29040" windowHeight="17520" tabRatio="500" xr2:uid="{00000000-000D-0000-FFFF-FFFF00000000}"/>
  </bookViews>
  <sheets>
    <sheet name="SAD-Code" sheetId="1" r:id="rId1"/>
    <sheet name="Projec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5" i="1" l="1"/>
  <c r="G65" i="1"/>
  <c r="F65" i="1"/>
  <c r="E65" i="1"/>
  <c r="D65" i="1"/>
  <c r="C65" i="1"/>
  <c r="H64" i="1"/>
  <c r="G64" i="1"/>
  <c r="F64" i="1"/>
  <c r="E64" i="1"/>
  <c r="D64" i="1"/>
  <c r="C64" i="1"/>
  <c r="H54" i="1"/>
  <c r="G54" i="1"/>
  <c r="F54" i="1"/>
  <c r="E54" i="1"/>
  <c r="D54" i="1"/>
  <c r="C54" i="1"/>
  <c r="H53" i="1"/>
  <c r="G53" i="1"/>
  <c r="F53" i="1"/>
  <c r="E53" i="1"/>
  <c r="D53" i="1"/>
  <c r="C53" i="1"/>
  <c r="H43" i="1"/>
  <c r="G43" i="1"/>
  <c r="F43" i="1"/>
  <c r="E43" i="1"/>
  <c r="D43" i="1"/>
  <c r="C43" i="1"/>
  <c r="H42" i="1"/>
  <c r="G42" i="1"/>
  <c r="F42" i="1"/>
  <c r="E42" i="1"/>
  <c r="D42" i="1"/>
  <c r="C42" i="1"/>
  <c r="H32" i="1"/>
  <c r="G32" i="1"/>
  <c r="F32" i="1"/>
  <c r="E32" i="1"/>
  <c r="D32" i="1"/>
  <c r="C32" i="1"/>
  <c r="H31" i="1"/>
  <c r="G31" i="1"/>
  <c r="F31" i="1"/>
  <c r="E31" i="1"/>
  <c r="D31" i="1"/>
  <c r="C31" i="1"/>
  <c r="H21" i="1"/>
  <c r="G21" i="1"/>
  <c r="F21" i="1"/>
  <c r="E21" i="1"/>
  <c r="D21" i="1"/>
  <c r="C21" i="1"/>
  <c r="H20" i="1"/>
  <c r="G20" i="1"/>
  <c r="F20" i="1"/>
  <c r="E20" i="1"/>
  <c r="D20" i="1"/>
  <c r="C20" i="1"/>
  <c r="H10" i="1"/>
  <c r="G10" i="1"/>
  <c r="F10" i="1"/>
  <c r="E10" i="1"/>
  <c r="D10" i="1"/>
  <c r="C10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<sst xmlns="http://schemas.openxmlformats.org/spreadsheetml/2006/main" count="111" uniqueCount="26">
  <si>
    <t>Project</t>
  </si>
  <si>
    <t>Precision</t>
  </si>
  <si>
    <t>Recall</t>
  </si>
  <si>
    <t>F1</t>
  </si>
  <si>
    <t>Accuracy</t>
  </si>
  <si>
    <t>Specificity</t>
  </si>
  <si>
    <t>Phi</t>
  </si>
  <si>
    <t>BigBlueButton</t>
  </si>
  <si>
    <t>JabRef</t>
  </si>
  <si>
    <t>MediaStore</t>
  </si>
  <si>
    <t>TEAMMATES</t>
  </si>
  <si>
    <t>TeaStore</t>
  </si>
  <si>
    <t>Average</t>
  </si>
  <si>
    <t>w. Average</t>
  </si>
  <si>
    <t>Number of Trace Links in Gold Standard</t>
  </si>
  <si>
    <t>SAD-Code</t>
  </si>
  <si>
    <t>SAD-SAM</t>
  </si>
  <si>
    <t>SAM-Code</t>
  </si>
  <si>
    <t>Confusion matrix sums / Solution Space Size</t>
  </si>
  <si>
    <t>IR-ONLY-JSD</t>
  </si>
  <si>
    <t>IR-ONLY_LSI</t>
  </si>
  <si>
    <t>IR-ONLY_TAROT_JSD</t>
  </si>
  <si>
    <t>IR-ONLY_TAROT_LSI</t>
  </si>
  <si>
    <t>IR-ONLY_TAROT_VSM</t>
  </si>
  <si>
    <t>Optimal F1 score per Project/Method (Delta for Search: 0.01)</t>
  </si>
  <si>
    <t>IR-ONLY_VSM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</si>
</sst>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0" borderId="4" xfId="0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zoomScaleNormal="100" workbookViewId="0">
      <selection activeCell="I13" sqref="I13"/>
    </sheetView>
  </sheetViews>
  <sheetFormatPr defaultColWidth="10.7265625" defaultRowHeight="14.5" x14ac:dyDescent="0.35"/>
  <cols>
    <col min="1" max="1" width="20.81640625" customWidth="1"/>
    <col min="2" max="2" width="13.7265625" customWidth="1"/>
    <col min="3" max="3" width="9.08984375" customWidth="1"/>
    <col min="4" max="5" width="8.08984375" customWidth="1"/>
    <col min="6" max="6" width="8.7265625" customWidth="1"/>
    <col min="7" max="7" width="10.08984375" customWidth="1"/>
    <col min="8" max="8" width="8.08984375" customWidth="1"/>
  </cols>
  <sheetData>
    <row r="1" spans="1:8" x14ac:dyDescent="0.35">
      <c r="A1" t="s">
        <v>24</v>
      </c>
    </row>
    <row r="2" spans="1:8" x14ac:dyDescent="0.35">
      <c r="A2" t="s">
        <v>19</v>
      </c>
    </row>
    <row r="3" spans="1:8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x14ac:dyDescent="0.35">
      <c r="B4" s="3" t="s">
        <v>7</v>
      </c>
      <c r="C4">
        <v>7.0000000000000007E-2</v>
      </c>
      <c r="D4">
        <v>0.18</v>
      </c>
      <c r="E4">
        <v>0.1</v>
      </c>
      <c r="F4">
        <v>0.9</v>
      </c>
      <c r="G4">
        <v>0.93</v>
      </c>
      <c r="H4">
        <v>7.0000000000000007E-2</v>
      </c>
    </row>
    <row r="5" spans="1:8" x14ac:dyDescent="0.35">
      <c r="B5" s="3" t="s">
        <v>8</v>
      </c>
      <c r="C5">
        <v>0.32</v>
      </c>
      <c r="D5">
        <v>1</v>
      </c>
      <c r="E5">
        <v>0.48</v>
      </c>
      <c r="F5">
        <v>0.33</v>
      </c>
      <c r="G5">
        <v>0.02</v>
      </c>
      <c r="H5">
        <v>0.05</v>
      </c>
    </row>
    <row r="6" spans="1:8" x14ac:dyDescent="0.35">
      <c r="B6" s="3" t="s">
        <v>9</v>
      </c>
      <c r="C6">
        <v>0.06</v>
      </c>
      <c r="D6">
        <v>0.32</v>
      </c>
      <c r="E6">
        <v>0.1</v>
      </c>
      <c r="F6">
        <v>0.92</v>
      </c>
      <c r="G6">
        <v>0.93</v>
      </c>
      <c r="H6">
        <v>0.11</v>
      </c>
    </row>
    <row r="7" spans="1:8" x14ac:dyDescent="0.35">
      <c r="B7" s="3" t="s">
        <v>10</v>
      </c>
      <c r="C7">
        <v>0.06</v>
      </c>
      <c r="D7">
        <v>0.32</v>
      </c>
      <c r="E7">
        <v>0.11</v>
      </c>
      <c r="F7">
        <v>0.76</v>
      </c>
      <c r="G7">
        <v>0.78</v>
      </c>
      <c r="H7">
        <v>0.05</v>
      </c>
    </row>
    <row r="8" spans="1:8" x14ac:dyDescent="0.35">
      <c r="B8" s="1" t="s">
        <v>11</v>
      </c>
      <c r="C8" s="5">
        <v>0.21</v>
      </c>
      <c r="D8" s="2">
        <v>0.4</v>
      </c>
      <c r="E8" s="2">
        <v>0.28000000000000003</v>
      </c>
      <c r="F8" s="2">
        <v>0.83</v>
      </c>
      <c r="G8" s="2">
        <v>0.87</v>
      </c>
      <c r="H8" s="2">
        <v>0.2</v>
      </c>
    </row>
    <row r="9" spans="1:8" x14ac:dyDescent="0.35">
      <c r="B9" s="3" t="s">
        <v>12</v>
      </c>
      <c r="C9" s="4">
        <f t="shared" ref="C9:H9" si="0">SUM(C4:C8)/COUNT(C4:C8)</f>
        <v>0.14399999999999999</v>
      </c>
      <c r="D9" s="4">
        <f t="shared" si="0"/>
        <v>0.44400000000000006</v>
      </c>
      <c r="E9" s="4">
        <f t="shared" si="0"/>
        <v>0.21399999999999997</v>
      </c>
      <c r="F9" s="4">
        <f t="shared" si="0"/>
        <v>0.748</v>
      </c>
      <c r="G9" s="4">
        <f t="shared" si="0"/>
        <v>0.70600000000000007</v>
      </c>
      <c r="H9" s="4">
        <f t="shared" si="0"/>
        <v>9.6000000000000002E-2</v>
      </c>
    </row>
    <row r="10" spans="1:8" x14ac:dyDescent="0.35">
      <c r="B10" s="3" t="s">
        <v>13</v>
      </c>
      <c r="C10" s="4">
        <f>(C6*Projects!$C$6+C8*Projects!$C$8+C7*Projects!$C$7+C4*Projects!$C$4+C5*Projects!$C$5)/SUM(Projects!$C$4:$C$8)</f>
        <v>0.18537743663371803</v>
      </c>
      <c r="D10" s="4">
        <f>(D6*Projects!$C$6+D8*Projects!$C$8+D7*Projects!$C$7+D4*Projects!$C$4+D5*Projects!$C$5)/SUM(Projects!$C$4:$C$8)</f>
        <v>0.62220221989066204</v>
      </c>
      <c r="E10" s="4">
        <f>(E6*Projects!$C$6+E8*Projects!$C$8+E7*Projects!$C$7+E4*Projects!$C$4+E5*Projects!$C$5)/SUM(Projects!$C$4:$C$8)</f>
        <v>0.28472637914848969</v>
      </c>
      <c r="F10" s="4">
        <f>(F6*Projects!$C$6+F8*Projects!$C$8+F7*Projects!$C$7+F4*Projects!$C$4+F5*Projects!$C$5)/SUM(Projects!$C$4:$C$8)</f>
        <v>0.57823789276050575</v>
      </c>
      <c r="G10" s="4">
        <f>(G6*Projects!$C$6+G8*Projects!$C$8+G7*Projects!$C$7+G4*Projects!$C$4+G5*Projects!$C$5)/SUM(Projects!$C$4:$C$8)</f>
        <v>0.44913689325749628</v>
      </c>
      <c r="H10" s="4">
        <f>(H6*Projects!$C$6+H8*Projects!$C$8+H7*Projects!$C$7+H4*Projects!$C$4+H5*Projects!$C$5)/SUM(Projects!$C$4:$C$8)</f>
        <v>5.764868297531614E-2</v>
      </c>
    </row>
    <row r="13" spans="1:8" x14ac:dyDescent="0.35">
      <c r="A13" t="s">
        <v>20</v>
      </c>
    </row>
    <row r="14" spans="1:8" x14ac:dyDescent="0.35">
      <c r="B14" s="1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</row>
    <row r="15" spans="1:8" x14ac:dyDescent="0.35">
      <c r="B15" s="3" t="s">
        <v>7</v>
      </c>
      <c r="C15">
        <v>0.06</v>
      </c>
      <c r="D15">
        <v>0.17</v>
      </c>
      <c r="E15">
        <v>0.09</v>
      </c>
      <c r="F15">
        <v>0.9</v>
      </c>
      <c r="G15">
        <v>0.93</v>
      </c>
      <c r="H15">
        <v>0.06</v>
      </c>
    </row>
    <row r="16" spans="1:8" x14ac:dyDescent="0.35">
      <c r="B16" s="3" t="s">
        <v>8</v>
      </c>
      <c r="C16">
        <v>0.32</v>
      </c>
      <c r="D16">
        <v>1</v>
      </c>
      <c r="E16">
        <v>0.48</v>
      </c>
      <c r="F16">
        <v>0.33</v>
      </c>
      <c r="G16">
        <v>0.02</v>
      </c>
      <c r="H16">
        <v>0.05</v>
      </c>
    </row>
    <row r="17" spans="1:8" x14ac:dyDescent="0.35">
      <c r="B17" s="3" t="s">
        <v>9</v>
      </c>
      <c r="C17">
        <v>7.0000000000000007E-2</v>
      </c>
      <c r="D17">
        <v>0.34</v>
      </c>
      <c r="E17">
        <v>0.12</v>
      </c>
      <c r="F17">
        <v>0.93</v>
      </c>
      <c r="G17">
        <v>0.94</v>
      </c>
      <c r="H17">
        <v>0.13</v>
      </c>
    </row>
    <row r="18" spans="1:8" x14ac:dyDescent="0.35">
      <c r="B18" s="3" t="s">
        <v>10</v>
      </c>
      <c r="C18">
        <v>0.06</v>
      </c>
      <c r="D18">
        <v>0.3</v>
      </c>
      <c r="E18">
        <v>0.11</v>
      </c>
      <c r="F18">
        <v>0.77</v>
      </c>
      <c r="G18">
        <v>0.79</v>
      </c>
      <c r="H18">
        <v>0.04</v>
      </c>
    </row>
    <row r="19" spans="1:8" x14ac:dyDescent="0.35">
      <c r="B19" s="1" t="s">
        <v>11</v>
      </c>
      <c r="C19" s="5">
        <v>0.17</v>
      </c>
      <c r="D19" s="2">
        <v>0.47</v>
      </c>
      <c r="E19" s="2">
        <v>0.25</v>
      </c>
      <c r="F19" s="2">
        <v>0.78</v>
      </c>
      <c r="G19" s="2">
        <v>0.81</v>
      </c>
      <c r="H19" s="2">
        <v>0.18</v>
      </c>
    </row>
    <row r="20" spans="1:8" x14ac:dyDescent="0.35">
      <c r="B20" s="3" t="s">
        <v>12</v>
      </c>
      <c r="C20" s="4">
        <f t="shared" ref="C20" si="1">SUM(C15:C19)/COUNT(C15:C19)</f>
        <v>0.13600000000000001</v>
      </c>
      <c r="D20" s="4">
        <f t="shared" ref="D20" si="2">SUM(D15:D19)/COUNT(D15:D19)</f>
        <v>0.45600000000000007</v>
      </c>
      <c r="E20" s="4">
        <f t="shared" ref="E20" si="3">SUM(E15:E19)/COUNT(E15:E19)</f>
        <v>0.20999999999999996</v>
      </c>
      <c r="F20" s="4">
        <f t="shared" ref="F20" si="4">SUM(F15:F19)/COUNT(F15:F19)</f>
        <v>0.74199999999999999</v>
      </c>
      <c r="G20" s="4">
        <f t="shared" ref="G20" si="5">SUM(G15:G19)/COUNT(G15:G19)</f>
        <v>0.69800000000000006</v>
      </c>
      <c r="H20" s="4">
        <f t="shared" ref="H20" si="6">SUM(H15:H19)/COUNT(H15:H19)</f>
        <v>9.1999999999999998E-2</v>
      </c>
    </row>
    <row r="21" spans="1:8" x14ac:dyDescent="0.35">
      <c r="B21" s="3" t="s">
        <v>13</v>
      </c>
      <c r="C21" s="4">
        <f>(C17*Projects!$C$6+C19*Projects!$C$8+C18*Projects!$C$7+C15*Projects!$C$4+C16*Projects!$C$5)/SUM(Projects!$C$4:$C$8)</f>
        <v>0.18302998509028662</v>
      </c>
      <c r="D21" s="4">
        <f>(D17*Projects!$C$6+D19*Projects!$C$8+D18*Projects!$C$7+D15*Projects!$C$4+D16*Projects!$C$5)/SUM(Projects!$C$4:$C$8)</f>
        <v>0.61577116350985694</v>
      </c>
      <c r="E21" s="4">
        <f>(E17*Projects!$C$6+E19*Projects!$C$8+E18*Projects!$C$7+E15*Projects!$C$4+E16*Projects!$C$5)/SUM(Projects!$C$4:$C$8)</f>
        <v>0.28279695179192665</v>
      </c>
      <c r="F21" s="4">
        <f>(F17*Projects!$C$6+F19*Projects!$C$8+F18*Projects!$C$7+F15*Projects!$C$4+F16*Projects!$C$5)/SUM(Projects!$C$4:$C$8)</f>
        <v>0.58051631785300128</v>
      </c>
      <c r="G21" s="4">
        <f>(G17*Projects!$C$6+G19*Projects!$C$8+G18*Projects!$C$7+G15*Projects!$C$4+G16*Projects!$C$5)/SUM(Projects!$C$4:$C$8)</f>
        <v>0.45102490474349777</v>
      </c>
      <c r="H21" s="4">
        <f>(H17*Projects!$C$6+H19*Projects!$C$8+H18*Projects!$C$7+H15*Projects!$C$4+H16*Projects!$C$5)/SUM(Projects!$C$4:$C$8)</f>
        <v>5.1906786680656028E-2</v>
      </c>
    </row>
    <row r="24" spans="1:8" x14ac:dyDescent="0.35">
      <c r="A24" s="6" t="s">
        <v>21</v>
      </c>
    </row>
    <row r="25" spans="1:8" x14ac:dyDescent="0.35">
      <c r="B25" s="1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</row>
    <row r="26" spans="1:8" x14ac:dyDescent="0.35">
      <c r="B26" s="3" t="s">
        <v>7</v>
      </c>
      <c r="C26">
        <v>7.0000000000000007E-2</v>
      </c>
      <c r="D26">
        <v>0.18</v>
      </c>
      <c r="E26">
        <v>0.1</v>
      </c>
      <c r="F26">
        <v>0.91</v>
      </c>
      <c r="G26">
        <v>0.93</v>
      </c>
      <c r="H26">
        <v>7.0000000000000007E-2</v>
      </c>
    </row>
    <row r="27" spans="1:8" x14ac:dyDescent="0.35">
      <c r="B27" s="3" t="s">
        <v>8</v>
      </c>
      <c r="C27">
        <v>0.32</v>
      </c>
      <c r="D27">
        <v>1</v>
      </c>
      <c r="E27">
        <v>0.48</v>
      </c>
      <c r="F27">
        <v>0.33</v>
      </c>
      <c r="G27">
        <v>0.02</v>
      </c>
      <c r="H27">
        <v>0.05</v>
      </c>
    </row>
    <row r="28" spans="1:8" x14ac:dyDescent="0.35">
      <c r="B28" s="3" t="s">
        <v>9</v>
      </c>
      <c r="C28">
        <v>0.09</v>
      </c>
      <c r="D28">
        <v>0.24</v>
      </c>
      <c r="E28">
        <v>0.13</v>
      </c>
      <c r="F28">
        <v>0.95</v>
      </c>
      <c r="G28">
        <v>0.96</v>
      </c>
      <c r="H28">
        <v>0.12</v>
      </c>
    </row>
    <row r="29" spans="1:8" x14ac:dyDescent="0.35">
      <c r="B29" s="3" t="s">
        <v>10</v>
      </c>
      <c r="C29">
        <v>0.06</v>
      </c>
      <c r="D29">
        <v>0.32</v>
      </c>
      <c r="E29">
        <v>0.11</v>
      </c>
      <c r="F29">
        <v>0.76</v>
      </c>
      <c r="G29">
        <v>0.78</v>
      </c>
      <c r="H29">
        <v>0.05</v>
      </c>
    </row>
    <row r="30" spans="1:8" x14ac:dyDescent="0.35">
      <c r="B30" s="1" t="s">
        <v>11</v>
      </c>
      <c r="C30" s="5">
        <v>0.19</v>
      </c>
      <c r="D30" s="2">
        <v>0.44</v>
      </c>
      <c r="E30" s="2">
        <v>0.27</v>
      </c>
      <c r="F30" s="2">
        <v>0.81</v>
      </c>
      <c r="G30" s="2">
        <v>0.84</v>
      </c>
      <c r="H30" s="2">
        <v>0.2</v>
      </c>
    </row>
    <row r="31" spans="1:8" x14ac:dyDescent="0.35">
      <c r="B31" s="3" t="s">
        <v>12</v>
      </c>
      <c r="C31" s="4">
        <f t="shared" ref="C31" si="7">SUM(C26:C30)/COUNT(C26:C30)</f>
        <v>0.14599999999999999</v>
      </c>
      <c r="D31" s="4">
        <f t="shared" ref="D31" si="8">SUM(D26:D30)/COUNT(D26:D30)</f>
        <v>0.43600000000000005</v>
      </c>
      <c r="E31" s="4">
        <f t="shared" ref="E31" si="9">SUM(E26:E30)/COUNT(E26:E30)</f>
        <v>0.21799999999999997</v>
      </c>
      <c r="F31" s="4">
        <f t="shared" ref="F31" si="10">SUM(F26:F30)/COUNT(F26:F30)</f>
        <v>0.752</v>
      </c>
      <c r="G31" s="4">
        <f t="shared" ref="G31" si="11">SUM(G26:G30)/COUNT(G26:G30)</f>
        <v>0.70600000000000007</v>
      </c>
      <c r="H31" s="4">
        <f t="shared" ref="H31" si="12">SUM(H26:H30)/COUNT(H26:H30)</f>
        <v>9.8000000000000004E-2</v>
      </c>
    </row>
    <row r="32" spans="1:8" x14ac:dyDescent="0.35">
      <c r="B32" s="3" t="s">
        <v>13</v>
      </c>
      <c r="C32" s="4">
        <f>(C28*Projects!$C$6+C30*Projects!$C$8+C29*Projects!$C$7+C26*Projects!$C$4+C27*Projects!$C$5)/SUM(Projects!$C$4:$C$8)</f>
        <v>0.18467944116185323</v>
      </c>
      <c r="D32" s="4">
        <f>(D28*Projects!$C$6+D30*Projects!$C$8+D29*Projects!$C$7+D26*Projects!$C$4+D27*Projects!$C$5)/SUM(Projects!$C$4:$C$8)</f>
        <v>0.62354298967364297</v>
      </c>
      <c r="E32" s="4">
        <f>(E28*Projects!$C$6+E30*Projects!$C$8+E29*Projects!$C$7+E26*Projects!$C$4+E27*Projects!$C$5)/SUM(Projects!$C$4:$C$8)</f>
        <v>0.28441879728311886</v>
      </c>
      <c r="F32" s="4">
        <f>(F28*Projects!$C$6+F30*Projects!$C$8+F29*Projects!$C$7+F26*Projects!$C$4+F27*Projects!$C$5)/SUM(Projects!$C$4:$C$8)</f>
        <v>0.57835330498647075</v>
      </c>
      <c r="G32" s="4">
        <f>(G28*Projects!$C$6+G30*Projects!$C$8+G29*Projects!$C$7+G26*Projects!$C$4+G27*Projects!$C$5)/SUM(Projects!$C$4:$C$8)</f>
        <v>0.44804848417913745</v>
      </c>
      <c r="H32" s="4">
        <f>(H28*Projects!$C$6+H30*Projects!$C$8+H29*Projects!$C$7+H26*Projects!$C$4+H27*Projects!$C$5)/SUM(Projects!$C$4:$C$8)</f>
        <v>5.7676293555690546E-2</v>
      </c>
    </row>
    <row r="35" spans="1:8" x14ac:dyDescent="0.35">
      <c r="A35" t="s">
        <v>22</v>
      </c>
    </row>
    <row r="36" spans="1:8" x14ac:dyDescent="0.35">
      <c r="B36" s="1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</row>
    <row r="37" spans="1:8" x14ac:dyDescent="0.35">
      <c r="B37" s="3" t="s">
        <v>7</v>
      </c>
      <c r="C37">
        <v>0.06</v>
      </c>
      <c r="D37">
        <v>0.16</v>
      </c>
      <c r="E37">
        <v>0.09</v>
      </c>
      <c r="F37">
        <v>0.9</v>
      </c>
      <c r="G37">
        <v>0.92</v>
      </c>
      <c r="H37">
        <v>0.05</v>
      </c>
    </row>
    <row r="38" spans="1:8" x14ac:dyDescent="0.35">
      <c r="B38" s="3" t="s">
        <v>8</v>
      </c>
      <c r="C38">
        <v>0.32</v>
      </c>
      <c r="D38">
        <v>1</v>
      </c>
      <c r="E38">
        <v>0.48</v>
      </c>
      <c r="F38">
        <v>0.33</v>
      </c>
      <c r="G38">
        <v>0.02</v>
      </c>
      <c r="H38">
        <v>0.05</v>
      </c>
    </row>
    <row r="39" spans="1:8" x14ac:dyDescent="0.35">
      <c r="B39" s="3" t="s">
        <v>9</v>
      </c>
      <c r="C39">
        <v>0.11</v>
      </c>
      <c r="D39">
        <v>0.24</v>
      </c>
      <c r="E39">
        <v>0.15</v>
      </c>
      <c r="F39">
        <v>0.96</v>
      </c>
      <c r="G39">
        <v>0.97</v>
      </c>
      <c r="H39">
        <v>0.14000000000000001</v>
      </c>
    </row>
    <row r="40" spans="1:8" x14ac:dyDescent="0.35">
      <c r="B40" s="3" t="s">
        <v>10</v>
      </c>
      <c r="C40">
        <v>0.08</v>
      </c>
      <c r="D40">
        <v>0.23</v>
      </c>
      <c r="E40">
        <v>0.12</v>
      </c>
      <c r="F40">
        <v>0.84</v>
      </c>
      <c r="G40">
        <v>0.87</v>
      </c>
      <c r="H40">
        <v>0.06</v>
      </c>
    </row>
    <row r="41" spans="1:8" x14ac:dyDescent="0.35">
      <c r="B41" s="1" t="s">
        <v>11</v>
      </c>
      <c r="C41" s="5">
        <v>0.17</v>
      </c>
      <c r="D41" s="2">
        <v>0.46</v>
      </c>
      <c r="E41" s="2">
        <v>0.25</v>
      </c>
      <c r="F41" s="2">
        <v>0.78</v>
      </c>
      <c r="G41" s="2">
        <v>0.81</v>
      </c>
      <c r="H41" s="2">
        <v>0.18</v>
      </c>
    </row>
    <row r="42" spans="1:8" x14ac:dyDescent="0.35">
      <c r="B42" s="3" t="s">
        <v>12</v>
      </c>
      <c r="C42" s="4">
        <f t="shared" ref="C42" si="13">SUM(C37:C41)/COUNT(C37:C41)</f>
        <v>0.14799999999999999</v>
      </c>
      <c r="D42" s="4">
        <f t="shared" ref="D42" si="14">SUM(D37:D41)/COUNT(D37:D41)</f>
        <v>0.41799999999999998</v>
      </c>
      <c r="E42" s="4">
        <f t="shared" ref="E42" si="15">SUM(E37:E41)/COUNT(E37:E41)</f>
        <v>0.21799999999999997</v>
      </c>
      <c r="F42" s="4">
        <f t="shared" ref="F42" si="16">SUM(F37:F41)/COUNT(F37:F41)</f>
        <v>0.7619999999999999</v>
      </c>
      <c r="G42" s="4">
        <f t="shared" ref="G42" si="17">SUM(G37:G41)/COUNT(G37:G41)</f>
        <v>0.71800000000000008</v>
      </c>
      <c r="H42" s="4">
        <f t="shared" ref="H42" si="18">SUM(H37:H41)/COUNT(H37:H41)</f>
        <v>9.6000000000000002E-2</v>
      </c>
    </row>
    <row r="43" spans="1:8" x14ac:dyDescent="0.35">
      <c r="B43" s="3" t="s">
        <v>13</v>
      </c>
      <c r="C43" s="4">
        <f>(C39*Projects!$C$6+C41*Projects!$C$8+C40*Projects!$C$7+C37*Projects!$C$4+C38*Projects!$C$5)/SUM(Projects!$C$4:$C$8)</f>
        <v>0.19154619250096638</v>
      </c>
      <c r="D43" s="4">
        <f>(D39*Projects!$C$6+D41*Projects!$C$8+D40*Projects!$C$7+D37*Projects!$C$4+D38*Projects!$C$5)/SUM(Projects!$C$4:$C$8)</f>
        <v>0.5848710585896516</v>
      </c>
      <c r="E43" s="4">
        <f>(E39*Projects!$C$6+E41*Projects!$C$8+E40*Projects!$C$7+E37*Projects!$C$4+E38*Projects!$C$5)/SUM(Projects!$C$4:$C$8)</f>
        <v>0.28708266607764094</v>
      </c>
      <c r="F43" s="4">
        <f>(F39*Projects!$C$6+F41*Projects!$C$8+F40*Projects!$C$7+F37*Projects!$C$4+F38*Projects!$C$5)/SUM(Projects!$C$4:$C$8)</f>
        <v>0.61001932740626208</v>
      </c>
      <c r="G43" s="4">
        <f>(G39*Projects!$C$6+G41*Projects!$C$8+G40*Projects!$C$7+G37*Projects!$C$4+G38*Projects!$C$5)/SUM(Projects!$C$4:$C$8)</f>
        <v>0.48391738914351978</v>
      </c>
      <c r="H43" s="4">
        <f>(H39*Projects!$C$6+H41*Projects!$C$8+H40*Projects!$C$7+H37*Projects!$C$4+H38*Projects!$C$5)/SUM(Projects!$C$4:$C$8)</f>
        <v>5.9526754652382795E-2</v>
      </c>
    </row>
    <row r="46" spans="1:8" x14ac:dyDescent="0.35">
      <c r="A46" t="s">
        <v>23</v>
      </c>
    </row>
    <row r="47" spans="1:8" x14ac:dyDescent="0.35">
      <c r="B47" s="1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H47" s="2" t="s">
        <v>6</v>
      </c>
    </row>
    <row r="48" spans="1:8" x14ac:dyDescent="0.35">
      <c r="B48" s="3" t="s">
        <v>7</v>
      </c>
      <c r="C48">
        <v>7.0000000000000007E-2</v>
      </c>
      <c r="D48">
        <v>0.15</v>
      </c>
      <c r="E48">
        <v>0.1</v>
      </c>
      <c r="F48">
        <v>0.92</v>
      </c>
      <c r="G48">
        <v>0.94</v>
      </c>
      <c r="H48">
        <v>0.06</v>
      </c>
    </row>
    <row r="49" spans="1:8" x14ac:dyDescent="0.35">
      <c r="B49" s="3" t="s">
        <v>8</v>
      </c>
      <c r="C49">
        <v>0.32</v>
      </c>
      <c r="D49">
        <v>1</v>
      </c>
      <c r="E49">
        <v>0.48</v>
      </c>
      <c r="F49">
        <v>0.33</v>
      </c>
      <c r="G49">
        <v>0.02</v>
      </c>
      <c r="H49">
        <v>0.05</v>
      </c>
    </row>
    <row r="50" spans="1:8" x14ac:dyDescent="0.35">
      <c r="B50" s="3" t="s">
        <v>9</v>
      </c>
      <c r="C50">
        <v>0.1</v>
      </c>
      <c r="D50">
        <v>0.22</v>
      </c>
      <c r="E50">
        <v>0.14000000000000001</v>
      </c>
      <c r="F50">
        <v>0.96</v>
      </c>
      <c r="G50">
        <v>0.97</v>
      </c>
      <c r="H50">
        <v>0.13</v>
      </c>
    </row>
    <row r="51" spans="1:8" x14ac:dyDescent="0.35">
      <c r="B51" s="3" t="s">
        <v>10</v>
      </c>
      <c r="C51">
        <v>0.09</v>
      </c>
      <c r="D51">
        <v>0.2</v>
      </c>
      <c r="E51">
        <v>0.12</v>
      </c>
      <c r="F51">
        <v>0.86</v>
      </c>
      <c r="G51">
        <v>0.89</v>
      </c>
      <c r="H51">
        <v>7.0000000000000007E-2</v>
      </c>
    </row>
    <row r="52" spans="1:8" x14ac:dyDescent="0.35">
      <c r="B52" s="1" t="s">
        <v>11</v>
      </c>
      <c r="C52" s="5">
        <v>0.2</v>
      </c>
      <c r="D52" s="2">
        <v>0.43</v>
      </c>
      <c r="E52" s="2">
        <v>0.27</v>
      </c>
      <c r="F52" s="2">
        <v>0.82</v>
      </c>
      <c r="G52" s="2">
        <v>0.85</v>
      </c>
      <c r="H52" s="2">
        <v>0.2</v>
      </c>
    </row>
    <row r="53" spans="1:8" x14ac:dyDescent="0.35">
      <c r="B53" s="3" t="s">
        <v>12</v>
      </c>
      <c r="C53" s="4">
        <f t="shared" ref="C53" si="19">SUM(C48:C52)/COUNT(C48:C52)</f>
        <v>0.156</v>
      </c>
      <c r="D53" s="4">
        <f t="shared" ref="D53" si="20">SUM(D48:D52)/COUNT(D48:D52)</f>
        <v>0.39999999999999997</v>
      </c>
      <c r="E53" s="4">
        <f t="shared" ref="E53" si="21">SUM(E48:E52)/COUNT(E48:E52)</f>
        <v>0.22199999999999998</v>
      </c>
      <c r="F53" s="4">
        <f t="shared" ref="F53" si="22">SUM(F48:F52)/COUNT(F48:F52)</f>
        <v>0.77799999999999991</v>
      </c>
      <c r="G53" s="4">
        <f t="shared" ref="G53" si="23">SUM(G48:G52)/COUNT(G48:G52)</f>
        <v>0.73399999999999999</v>
      </c>
      <c r="H53" s="4">
        <f t="shared" ref="H53" si="24">SUM(H48:H52)/COUNT(H48:H52)</f>
        <v>0.10200000000000001</v>
      </c>
    </row>
    <row r="54" spans="1:8" x14ac:dyDescent="0.35">
      <c r="B54" s="3" t="s">
        <v>13</v>
      </c>
      <c r="C54" s="4">
        <f>(C50*Projects!$C$6+C52*Projects!$C$8+C51*Projects!$C$7+C48*Projects!$C$4+C49*Projects!$C$5)/SUM(Projects!$C$4:$C$8)</f>
        <v>0.19770611298249491</v>
      </c>
      <c r="D54" s="4">
        <f>(D50*Projects!$C$6+D52*Projects!$C$8+D51*Projects!$C$7+D48*Projects!$C$4+D49*Projects!$C$5)/SUM(Projects!$C$4:$C$8)</f>
        <v>0.57022254127781768</v>
      </c>
      <c r="E54" s="4">
        <f>(E50*Projects!$C$6+E52*Projects!$C$8+E51*Projects!$C$7+E48*Projects!$C$4+E49*Projects!$C$5)/SUM(Projects!$C$4:$C$8)</f>
        <v>0.28864929040808435</v>
      </c>
      <c r="F54" s="4">
        <f>(F50*Projects!$C$6+F52*Projects!$C$8+F51*Projects!$C$7+F48*Projects!$C$4+F49*Projects!$C$5)/SUM(Projects!$C$4:$C$8)</f>
        <v>0.62161356231707998</v>
      </c>
      <c r="G54" s="4">
        <f>(G50*Projects!$C$6+G52*Projects!$C$8+G51*Projects!$C$7+G48*Projects!$C$4+G49*Projects!$C$5)/SUM(Projects!$C$4:$C$8)</f>
        <v>0.49551162405433768</v>
      </c>
      <c r="H54" s="4">
        <f>(H50*Projects!$C$6+H52*Projects!$C$8+H51*Projects!$C$7+H48*Projects!$C$4+H49*Projects!$C$5)/SUM(Projects!$C$4:$C$8)</f>
        <v>6.5296261527417312E-2</v>
      </c>
    </row>
    <row r="57" spans="1:8" x14ac:dyDescent="0.35">
      <c r="A57" t="s">
        <v>25</v>
      </c>
    </row>
    <row r="58" spans="1:8" x14ac:dyDescent="0.35">
      <c r="B58" s="1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 t="s">
        <v>5</v>
      </c>
      <c r="H58" s="2" t="s">
        <v>6</v>
      </c>
    </row>
    <row r="59" spans="1:8" x14ac:dyDescent="0.35">
      <c r="B59" s="3" t="s">
        <v>7</v>
      </c>
      <c r="C59">
        <v>0.06</v>
      </c>
      <c r="D59">
        <v>0.18</v>
      </c>
      <c r="E59">
        <v>0.09</v>
      </c>
      <c r="F59">
        <v>0.9</v>
      </c>
      <c r="G59">
        <v>0.92</v>
      </c>
      <c r="H59">
        <v>0.06</v>
      </c>
    </row>
    <row r="60" spans="1:8" x14ac:dyDescent="0.35">
      <c r="B60" s="3" t="s">
        <v>8</v>
      </c>
      <c r="C60">
        <v>0.32</v>
      </c>
      <c r="D60">
        <v>1</v>
      </c>
      <c r="E60">
        <v>0.48</v>
      </c>
      <c r="F60">
        <v>0.33</v>
      </c>
      <c r="G60">
        <v>0.02</v>
      </c>
      <c r="H60">
        <v>0.05</v>
      </c>
    </row>
    <row r="61" spans="1:8" x14ac:dyDescent="0.35">
      <c r="B61" s="3" t="s">
        <v>9</v>
      </c>
      <c r="C61">
        <v>7.0000000000000007E-2</v>
      </c>
      <c r="D61">
        <v>0.32</v>
      </c>
      <c r="E61">
        <v>0.11</v>
      </c>
      <c r="F61">
        <v>0.93</v>
      </c>
      <c r="G61">
        <v>0.94</v>
      </c>
      <c r="H61">
        <v>0.12</v>
      </c>
    </row>
    <row r="62" spans="1:8" x14ac:dyDescent="0.35">
      <c r="B62" s="3" t="s">
        <v>10</v>
      </c>
      <c r="C62">
        <v>0.08</v>
      </c>
      <c r="D62">
        <v>0.19</v>
      </c>
      <c r="E62">
        <v>0.12</v>
      </c>
      <c r="F62">
        <v>0.86</v>
      </c>
      <c r="G62">
        <v>0.9</v>
      </c>
      <c r="H62">
        <v>0.06</v>
      </c>
    </row>
    <row r="63" spans="1:8" x14ac:dyDescent="0.35">
      <c r="B63" s="1" t="s">
        <v>11</v>
      </c>
      <c r="C63" s="5">
        <v>0.2</v>
      </c>
      <c r="D63" s="2">
        <v>0.43</v>
      </c>
      <c r="E63" s="2">
        <v>0.27</v>
      </c>
      <c r="F63" s="2">
        <v>0.81</v>
      </c>
      <c r="G63" s="2">
        <v>0.85</v>
      </c>
      <c r="H63" s="2">
        <v>0.2</v>
      </c>
    </row>
    <row r="64" spans="1:8" x14ac:dyDescent="0.35">
      <c r="B64" s="3" t="s">
        <v>12</v>
      </c>
      <c r="C64" s="4">
        <f t="shared" ref="C64" si="25">SUM(C59:C63)/COUNT(C59:C63)</f>
        <v>0.14599999999999999</v>
      </c>
      <c r="D64" s="4">
        <f t="shared" ref="D64" si="26">SUM(D59:D63)/COUNT(D59:D63)</f>
        <v>0.42400000000000004</v>
      </c>
      <c r="E64" s="4">
        <f t="shared" ref="E64" si="27">SUM(E59:E63)/COUNT(E59:E63)</f>
        <v>0.21399999999999997</v>
      </c>
      <c r="F64" s="4">
        <f t="shared" ref="F64" si="28">SUM(F59:F63)/COUNT(F59:F63)</f>
        <v>0.76600000000000001</v>
      </c>
      <c r="G64" s="4">
        <f t="shared" ref="G64" si="29">SUM(G59:G63)/COUNT(G59:G63)</f>
        <v>0.72599999999999998</v>
      </c>
      <c r="H64" s="4">
        <f t="shared" ref="H64" si="30">SUM(H59:H63)/COUNT(H59:H63)</f>
        <v>9.8000000000000004E-2</v>
      </c>
    </row>
    <row r="65" spans="2:8" x14ac:dyDescent="0.35">
      <c r="B65" s="3" t="s">
        <v>13</v>
      </c>
      <c r="C65" s="4">
        <f>(C61*Projects!$C$6+C63*Projects!$C$8+C62*Projects!$C$7+C59*Projects!$C$4+C60*Projects!$C$5)/SUM(Projects!$C$4:$C$8)</f>
        <v>0.19260699099895079</v>
      </c>
      <c r="D65" s="4">
        <f>(D61*Projects!$C$6+D63*Projects!$C$8+D62*Projects!$C$7+D59*Projects!$C$4+D60*Projects!$C$5)/SUM(Projects!$C$4:$C$8)</f>
        <v>0.56873598763045996</v>
      </c>
      <c r="E65" s="4">
        <f>(E61*Projects!$C$6+E63*Projects!$C$8+E62*Projects!$C$7+E59*Projects!$C$4+E60*Projects!$C$5)/SUM(Projects!$C$4:$C$8)</f>
        <v>0.2877530509691314</v>
      </c>
      <c r="F65" s="4">
        <f>(F61*Projects!$C$6+F63*Projects!$C$8+F62*Projects!$C$7+F59*Projects!$C$4+F60*Projects!$C$5)/SUM(Projects!$C$4:$C$8)</f>
        <v>0.61951350157380314</v>
      </c>
      <c r="G65" s="4">
        <f>(G61*Projects!$C$6+G63*Projects!$C$8+G62*Projects!$C$7+G59*Projects!$C$4+G60*Projects!$C$5)/SUM(Projects!$C$4:$C$8)</f>
        <v>0.49800485946214595</v>
      </c>
      <c r="H65" s="4">
        <f>(H61*Projects!$C$6+H63*Projects!$C$8+H62*Projects!$C$7+H59*Projects!$C$4+H60*Projects!$C$5)/SUM(Projects!$C$4:$C$8)</f>
        <v>6.1065768402451814E-2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7"/>
  <sheetViews>
    <sheetView zoomScaleNormal="100" workbookViewId="0">
      <selection activeCell="H5" sqref="H5"/>
    </sheetView>
  </sheetViews>
  <sheetFormatPr defaultColWidth="10.7265625" defaultRowHeight="14.5" x14ac:dyDescent="0.35"/>
  <cols>
    <col min="2" max="2" width="13.7265625" customWidth="1"/>
    <col min="3" max="3" width="14.26953125" customWidth="1"/>
  </cols>
  <sheetData>
    <row r="2" spans="2:5" x14ac:dyDescent="0.35">
      <c r="B2" t="s">
        <v>14</v>
      </c>
    </row>
    <row r="3" spans="2:5" x14ac:dyDescent="0.35">
      <c r="B3" t="s">
        <v>0</v>
      </c>
      <c r="C3" t="s">
        <v>15</v>
      </c>
      <c r="D3" t="s">
        <v>16</v>
      </c>
      <c r="E3" t="s">
        <v>17</v>
      </c>
    </row>
    <row r="4" spans="2:5" x14ac:dyDescent="0.35">
      <c r="B4" t="s">
        <v>7</v>
      </c>
      <c r="C4">
        <v>1473</v>
      </c>
      <c r="D4">
        <v>52</v>
      </c>
      <c r="E4">
        <v>730</v>
      </c>
    </row>
    <row r="5" spans="2:5" x14ac:dyDescent="0.35">
      <c r="B5" t="s">
        <v>8</v>
      </c>
      <c r="C5">
        <v>8268</v>
      </c>
      <c r="D5">
        <v>18</v>
      </c>
      <c r="E5">
        <v>1956</v>
      </c>
    </row>
    <row r="6" spans="2:5" x14ac:dyDescent="0.35">
      <c r="B6" t="s">
        <v>9</v>
      </c>
      <c r="C6">
        <v>50</v>
      </c>
      <c r="D6">
        <v>29</v>
      </c>
      <c r="E6">
        <v>60</v>
      </c>
    </row>
    <row r="7" spans="2:5" x14ac:dyDescent="0.35">
      <c r="B7" t="s">
        <v>10</v>
      </c>
      <c r="C7">
        <v>7611</v>
      </c>
      <c r="D7">
        <v>51</v>
      </c>
      <c r="E7">
        <v>1616</v>
      </c>
    </row>
    <row r="8" spans="2:5" x14ac:dyDescent="0.35">
      <c r="B8" t="s">
        <v>11</v>
      </c>
      <c r="C8">
        <v>707</v>
      </c>
      <c r="D8">
        <v>27</v>
      </c>
      <c r="E8">
        <v>164</v>
      </c>
    </row>
    <row r="11" spans="2:5" x14ac:dyDescent="0.35">
      <c r="B11" t="s">
        <v>18</v>
      </c>
    </row>
    <row r="12" spans="2:5" x14ac:dyDescent="0.35">
      <c r="B12" t="s">
        <v>0</v>
      </c>
      <c r="C12" t="s">
        <v>15</v>
      </c>
      <c r="D12" t="s">
        <v>16</v>
      </c>
      <c r="E12" t="s">
        <v>17</v>
      </c>
    </row>
    <row r="13" spans="2:5" x14ac:dyDescent="0.35">
      <c r="B13" t="s">
        <v>7</v>
      </c>
      <c r="C13">
        <v>47600</v>
      </c>
      <c r="D13">
        <v>1020</v>
      </c>
      <c r="E13">
        <v>13440</v>
      </c>
    </row>
    <row r="14" spans="2:5" x14ac:dyDescent="0.35">
      <c r="B14" t="s">
        <v>8</v>
      </c>
      <c r="C14">
        <v>26000</v>
      </c>
      <c r="D14">
        <v>78</v>
      </c>
      <c r="E14">
        <v>12000</v>
      </c>
    </row>
    <row r="15" spans="2:5" x14ac:dyDescent="0.35">
      <c r="B15" t="s">
        <v>9</v>
      </c>
      <c r="C15">
        <v>3589</v>
      </c>
      <c r="D15">
        <v>518</v>
      </c>
      <c r="E15">
        <v>2231</v>
      </c>
    </row>
    <row r="16" spans="2:5" x14ac:dyDescent="0.35">
      <c r="B16" t="s">
        <v>10</v>
      </c>
      <c r="C16">
        <v>165330</v>
      </c>
      <c r="D16">
        <v>1584</v>
      </c>
      <c r="E16">
        <v>13360</v>
      </c>
    </row>
    <row r="17" spans="2:5" x14ac:dyDescent="0.35">
      <c r="B17" t="s">
        <v>11</v>
      </c>
      <c r="C17">
        <v>8815</v>
      </c>
      <c r="D17">
        <v>473</v>
      </c>
      <c r="E17">
        <v>3895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SAD-Code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created xsi:type="dcterms:W3CDTF">2015-06-05T18:19:34Z</dcterms:created>
  <dcterms:modified xsi:type="dcterms:W3CDTF">2023-07-24T16:07:54Z</dcterms:modified>
</cp:coreProperties>
</file>