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dominik\Projects\Paper\2023\icse-2024\ReplicationPackageICSE24\results\"/>
    </mc:Choice>
  </mc:AlternateContent>
  <xr:revisionPtr revIDLastSave="0" documentId="13_ncr:1_{74EF1B74-85D5-4564-A52E-2E62C3BA7DCE}" xr6:coauthVersionLast="47" xr6:coauthVersionMax="47" xr10:uidLastSave="{00000000-0000-0000-0000-000000000000}"/>
  <bookViews>
    <workbookView xWindow="1520" yWindow="2010" windowWidth="28670" windowHeight="15320" xr2:uid="{00000000-000D-0000-FFFF-FFFF00000000}"/>
  </bookViews>
  <sheets>
    <sheet name="SAD-Code" sheetId="3" r:id="rId1"/>
    <sheet name="SAD-SAM" sheetId="1" r:id="rId2"/>
    <sheet name="SAM-Code" sheetId="2" r:id="rId3"/>
    <sheet name="Projec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3" l="1"/>
  <c r="G20" i="3"/>
  <c r="F20" i="3"/>
  <c r="E20" i="3"/>
  <c r="D20" i="3"/>
  <c r="C20" i="3"/>
  <c r="H19" i="3"/>
  <c r="G19" i="3"/>
  <c r="F19" i="3"/>
  <c r="E19" i="3"/>
  <c r="D19" i="3"/>
  <c r="C19" i="3"/>
  <c r="D10" i="3"/>
  <c r="E10" i="3"/>
  <c r="F10" i="3"/>
  <c r="G10" i="3"/>
  <c r="H10" i="3"/>
  <c r="D10" i="2"/>
  <c r="E10" i="2"/>
  <c r="F10" i="2"/>
  <c r="G10" i="2"/>
  <c r="H10" i="2"/>
  <c r="C10" i="2"/>
  <c r="D10" i="1"/>
  <c r="E10" i="1"/>
  <c r="F10" i="1"/>
  <c r="G10" i="1"/>
  <c r="H10" i="1"/>
  <c r="C10" i="1"/>
  <c r="C10" i="3"/>
  <c r="D9" i="3"/>
  <c r="E9" i="3"/>
  <c r="F9" i="3"/>
  <c r="G9" i="3"/>
  <c r="H9" i="3"/>
  <c r="C9" i="3"/>
  <c r="D9" i="1"/>
  <c r="E9" i="1"/>
  <c r="F9" i="1"/>
  <c r="G9" i="1"/>
  <c r="H9" i="1"/>
  <c r="C9" i="1"/>
  <c r="D9" i="2"/>
  <c r="E9" i="2"/>
  <c r="F9" i="2"/>
  <c r="G9" i="2"/>
  <c r="H9" i="2"/>
  <c r="C9" i="2"/>
</calcChain>
</file>

<file path=xl/sharedStrings.xml><?xml version="1.0" encoding="utf-8"?>
<sst xmlns="http://schemas.openxmlformats.org/spreadsheetml/2006/main" count="77" uniqueCount="20">
  <si>
    <t>Project</t>
  </si>
  <si>
    <t>Precision</t>
  </si>
  <si>
    <t>Recall</t>
  </si>
  <si>
    <t>F1</t>
  </si>
  <si>
    <t>Accuracy</t>
  </si>
  <si>
    <t>Specificity</t>
  </si>
  <si>
    <t>Phi</t>
  </si>
  <si>
    <t>MediaStore</t>
  </si>
  <si>
    <t>TeaStore</t>
  </si>
  <si>
    <t>TEAMMATES</t>
  </si>
  <si>
    <t>JabRef</t>
  </si>
  <si>
    <t>BigBlueButton</t>
  </si>
  <si>
    <t>Average</t>
  </si>
  <si>
    <t>w. Average</t>
  </si>
  <si>
    <t>Number of Trace Links in Gold Standard</t>
  </si>
  <si>
    <t>SAD-SAM</t>
  </si>
  <si>
    <t>SAM-Code</t>
  </si>
  <si>
    <t>SAD-Code</t>
  </si>
  <si>
    <t>Confusion matrix sums / Solution Space Size</t>
  </si>
  <si>
    <t>Transitive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</si>
</sst>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2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95C70-6BB0-4836-8225-CF2F6DDCE834}">
  <dimension ref="A2:H20"/>
  <sheetViews>
    <sheetView tabSelected="1" topLeftCell="B1" workbookViewId="0">
      <selection activeCell="I18" sqref="I18"/>
    </sheetView>
  </sheetViews>
  <sheetFormatPr defaultColWidth="10.90625" defaultRowHeight="14.5" x14ac:dyDescent="0.35"/>
  <cols>
    <col min="2" max="2" width="13.7265625" bestFit="1" customWidth="1"/>
    <col min="3" max="3" width="9.1796875" bestFit="1" customWidth="1"/>
    <col min="4" max="5" width="8.1796875" customWidth="1"/>
    <col min="6" max="6" width="8.7265625" bestFit="1" customWidth="1"/>
    <col min="7" max="7" width="10.1796875" bestFit="1" customWidth="1"/>
    <col min="8" max="8" width="8.1796875" customWidth="1"/>
  </cols>
  <sheetData>
    <row r="2" spans="1:8" x14ac:dyDescent="0.35">
      <c r="A2" t="s">
        <v>19</v>
      </c>
    </row>
    <row r="3" spans="1:8" x14ac:dyDescent="0.35">
      <c r="B3" s="4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 spans="1:8" x14ac:dyDescent="0.35">
      <c r="B4" s="5" t="s">
        <v>11</v>
      </c>
      <c r="C4" s="1">
        <v>0.77</v>
      </c>
      <c r="D4" s="1">
        <v>0.91</v>
      </c>
      <c r="E4" s="1">
        <v>0.84</v>
      </c>
      <c r="F4" s="1">
        <v>0.99</v>
      </c>
      <c r="G4" s="1">
        <v>0.99</v>
      </c>
      <c r="H4" s="1">
        <v>0.83</v>
      </c>
    </row>
    <row r="5" spans="1:8" x14ac:dyDescent="0.35">
      <c r="B5" s="5" t="s">
        <v>10</v>
      </c>
      <c r="C5" s="1">
        <v>0.89</v>
      </c>
      <c r="D5" s="1">
        <v>1</v>
      </c>
      <c r="E5" s="1">
        <v>0.94</v>
      </c>
      <c r="F5" s="1">
        <v>0.96</v>
      </c>
      <c r="G5" s="1">
        <v>0.94</v>
      </c>
      <c r="H5" s="1">
        <v>0.92</v>
      </c>
    </row>
    <row r="6" spans="1:8" x14ac:dyDescent="0.35">
      <c r="B6" s="5" t="s">
        <v>7</v>
      </c>
      <c r="C6" s="1">
        <v>1</v>
      </c>
      <c r="D6" s="1">
        <v>0.52</v>
      </c>
      <c r="E6" s="1">
        <v>0.68</v>
      </c>
      <c r="F6" s="1">
        <v>0.99</v>
      </c>
      <c r="G6" s="1">
        <v>1</v>
      </c>
      <c r="H6" s="1">
        <v>0.72</v>
      </c>
    </row>
    <row r="7" spans="1:8" x14ac:dyDescent="0.35">
      <c r="B7" s="5" t="s">
        <v>9</v>
      </c>
      <c r="C7" s="1">
        <v>0.71</v>
      </c>
      <c r="D7" s="1">
        <v>0.91</v>
      </c>
      <c r="E7" s="1">
        <v>0.8</v>
      </c>
      <c r="F7" s="1">
        <v>0.98</v>
      </c>
      <c r="G7" s="1">
        <v>0.98</v>
      </c>
      <c r="H7" s="1">
        <v>0.79</v>
      </c>
    </row>
    <row r="8" spans="1:8" x14ac:dyDescent="0.35">
      <c r="B8" s="4" t="s">
        <v>8</v>
      </c>
      <c r="C8" s="3">
        <v>1</v>
      </c>
      <c r="D8" s="3">
        <v>0.71</v>
      </c>
      <c r="E8" s="3">
        <v>0.83</v>
      </c>
      <c r="F8" s="3">
        <v>0.98</v>
      </c>
      <c r="G8" s="3">
        <v>1</v>
      </c>
      <c r="H8" s="3">
        <v>0.83</v>
      </c>
    </row>
    <row r="9" spans="1:8" x14ac:dyDescent="0.35">
      <c r="B9" s="5" t="s">
        <v>12</v>
      </c>
      <c r="C9" s="1">
        <f>SUM(C4:C8)/COUNT(C4:C8)</f>
        <v>0.874</v>
      </c>
      <c r="D9" s="1">
        <f t="shared" ref="D9:H9" si="0">SUM(D4:D8)/COUNT(D4:D8)</f>
        <v>0.81000000000000016</v>
      </c>
      <c r="E9" s="1">
        <f t="shared" si="0"/>
        <v>0.81799999999999995</v>
      </c>
      <c r="F9" s="1">
        <f t="shared" si="0"/>
        <v>0.98000000000000009</v>
      </c>
      <c r="G9" s="1">
        <f t="shared" si="0"/>
        <v>0.98199999999999998</v>
      </c>
      <c r="H9" s="1">
        <f t="shared" si="0"/>
        <v>0.81799999999999995</v>
      </c>
    </row>
    <row r="10" spans="1:8" x14ac:dyDescent="0.35">
      <c r="B10" s="5" t="s">
        <v>13</v>
      </c>
      <c r="C10" s="1">
        <f>(C6*Projects!$C$6+C8*Projects!$C$8+C7*Projects!$C$7+C4*Projects!$C$4+C5*Projects!$C$5)/SUM(Projects!$C$4:$C$8)</f>
        <v>0.80918548787895528</v>
      </c>
      <c r="D10" s="1">
        <f>(D6*Projects!$C$6+D8*Projects!$C$8+D7*Projects!$C$7+D4*Projects!$C$4+D5*Projects!$C$5)/SUM(Projects!$C$4:$C$8)</f>
        <v>0.94220608537191453</v>
      </c>
      <c r="E10" s="1">
        <f>(E6*Projects!$C$6+E8*Projects!$C$8+E7*Projects!$C$7+E4*Projects!$C$4+E5*Projects!$C$5)/SUM(Projects!$C$4:$C$8)</f>
        <v>0.86801314263625817</v>
      </c>
      <c r="F10" s="1">
        <f>(F6*Projects!$C$6+F8*Projects!$C$8+F7*Projects!$C$7+F4*Projects!$C$4+F5*Projects!$C$5)/SUM(Projects!$C$4:$C$8)</f>
        <v>0.97170964713678276</v>
      </c>
      <c r="G10" s="1">
        <f>(G6*Projects!$C$6+G8*Projects!$C$8+G7*Projects!$C$7+G4*Projects!$C$4+G5*Projects!$C$5)/SUM(Projects!$C$4:$C$8)</f>
        <v>0.96338671378872365</v>
      </c>
      <c r="H10" s="1">
        <f>(H6*Projects!$C$6+H8*Projects!$C$8+H7*Projects!$C$7+H4*Projects!$C$4+H5*Projects!$C$5)/SUM(Projects!$C$4:$C$8)</f>
        <v>0.85397592357391361</v>
      </c>
    </row>
    <row r="13" spans="1:8" x14ac:dyDescent="0.35">
      <c r="B13" s="4" t="s">
        <v>0</v>
      </c>
      <c r="C13" s="2" t="s">
        <v>1</v>
      </c>
      <c r="D13" s="2" t="s">
        <v>2</v>
      </c>
      <c r="E13" s="2" t="s">
        <v>3</v>
      </c>
      <c r="F13" s="2" t="s">
        <v>4</v>
      </c>
      <c r="G13" s="2" t="s">
        <v>5</v>
      </c>
      <c r="H13" s="2" t="s">
        <v>6</v>
      </c>
    </row>
    <row r="14" spans="1:8" x14ac:dyDescent="0.35">
      <c r="B14" s="5" t="s">
        <v>11</v>
      </c>
      <c r="C14" s="1">
        <v>7.0000000000000007E-2</v>
      </c>
      <c r="D14" s="1">
        <v>0.56999999999999995</v>
      </c>
      <c r="E14" s="1">
        <v>0.13</v>
      </c>
      <c r="F14" s="1">
        <v>0.78</v>
      </c>
      <c r="G14" s="1">
        <v>0.79</v>
      </c>
      <c r="H14" s="1">
        <v>0.14000000000000001</v>
      </c>
    </row>
    <row r="15" spans="1:8" x14ac:dyDescent="0.35">
      <c r="B15" s="5" t="s">
        <v>10</v>
      </c>
      <c r="C15" s="1">
        <v>0.62</v>
      </c>
      <c r="D15" s="1">
        <v>1</v>
      </c>
      <c r="E15" s="1">
        <v>0.76</v>
      </c>
      <c r="F15" s="1">
        <v>0.8</v>
      </c>
      <c r="G15" s="1">
        <v>0.71</v>
      </c>
      <c r="H15" s="1">
        <v>0.66</v>
      </c>
    </row>
    <row r="16" spans="1:8" x14ac:dyDescent="0.35">
      <c r="B16" s="5" t="s">
        <v>7</v>
      </c>
      <c r="C16" s="1">
        <v>0.05</v>
      </c>
      <c r="D16" s="1">
        <v>0.66</v>
      </c>
      <c r="E16" s="1">
        <v>0.09</v>
      </c>
      <c r="F16" s="1">
        <v>0.82</v>
      </c>
      <c r="G16" s="1">
        <v>0.82</v>
      </c>
      <c r="H16" s="1">
        <v>0.15</v>
      </c>
    </row>
    <row r="17" spans="2:8" x14ac:dyDescent="0.35">
      <c r="B17" s="5" t="s">
        <v>9</v>
      </c>
      <c r="C17" s="1">
        <v>0.36</v>
      </c>
      <c r="D17" s="1">
        <v>0.93</v>
      </c>
      <c r="E17" s="1">
        <v>0.56999999999999995</v>
      </c>
      <c r="F17" s="1">
        <v>0.92</v>
      </c>
      <c r="G17" s="1">
        <v>0.92</v>
      </c>
      <c r="H17" s="1">
        <v>0.55000000000000004</v>
      </c>
    </row>
    <row r="18" spans="2:8" x14ac:dyDescent="0.35">
      <c r="B18" s="4" t="s">
        <v>8</v>
      </c>
      <c r="C18" s="3">
        <v>0.2</v>
      </c>
      <c r="D18" s="3">
        <v>0.74</v>
      </c>
      <c r="E18" s="3">
        <v>0.31</v>
      </c>
      <c r="F18" s="3">
        <v>0.74</v>
      </c>
      <c r="G18" s="3">
        <v>0.73</v>
      </c>
      <c r="H18" s="3">
        <v>0.28000000000000003</v>
      </c>
    </row>
    <row r="19" spans="2:8" x14ac:dyDescent="0.35">
      <c r="B19" s="5" t="s">
        <v>12</v>
      </c>
      <c r="C19" s="1">
        <f>SUM(C14:C18)/COUNT(C14:C18)</f>
        <v>0.26</v>
      </c>
      <c r="D19" s="1">
        <f t="shared" ref="D19:H19" si="1">SUM(D14:D18)/COUNT(D14:D18)</f>
        <v>0.78</v>
      </c>
      <c r="E19" s="1">
        <f t="shared" si="1"/>
        <v>0.372</v>
      </c>
      <c r="F19" s="1">
        <f t="shared" si="1"/>
        <v>0.81199999999999994</v>
      </c>
      <c r="G19" s="1">
        <f t="shared" si="1"/>
        <v>0.79399999999999993</v>
      </c>
      <c r="H19" s="1">
        <f t="shared" si="1"/>
        <v>0.35599999999999998</v>
      </c>
    </row>
    <row r="20" spans="2:8" x14ac:dyDescent="0.35">
      <c r="B20" s="5" t="s">
        <v>13</v>
      </c>
      <c r="C20" s="1">
        <f>(C16*Projects!$C$6+C18*Projects!$C$8+C17*Projects!$C$7+C14*Projects!$C$4+C15*Projects!$C$5)/SUM(Projects!$C$4:$C$8)</f>
        <v>0.44801645590590317</v>
      </c>
      <c r="D20" s="1">
        <f>(D16*Projects!$C$6+D18*Projects!$C$8+D17*Projects!$C$7+D14*Projects!$C$4+D15*Projects!$C$5)/SUM(Projects!$C$4:$C$8)</f>
        <v>0.92451377767960685</v>
      </c>
      <c r="E20" s="1">
        <f>(E16*Projects!$C$6+E18*Projects!$C$8+E17*Projects!$C$7+E14*Projects!$C$4+E15*Projects!$C$5)/SUM(Projects!$C$4:$C$8)</f>
        <v>0.60948202551217634</v>
      </c>
      <c r="F20" s="1">
        <f>(F16*Projects!$C$6+F18*Projects!$C$8+F17*Projects!$C$7+F14*Projects!$C$4+F15*Projects!$C$5)/SUM(Projects!$C$4:$C$8)</f>
        <v>0.84652051466121814</v>
      </c>
      <c r="G20" s="1">
        <f>(G16*Projects!$C$6+G18*Projects!$C$8+G17*Projects!$C$7+G14*Projects!$C$4+G15*Projects!$C$5)/SUM(Projects!$C$4:$C$8)</f>
        <v>0.80585233861615768</v>
      </c>
      <c r="H20" s="1">
        <f>(H16*Projects!$C$6+H18*Projects!$C$8+H17*Projects!$C$7+H14*Projects!$C$4+H15*Projects!$C$5)/SUM(Projects!$C$4:$C$8)</f>
        <v>0.55522723507648131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0"/>
  <sheetViews>
    <sheetView workbookViewId="0">
      <selection activeCell="C4" sqref="C4"/>
    </sheetView>
  </sheetViews>
  <sheetFormatPr defaultColWidth="9.1796875" defaultRowHeight="14.5" x14ac:dyDescent="0.35"/>
  <cols>
    <col min="2" max="2" width="13.7265625" bestFit="1" customWidth="1"/>
    <col min="7" max="7" width="10.1796875" bestFit="1" customWidth="1"/>
  </cols>
  <sheetData>
    <row r="3" spans="2:8" x14ac:dyDescent="0.35">
      <c r="B3" s="4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 spans="2:8" x14ac:dyDescent="0.35">
      <c r="B4" s="6" t="s">
        <v>11</v>
      </c>
      <c r="C4" s="7">
        <v>0.88</v>
      </c>
      <c r="D4" s="7">
        <v>0.83</v>
      </c>
      <c r="E4" s="7">
        <v>0.85</v>
      </c>
      <c r="F4" s="7">
        <v>0.99</v>
      </c>
      <c r="G4" s="7">
        <v>0.99</v>
      </c>
      <c r="H4" s="7">
        <v>0.84</v>
      </c>
    </row>
    <row r="5" spans="2:8" x14ac:dyDescent="0.35">
      <c r="B5" s="5" t="s">
        <v>10</v>
      </c>
      <c r="C5" s="1">
        <v>0.9</v>
      </c>
      <c r="D5" s="1">
        <v>1</v>
      </c>
      <c r="E5" s="1">
        <v>0.95</v>
      </c>
      <c r="F5" s="1">
        <v>0.97</v>
      </c>
      <c r="G5" s="1">
        <v>0.97</v>
      </c>
      <c r="H5" s="1">
        <v>0.93</v>
      </c>
    </row>
    <row r="6" spans="2:8" x14ac:dyDescent="0.35">
      <c r="B6" s="5" t="s">
        <v>7</v>
      </c>
      <c r="C6" s="1">
        <v>1</v>
      </c>
      <c r="D6" s="1">
        <v>0.62</v>
      </c>
      <c r="E6" s="1">
        <v>0.77</v>
      </c>
      <c r="F6" s="1">
        <v>0.98</v>
      </c>
      <c r="G6" s="1">
        <v>1</v>
      </c>
      <c r="H6" s="1">
        <v>0.78</v>
      </c>
    </row>
    <row r="7" spans="2:8" x14ac:dyDescent="0.35">
      <c r="B7" s="5" t="s">
        <v>9</v>
      </c>
      <c r="C7" s="1">
        <v>0.56000000000000005</v>
      </c>
      <c r="D7" s="1">
        <v>0.88</v>
      </c>
      <c r="E7" s="1">
        <v>0.68</v>
      </c>
      <c r="F7" s="1">
        <v>0.97</v>
      </c>
      <c r="G7" s="1">
        <v>0.98</v>
      </c>
      <c r="H7" s="1">
        <v>0.69</v>
      </c>
    </row>
    <row r="8" spans="2:8" x14ac:dyDescent="0.35">
      <c r="B8" s="4" t="s">
        <v>8</v>
      </c>
      <c r="C8" s="3">
        <v>1</v>
      </c>
      <c r="D8" s="3">
        <v>0.74</v>
      </c>
      <c r="E8" s="3">
        <v>0.85</v>
      </c>
      <c r="F8" s="3">
        <v>0.99</v>
      </c>
      <c r="G8" s="3">
        <v>1</v>
      </c>
      <c r="H8" s="3">
        <v>0.85</v>
      </c>
    </row>
    <row r="9" spans="2:8" x14ac:dyDescent="0.35">
      <c r="B9" s="5" t="s">
        <v>12</v>
      </c>
      <c r="C9" s="1">
        <f>SUM(C4:C8)/COUNT(C4:C8)</f>
        <v>0.86799999999999999</v>
      </c>
      <c r="D9" s="1">
        <f t="shared" ref="D9:H9" si="0">SUM(D4:D8)/COUNT(D4:D8)</f>
        <v>0.81400000000000006</v>
      </c>
      <c r="E9" s="1">
        <f t="shared" si="0"/>
        <v>0.82</v>
      </c>
      <c r="F9" s="1">
        <f t="shared" si="0"/>
        <v>0.98000000000000009</v>
      </c>
      <c r="G9" s="1">
        <f t="shared" si="0"/>
        <v>0.98799999999999988</v>
      </c>
      <c r="H9" s="1">
        <f t="shared" si="0"/>
        <v>0.81799999999999995</v>
      </c>
    </row>
    <row r="10" spans="2:8" x14ac:dyDescent="0.35">
      <c r="B10" s="5" t="s">
        <v>13</v>
      </c>
      <c r="C10" s="1">
        <f>(C6*Projects!$D$6+C8*Projects!$D$8+C7*Projects!$D$7+C4*Projects!$D$4+C5*Projects!$D$5)/SUM(Projects!$D$4:$D$8)</f>
        <v>0.82779661016949146</v>
      </c>
      <c r="D10" s="1">
        <f>(D6*Projects!$D$6+D8*Projects!$D$8+D7*Projects!$D$7+D4*Projects!$D$4+D5*Projects!$D$5)/SUM(Projects!$D$4:$D$8)</f>
        <v>0.81355932203389836</v>
      </c>
      <c r="E10" s="1">
        <f>(E6*Projects!$D$6+E8*Projects!$D$8+E7*Projects!$D$7+E4*Projects!$D$4+E5*Projects!$D$5)/SUM(Projects!$D$4:$D$8)</f>
        <v>0.79807909604519767</v>
      </c>
      <c r="F10" s="1">
        <f>(F6*Projects!$D$6+F8*Projects!$D$8+F7*Projects!$D$7+F4*Projects!$D$4+F5*Projects!$D$5)/SUM(Projects!$D$4:$D$8)</f>
        <v>0.98056497175141244</v>
      </c>
      <c r="G10" s="1">
        <f>(G6*Projects!$D$6+G8*Projects!$D$8+G7*Projects!$D$7+G4*Projects!$D$4+G5*Projects!$D$5)/SUM(Projects!$D$4:$D$8)</f>
        <v>0.9882485875706214</v>
      </c>
      <c r="H10" s="1">
        <f>(H6*Projects!$D$6+H8*Projects!$D$8+H7*Projects!$D$7+H4*Projects!$D$4+H5*Projects!$D$5)/SUM(Projects!$D$4:$D$8)</f>
        <v>0.79762711864406788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55056-31F8-4BA4-AC46-CB52EF7B5D15}">
  <dimension ref="B3:H10"/>
  <sheetViews>
    <sheetView workbookViewId="0">
      <selection activeCell="C4" sqref="C4"/>
    </sheetView>
  </sheetViews>
  <sheetFormatPr defaultColWidth="10.90625" defaultRowHeight="14.5" x14ac:dyDescent="0.35"/>
  <cols>
    <col min="2" max="2" width="13.453125" customWidth="1"/>
  </cols>
  <sheetData>
    <row r="3" spans="2:8" x14ac:dyDescent="0.35">
      <c r="B3" s="4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 spans="2:8" x14ac:dyDescent="0.35">
      <c r="B4" s="6" t="s">
        <v>11</v>
      </c>
      <c r="C4" s="1">
        <v>0.94</v>
      </c>
      <c r="D4" s="1">
        <v>0.96</v>
      </c>
      <c r="E4" s="1">
        <v>0.95</v>
      </c>
      <c r="F4" s="1">
        <v>0.99</v>
      </c>
      <c r="G4" s="1">
        <v>1</v>
      </c>
      <c r="H4" s="1">
        <v>0.95</v>
      </c>
    </row>
    <row r="5" spans="2:8" x14ac:dyDescent="0.35">
      <c r="B5" s="5" t="s">
        <v>10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</row>
    <row r="6" spans="2:8" x14ac:dyDescent="0.35">
      <c r="B6" s="5" t="s">
        <v>7</v>
      </c>
      <c r="C6" s="1">
        <v>0.98</v>
      </c>
      <c r="D6" s="1">
        <v>1</v>
      </c>
      <c r="E6" s="1">
        <v>0.99</v>
      </c>
      <c r="F6" s="1">
        <v>1</v>
      </c>
      <c r="G6" s="1">
        <v>1</v>
      </c>
      <c r="H6" s="1">
        <v>0.99</v>
      </c>
    </row>
    <row r="7" spans="2:8" x14ac:dyDescent="0.35">
      <c r="B7" s="5" t="s">
        <v>9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</row>
    <row r="8" spans="2:8" x14ac:dyDescent="0.35">
      <c r="B8" s="4" t="s">
        <v>8</v>
      </c>
      <c r="C8" s="3">
        <v>0.98</v>
      </c>
      <c r="D8" s="3">
        <v>0.98</v>
      </c>
      <c r="E8" s="3">
        <v>0.98</v>
      </c>
      <c r="F8" s="3">
        <v>1</v>
      </c>
      <c r="G8" s="3">
        <v>1</v>
      </c>
      <c r="H8" s="3">
        <v>0.97</v>
      </c>
    </row>
    <row r="9" spans="2:8" x14ac:dyDescent="0.35">
      <c r="B9" s="5" t="s">
        <v>12</v>
      </c>
      <c r="C9" s="1">
        <f>SUM(C4:C8)/COUNT(C4:C8)</f>
        <v>0.98000000000000009</v>
      </c>
      <c r="D9" s="1">
        <f t="shared" ref="D9:H9" si="0">SUM(D4:D8)/COUNT(D4:D8)</f>
        <v>0.98799999999999988</v>
      </c>
      <c r="E9" s="1">
        <f t="shared" si="0"/>
        <v>0.98399999999999999</v>
      </c>
      <c r="F9" s="1">
        <f t="shared" si="0"/>
        <v>0.998</v>
      </c>
      <c r="G9" s="1">
        <f t="shared" si="0"/>
        <v>1</v>
      </c>
      <c r="H9" s="1">
        <f t="shared" si="0"/>
        <v>0.98199999999999998</v>
      </c>
    </row>
    <row r="10" spans="2:8" x14ac:dyDescent="0.35">
      <c r="B10" s="5" t="s">
        <v>13</v>
      </c>
      <c r="C10" s="1">
        <f>(C6*Projects!$E$6+C8*Projects!$E$8+C7*Projects!$E$7+C4*Projects!$E$4+C5*Projects!$E$5)/SUM(Projects!$E$4:$E$8)</f>
        <v>0.98933274414494021</v>
      </c>
      <c r="D10" s="1">
        <f>(D6*Projects!$E$6+D8*Projects!$E$8+D7*Projects!$E$7+D4*Projects!$E$4+D5*Projects!$E$5)/SUM(Projects!$E$4:$E$8)</f>
        <v>0.99282368537339827</v>
      </c>
      <c r="E10" s="1">
        <f>(E6*Projects!$E$6+E8*Projects!$E$8+E7*Projects!$E$7+E4*Projects!$E$4+E5*Projects!$E$5)/SUM(Projects!$E$4:$E$8)</f>
        <v>0.99107821475916924</v>
      </c>
      <c r="F10" s="1">
        <f>(F6*Projects!$E$6+F8*Projects!$E$8+F7*Projects!$E$7+F4*Projects!$E$4+F5*Projects!$E$5)/SUM(Projects!$E$4:$E$8)</f>
        <v>0.99838709677419346</v>
      </c>
      <c r="G10" s="1">
        <f>(G6*Projects!$E$6+G8*Projects!$E$8+G7*Projects!$E$7+G4*Projects!$E$4+G5*Projects!$E$5)/SUM(Projects!$E$4:$E$8)</f>
        <v>1</v>
      </c>
      <c r="H10" s="1">
        <f>(H6*Projects!$E$6+H8*Projects!$E$8+H7*Projects!$E$7+H4*Projects!$E$4+H5*Projects!$E$5)/SUM(Projects!$E$4:$E$8)</f>
        <v>0.99071586389748112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94EC2-DE1C-4D94-82AD-DEE5FCED1B3C}">
  <dimension ref="B2:E17"/>
  <sheetViews>
    <sheetView workbookViewId="0">
      <selection activeCell="C5" sqref="C5"/>
    </sheetView>
  </sheetViews>
  <sheetFormatPr defaultColWidth="10.90625" defaultRowHeight="14.5" x14ac:dyDescent="0.35"/>
  <cols>
    <col min="2" max="2" width="13.7265625" customWidth="1"/>
    <col min="3" max="3" width="14.26953125" customWidth="1"/>
  </cols>
  <sheetData>
    <row r="2" spans="2:5" x14ac:dyDescent="0.35">
      <c r="B2" t="s">
        <v>14</v>
      </c>
    </row>
    <row r="3" spans="2:5" x14ac:dyDescent="0.35">
      <c r="B3" t="s">
        <v>0</v>
      </c>
      <c r="C3" t="s">
        <v>17</v>
      </c>
      <c r="D3" t="s">
        <v>15</v>
      </c>
      <c r="E3" t="s">
        <v>16</v>
      </c>
    </row>
    <row r="4" spans="2:5" x14ac:dyDescent="0.35">
      <c r="B4" t="s">
        <v>11</v>
      </c>
      <c r="C4">
        <v>1473</v>
      </c>
      <c r="D4">
        <v>52</v>
      </c>
      <c r="E4">
        <v>730</v>
      </c>
    </row>
    <row r="5" spans="2:5" x14ac:dyDescent="0.35">
      <c r="B5" t="s">
        <v>10</v>
      </c>
      <c r="C5">
        <v>8268</v>
      </c>
      <c r="D5">
        <v>18</v>
      </c>
      <c r="E5">
        <v>1956</v>
      </c>
    </row>
    <row r="6" spans="2:5" x14ac:dyDescent="0.35">
      <c r="B6" t="s">
        <v>7</v>
      </c>
      <c r="C6">
        <v>50</v>
      </c>
      <c r="D6">
        <v>29</v>
      </c>
      <c r="E6">
        <v>60</v>
      </c>
    </row>
    <row r="7" spans="2:5" x14ac:dyDescent="0.35">
      <c r="B7" t="s">
        <v>9</v>
      </c>
      <c r="C7">
        <v>7611</v>
      </c>
      <c r="D7">
        <v>51</v>
      </c>
      <c r="E7">
        <v>1616</v>
      </c>
    </row>
    <row r="8" spans="2:5" x14ac:dyDescent="0.35">
      <c r="B8" t="s">
        <v>8</v>
      </c>
      <c r="C8">
        <v>707</v>
      </c>
      <c r="D8">
        <v>27</v>
      </c>
      <c r="E8">
        <v>164</v>
      </c>
    </row>
    <row r="11" spans="2:5" x14ac:dyDescent="0.35">
      <c r="B11" t="s">
        <v>18</v>
      </c>
    </row>
    <row r="12" spans="2:5" x14ac:dyDescent="0.35">
      <c r="B12" t="s">
        <v>0</v>
      </c>
      <c r="C12" t="s">
        <v>17</v>
      </c>
      <c r="D12" t="s">
        <v>15</v>
      </c>
      <c r="E12" t="s">
        <v>16</v>
      </c>
    </row>
    <row r="13" spans="2:5" x14ac:dyDescent="0.35">
      <c r="B13" t="s">
        <v>11</v>
      </c>
      <c r="C13">
        <v>47600</v>
      </c>
      <c r="D13">
        <v>1020</v>
      </c>
      <c r="E13">
        <v>13440</v>
      </c>
    </row>
    <row r="14" spans="2:5" x14ac:dyDescent="0.35">
      <c r="B14" t="s">
        <v>10</v>
      </c>
      <c r="C14">
        <v>26000</v>
      </c>
      <c r="D14">
        <v>78</v>
      </c>
      <c r="E14">
        <v>12000</v>
      </c>
    </row>
    <row r="15" spans="2:5" x14ac:dyDescent="0.35">
      <c r="B15" t="s">
        <v>7</v>
      </c>
      <c r="C15">
        <v>3589</v>
      </c>
      <c r="D15">
        <v>518</v>
      </c>
      <c r="E15">
        <v>2231</v>
      </c>
    </row>
    <row r="16" spans="2:5" x14ac:dyDescent="0.35">
      <c r="B16" t="s">
        <v>9</v>
      </c>
      <c r="C16">
        <v>165330</v>
      </c>
      <c r="D16">
        <v>1584</v>
      </c>
      <c r="E16">
        <v>13360</v>
      </c>
    </row>
    <row r="17" spans="2:5" x14ac:dyDescent="0.35">
      <c r="B17" t="s">
        <v>8</v>
      </c>
      <c r="C17">
        <v>8815</v>
      </c>
      <c r="D17">
        <v>473</v>
      </c>
      <c r="E17">
        <v>3895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SAD-Code</vt:lpstr>
      <vt:lpstr>SAD-SAM</vt:lpstr>
      <vt:lpstr>SAM-Code</vt:lpstr>
      <vt:lpstr>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2023-08-01T08:45:59Z</dcterms:modified>
</cp:coreProperties>
</file>