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k/projects/Paper/2024/icse25_ratlr/"/>
    </mc:Choice>
  </mc:AlternateContent>
  <xr:revisionPtr revIDLastSave="0" documentId="13_ncr:1_{DD92483A-7D26-4D42-917A-67CC73A8926F}" xr6:coauthVersionLast="47" xr6:coauthVersionMax="47" xr10:uidLastSave="{00000000-0000-0000-0000-000000000000}"/>
  <bookViews>
    <workbookView xWindow="-34200" yWindow="780" windowWidth="34200" windowHeight="21360" tabRatio="500" activeTab="1" xr2:uid="{00000000-000D-0000-FFFF-FFFF00000000}"/>
  </bookViews>
  <sheets>
    <sheet name="Datasets" sheetId="1" r:id="rId1"/>
    <sheet name="Req2Code (GPT4o)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7" i="2" l="1"/>
  <c r="U20" i="2"/>
  <c r="M10" i="2"/>
  <c r="M17" i="2" s="1"/>
  <c r="M11" i="2"/>
  <c r="M12" i="2"/>
  <c r="M13" i="2"/>
  <c r="M14" i="2"/>
  <c r="U10" i="2"/>
  <c r="U11" i="2"/>
  <c r="U12" i="2"/>
  <c r="U13" i="2"/>
  <c r="U14" i="2"/>
  <c r="I10" i="2"/>
  <c r="I11" i="2"/>
  <c r="I19" i="2" s="1"/>
  <c r="I12" i="2"/>
  <c r="I13" i="2"/>
  <c r="I14" i="2"/>
  <c r="F10" i="2"/>
  <c r="F11" i="2"/>
  <c r="F12" i="2"/>
  <c r="F13" i="2"/>
  <c r="Z13" i="2" s="1"/>
  <c r="F14" i="2"/>
  <c r="Z14" i="2" s="1"/>
  <c r="E10" i="2"/>
  <c r="E11" i="2"/>
  <c r="E12" i="2"/>
  <c r="E13" i="2"/>
  <c r="E14" i="2"/>
  <c r="C17" i="2"/>
  <c r="D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X17" i="2"/>
  <c r="AA17" i="2"/>
  <c r="AB17" i="2"/>
  <c r="C18" i="2"/>
  <c r="D18" i="2"/>
  <c r="F18" i="2"/>
  <c r="G18" i="2"/>
  <c r="H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F19" i="2"/>
  <c r="G19" i="2"/>
  <c r="H19" i="2"/>
  <c r="J19" i="2"/>
  <c r="K19" i="2"/>
  <c r="L19" i="2"/>
  <c r="M19" i="2"/>
  <c r="N19" i="2"/>
  <c r="O19" i="2"/>
  <c r="P19" i="2"/>
  <c r="Q19" i="2"/>
  <c r="R19" i="2"/>
  <c r="S19" i="2"/>
  <c r="T19" i="2"/>
  <c r="V19" i="2"/>
  <c r="W19" i="2"/>
  <c r="X19" i="2"/>
  <c r="AA19" i="2"/>
  <c r="AB19" i="2"/>
  <c r="C20" i="2"/>
  <c r="D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V20" i="2"/>
  <c r="W20" i="2"/>
  <c r="X20" i="2"/>
  <c r="AA20" i="2"/>
  <c r="AB20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X16" i="2"/>
  <c r="AA16" i="2"/>
  <c r="AB16" i="2"/>
  <c r="D16" i="2"/>
  <c r="C16" i="2"/>
  <c r="AB10" i="2"/>
  <c r="AB11" i="2"/>
  <c r="AB12" i="2"/>
  <c r="AB13" i="2"/>
  <c r="AB14" i="2"/>
  <c r="AA10" i="2"/>
  <c r="AA11" i="2"/>
  <c r="AA12" i="2"/>
  <c r="AA13" i="2"/>
  <c r="AA14" i="2"/>
  <c r="X10" i="2"/>
  <c r="X11" i="2"/>
  <c r="X12" i="2"/>
  <c r="X13" i="2"/>
  <c r="X14" i="2"/>
  <c r="W10" i="2"/>
  <c r="W11" i="2"/>
  <c r="W12" i="2"/>
  <c r="W13" i="2"/>
  <c r="W14" i="2"/>
  <c r="V10" i="2"/>
  <c r="V11" i="2"/>
  <c r="V12" i="2"/>
  <c r="V13" i="2"/>
  <c r="V14" i="2"/>
  <c r="R10" i="2"/>
  <c r="R11" i="2"/>
  <c r="R12" i="2"/>
  <c r="R13" i="2"/>
  <c r="R14" i="2"/>
  <c r="Q10" i="2"/>
  <c r="Q11" i="2"/>
  <c r="Q12" i="2"/>
  <c r="Q13" i="2"/>
  <c r="Q14" i="2"/>
  <c r="N14" i="2"/>
  <c r="N13" i="2"/>
  <c r="N12" i="2"/>
  <c r="N11" i="2"/>
  <c r="N10" i="2"/>
  <c r="J14" i="2"/>
  <c r="J13" i="2"/>
  <c r="J12" i="2"/>
  <c r="J11" i="2"/>
  <c r="J10" i="2"/>
  <c r="Z10" i="2" s="1"/>
  <c r="AD12" i="2"/>
  <c r="AD11" i="2"/>
  <c r="AD10" i="2"/>
  <c r="M16" i="2" l="1"/>
  <c r="M20" i="2"/>
  <c r="U19" i="2"/>
  <c r="I18" i="2"/>
  <c r="Z16" i="2"/>
  <c r="Z19" i="2"/>
  <c r="Z12" i="2"/>
  <c r="Z11" i="2"/>
  <c r="AD14" i="2"/>
  <c r="AD13" i="2"/>
  <c r="AD20" i="2" s="1"/>
  <c r="AA4" i="2"/>
  <c r="AB4" i="2"/>
  <c r="AA3" i="2"/>
  <c r="AB3" i="2"/>
  <c r="X3" i="2"/>
  <c r="X4" i="2"/>
  <c r="W4" i="2"/>
  <c r="W3" i="2"/>
  <c r="N3" i="2"/>
  <c r="N4" i="2"/>
  <c r="J3" i="2"/>
  <c r="J4" i="2"/>
  <c r="F3" i="2"/>
  <c r="F4" i="2"/>
  <c r="V3" i="2"/>
  <c r="V4" i="2"/>
  <c r="R3" i="2"/>
  <c r="R4" i="2"/>
  <c r="AC3" i="2"/>
  <c r="AC4" i="2"/>
  <c r="Y3" i="2"/>
  <c r="Y4" i="2"/>
  <c r="V6" i="2"/>
  <c r="V7" i="2"/>
  <c r="V9" i="2"/>
  <c r="R6" i="2"/>
  <c r="R7" i="2"/>
  <c r="R9" i="2"/>
  <c r="N6" i="2"/>
  <c r="N7" i="2"/>
  <c r="N9" i="2"/>
  <c r="N5" i="2"/>
  <c r="J6" i="2"/>
  <c r="J7" i="2"/>
  <c r="J9" i="2"/>
  <c r="J5" i="2"/>
  <c r="F6" i="2"/>
  <c r="F7" i="2"/>
  <c r="F9" i="2"/>
  <c r="F5" i="2"/>
  <c r="AD19" i="2" l="1"/>
  <c r="AD16" i="2"/>
  <c r="Z17" i="2"/>
  <c r="Z20" i="2"/>
  <c r="Z3" i="2"/>
  <c r="AD4" i="2"/>
  <c r="Z4" i="2"/>
  <c r="AD3" i="2"/>
  <c r="Z9" i="2"/>
  <c r="AD6" i="2"/>
  <c r="Z6" i="2"/>
  <c r="AD7" i="2"/>
  <c r="Z7" i="2"/>
  <c r="AD9" i="2"/>
  <c r="M22" i="2"/>
  <c r="I22" i="2"/>
  <c r="E22" i="2"/>
  <c r="M21" i="2"/>
  <c r="I21" i="2"/>
  <c r="E21" i="2"/>
  <c r="AB9" i="2"/>
  <c r="AA9" i="2"/>
  <c r="X9" i="2"/>
  <c r="W9" i="2"/>
  <c r="U9" i="2"/>
  <c r="Q9" i="2"/>
  <c r="M9" i="2"/>
  <c r="I9" i="2"/>
  <c r="E9" i="2"/>
  <c r="U8" i="2"/>
  <c r="Q8" i="2"/>
  <c r="M8" i="2"/>
  <c r="I8" i="2"/>
  <c r="E8" i="2"/>
  <c r="AC7" i="2"/>
  <c r="AB7" i="2"/>
  <c r="AA7" i="2"/>
  <c r="Y7" i="2"/>
  <c r="X7" i="2"/>
  <c r="W7" i="2"/>
  <c r="AB6" i="2"/>
  <c r="AA6" i="2"/>
  <c r="X6" i="2"/>
  <c r="W6" i="2"/>
  <c r="M6" i="2"/>
  <c r="I6" i="2"/>
  <c r="U5" i="2"/>
  <c r="Q5" i="2"/>
  <c r="M5" i="2"/>
  <c r="I5" i="2"/>
  <c r="E5" i="2"/>
  <c r="E16" i="2" l="1"/>
  <c r="E19" i="2"/>
  <c r="E18" i="2"/>
  <c r="E20" i="2"/>
  <c r="E17" i="2"/>
  <c r="Y11" i="2"/>
  <c r="AC11" i="2"/>
  <c r="AC12" i="2"/>
  <c r="Y12" i="2"/>
  <c r="AC10" i="2"/>
  <c r="Y10" i="2"/>
  <c r="AC14" i="2"/>
  <c r="Y14" i="2"/>
  <c r="AC13" i="2"/>
  <c r="Y13" i="2"/>
  <c r="AC6" i="2"/>
  <c r="Y9" i="2"/>
  <c r="AC9" i="2"/>
  <c r="Y6" i="2"/>
  <c r="Y20" i="2" l="1"/>
  <c r="Y17" i="2"/>
  <c r="Y19" i="2"/>
  <c r="Y16" i="2"/>
  <c r="AC16" i="2"/>
  <c r="AC19" i="2"/>
  <c r="AC20" i="2"/>
  <c r="AC17" i="2"/>
</calcChain>
</file>

<file path=xl/sharedStrings.xml><?xml version="1.0" encoding="utf-8"?>
<sst xmlns="http://schemas.openxmlformats.org/spreadsheetml/2006/main" count="66" uniqueCount="29">
  <si>
    <t>Req2Code</t>
  </si>
  <si>
    <t>#TL</t>
  </si>
  <si>
    <t>SMOS</t>
  </si>
  <si>
    <t>eTour</t>
  </si>
  <si>
    <t>iTrust</t>
  </si>
  <si>
    <t>Dronology (RE2Code)</t>
  </si>
  <si>
    <t>Dronology (DD2Code)</t>
  </si>
  <si>
    <t>Elements: Max 20</t>
  </si>
  <si>
    <t>P</t>
  </si>
  <si>
    <t>R</t>
  </si>
  <si>
    <t>F1</t>
  </si>
  <si>
    <t>Approach/Dataset</t>
  </si>
  <si>
    <t>Dronology  (RE2Code)</t>
  </si>
  <si>
    <t>Dronology  (DD2Code)</t>
  </si>
  <si>
    <t>Average</t>
  </si>
  <si>
    <t>w. Average</t>
  </si>
  <si>
    <t>Comet (Best, without Dronology)</t>
  </si>
  <si>
    <t>FTLR (Best)</t>
  </si>
  <si>
    <t>FTLR (Opt)</t>
  </si>
  <si>
    <t>F2</t>
  </si>
  <si>
    <t>VSM</t>
  </si>
  <si>
    <t>LSI</t>
  </si>
  <si>
    <t>None/None/CoT</t>
  </si>
  <si>
    <t>Preprocessor/Classifier</t>
  </si>
  <si>
    <t>Seed</t>
  </si>
  <si>
    <t>Original Run (No fixed Seed)</t>
  </si>
  <si>
    <t>P values</t>
  </si>
  <si>
    <t>Wilcoxon Test (2sided)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</si>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</sst>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2"/>
      <color rgb="FF000000"/>
      <name val="Aptos Narrow"/>
      <family val="2"/>
      <charset val="1"/>
    </font>
    <font>
      <b/>
      <sz val="12"/>
      <color rgb="FF000000"/>
      <name val="Aptos Narrow"/>
    </font>
    <font>
      <sz val="12"/>
      <color rgb="FF000000"/>
      <name val="Aptos Narrow"/>
    </font>
    <font>
      <sz val="12"/>
      <color rgb="FFFF0000"/>
      <name val="Aptos Narrow"/>
      <family val="2"/>
      <charset val="1"/>
    </font>
    <font>
      <b/>
      <sz val="12"/>
      <color rgb="FFFF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theme="6"/>
        <bgColor rgb="FFCCCCFF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0" fontId="0" fillId="3" borderId="0" xfId="0" applyFill="1"/>
    <xf numFmtId="164" fontId="0" fillId="4" borderId="0" xfId="0" applyNumberFormat="1" applyFill="1"/>
    <xf numFmtId="164" fontId="0" fillId="3" borderId="0" xfId="0" applyNumberForma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166" fontId="1" fillId="0" borderId="0" xfId="0" applyNumberFormat="1" applyFont="1"/>
    <xf numFmtId="166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80" zoomScaleNormal="80" workbookViewId="0">
      <selection activeCell="E8" sqref="E8"/>
    </sheetView>
  </sheetViews>
  <sheetFormatPr baseColWidth="10" defaultColWidth="10.5" defaultRowHeight="16" x14ac:dyDescent="0.2"/>
  <cols>
    <col min="1" max="1" width="20.6640625" customWidth="1"/>
  </cols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A3" t="s">
        <v>2</v>
      </c>
      <c r="B3">
        <v>1044</v>
      </c>
    </row>
    <row r="4" spans="1:2" x14ac:dyDescent="0.2">
      <c r="A4" t="s">
        <v>3</v>
      </c>
      <c r="B4">
        <v>308</v>
      </c>
    </row>
    <row r="5" spans="1:2" x14ac:dyDescent="0.2">
      <c r="A5" t="s">
        <v>4</v>
      </c>
      <c r="B5">
        <v>286</v>
      </c>
    </row>
    <row r="6" spans="1:2" x14ac:dyDescent="0.2">
      <c r="A6" t="s">
        <v>5</v>
      </c>
      <c r="B6">
        <v>602</v>
      </c>
    </row>
    <row r="7" spans="1:2" x14ac:dyDescent="0.2">
      <c r="A7" t="s">
        <v>6</v>
      </c>
      <c r="B7">
        <v>740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7"/>
  <sheetViews>
    <sheetView tabSelected="1" topLeftCell="C1" zoomScale="120" zoomScaleNormal="120" workbookViewId="0">
      <selection activeCell="J27" sqref="J27"/>
    </sheetView>
  </sheetViews>
  <sheetFormatPr baseColWidth="10" defaultColWidth="10.5" defaultRowHeight="16" x14ac:dyDescent="0.2"/>
  <cols>
    <col min="1" max="1" width="28.5" style="2" bestFit="1" customWidth="1"/>
    <col min="2" max="2" width="23.33203125" style="2" customWidth="1"/>
  </cols>
  <sheetData>
    <row r="1" spans="1:30" s="4" customFormat="1" x14ac:dyDescent="0.2">
      <c r="A1" s="3" t="s">
        <v>7</v>
      </c>
      <c r="C1" s="1" t="s">
        <v>8</v>
      </c>
      <c r="D1" s="1" t="s">
        <v>9</v>
      </c>
      <c r="E1" s="1" t="s">
        <v>10</v>
      </c>
      <c r="F1" s="1" t="s">
        <v>19</v>
      </c>
      <c r="G1" s="1" t="s">
        <v>8</v>
      </c>
      <c r="H1" s="1" t="s">
        <v>9</v>
      </c>
      <c r="I1" s="1" t="s">
        <v>10</v>
      </c>
      <c r="J1" s="1" t="s">
        <v>19</v>
      </c>
      <c r="K1" s="1" t="s">
        <v>8</v>
      </c>
      <c r="L1" s="1" t="s">
        <v>9</v>
      </c>
      <c r="M1" s="1" t="s">
        <v>10</v>
      </c>
      <c r="N1" s="1" t="s">
        <v>19</v>
      </c>
      <c r="O1" s="1" t="s">
        <v>8</v>
      </c>
      <c r="P1" s="1" t="s">
        <v>9</v>
      </c>
      <c r="Q1" s="1" t="s">
        <v>10</v>
      </c>
      <c r="R1" s="1" t="s">
        <v>19</v>
      </c>
      <c r="S1" s="1" t="s">
        <v>8</v>
      </c>
      <c r="T1" s="1" t="s">
        <v>9</v>
      </c>
      <c r="U1" s="1" t="s">
        <v>10</v>
      </c>
      <c r="V1" s="1" t="s">
        <v>19</v>
      </c>
      <c r="W1" s="1" t="s">
        <v>8</v>
      </c>
      <c r="X1" s="1" t="s">
        <v>9</v>
      </c>
      <c r="Y1" s="1" t="s">
        <v>10</v>
      </c>
      <c r="Z1" s="1" t="s">
        <v>19</v>
      </c>
      <c r="AA1" s="1" t="s">
        <v>8</v>
      </c>
      <c r="AB1" s="1" t="s">
        <v>9</v>
      </c>
      <c r="AC1" s="1" t="s">
        <v>10</v>
      </c>
      <c r="AD1" s="14" t="s">
        <v>19</v>
      </c>
    </row>
    <row r="2" spans="1:30" s="5" customFormat="1" x14ac:dyDescent="0.2">
      <c r="A2" s="5" t="s">
        <v>11</v>
      </c>
      <c r="C2" s="25" t="s">
        <v>2</v>
      </c>
      <c r="D2" s="25"/>
      <c r="E2" s="25"/>
      <c r="F2" s="1"/>
      <c r="G2" s="25" t="s">
        <v>3</v>
      </c>
      <c r="H2" s="25"/>
      <c r="I2" s="25"/>
      <c r="J2" s="1"/>
      <c r="K2" s="25" t="s">
        <v>4</v>
      </c>
      <c r="L2" s="25"/>
      <c r="M2" s="25"/>
      <c r="N2" s="1"/>
      <c r="O2" s="25" t="s">
        <v>12</v>
      </c>
      <c r="P2" s="25"/>
      <c r="Q2" s="25"/>
      <c r="R2" s="1"/>
      <c r="S2" s="25" t="s">
        <v>13</v>
      </c>
      <c r="T2" s="25"/>
      <c r="U2" s="25"/>
      <c r="V2" s="1"/>
      <c r="W2" s="25" t="s">
        <v>14</v>
      </c>
      <c r="X2" s="25"/>
      <c r="Y2" s="25"/>
      <c r="Z2" s="1"/>
      <c r="AA2" s="25" t="s">
        <v>15</v>
      </c>
      <c r="AB2" s="25"/>
      <c r="AC2" s="25"/>
    </row>
    <row r="3" spans="1:30" s="7" customFormat="1" x14ac:dyDescent="0.2">
      <c r="A3" s="2" t="s">
        <v>20</v>
      </c>
      <c r="C3" s="15">
        <v>0.43</v>
      </c>
      <c r="D3" s="15">
        <v>0.41399999999999998</v>
      </c>
      <c r="E3" s="23">
        <v>0.42199999999999999</v>
      </c>
      <c r="F3" s="6">
        <f t="shared" ref="F3:F4" si="0">5*C3*D3/((4*C3)+D3)</f>
        <v>0.4171040299906279</v>
      </c>
      <c r="G3" s="15">
        <v>0.55700000000000005</v>
      </c>
      <c r="H3" s="15">
        <v>0.42699999999999999</v>
      </c>
      <c r="I3" s="15">
        <v>0.48299999999999998</v>
      </c>
      <c r="J3" s="6">
        <f t="shared" ref="J3:J4" si="1">5*G3*H3/((4*G3)+H3)</f>
        <v>0.44790772128060258</v>
      </c>
      <c r="K3" s="15">
        <v>0.20799999999999999</v>
      </c>
      <c r="L3" s="15">
        <v>0.22700000000000001</v>
      </c>
      <c r="M3" s="15">
        <v>0.217</v>
      </c>
      <c r="N3" s="6">
        <f t="shared" ref="N3:N4" si="2">5*K3*L3/((4*K3)+L3)</f>
        <v>0.22292728989612845</v>
      </c>
      <c r="O3" s="16">
        <v>0.84399999999999997</v>
      </c>
      <c r="P3" s="16">
        <v>8.6999999999999994E-2</v>
      </c>
      <c r="Q3" s="15">
        <v>0.158</v>
      </c>
      <c r="R3" s="6">
        <f t="shared" ref="R3:R4" si="3">5*O3*P3/((4*O3)+P3)</f>
        <v>0.10601790355183366</v>
      </c>
      <c r="S3" s="16">
        <v>0.84599999999999997</v>
      </c>
      <c r="T3" s="16">
        <v>7.0999999999999994E-2</v>
      </c>
      <c r="U3" s="15">
        <v>0.13100000000000001</v>
      </c>
      <c r="V3" s="6">
        <f t="shared" ref="V3:V4" si="4">5*S3*T3/((4*S3)+T3)</f>
        <v>8.6926193921852371E-2</v>
      </c>
      <c r="W3" s="6">
        <f t="shared" ref="W3:X4" si="5">AVERAGE(C3,G3,K3,O3,S3)</f>
        <v>0.57700000000000007</v>
      </c>
      <c r="X3" s="6">
        <f t="shared" si="5"/>
        <v>0.2452</v>
      </c>
      <c r="Y3" s="6">
        <f t="shared" ref="Y3:Z4" si="6">AVERAGE(E3,I3,M3,Q3,U3)</f>
        <v>0.28220000000000001</v>
      </c>
      <c r="Z3" s="6">
        <f t="shared" si="6"/>
        <v>0.25617662772820904</v>
      </c>
      <c r="AA3" s="6">
        <f>(C3*Datasets!$B$3+G3*Datasets!$B$4+K3*Datasets!$B$5+O3*Datasets!$B$6+S3*Datasets!$B$7)/SUM(Datasets!$B$3:$B$7)</f>
        <v>0.60875570469798657</v>
      </c>
      <c r="AB3" s="6">
        <f>(D3*Datasets!$B$3+H3*Datasets!$B$4+L3*Datasets!$B$5+P3*Datasets!$B$6+T3*Datasets!$B$7)/SUM(Datasets!$B$3:$B$7)</f>
        <v>0.24616375838926174</v>
      </c>
      <c r="AC3" s="6">
        <f>(E3*Datasets!$B$3+I3*Datasets!$B$4+M3*Datasets!$B$5+Q3*Datasets!$B$6+U3*Datasets!$B$7)/SUM(Datasets!$B$3:$B$7)</f>
        <v>0.28303691275167786</v>
      </c>
      <c r="AD3" s="6">
        <f>(F3*Datasets!$B$3+J3*Datasets!$B$4+N3*Datasets!$B$5+R3*Datasets!$B$6+V3*Datasets!$B$7)/SUM(Datasets!$B$3:$B$7)</f>
        <v>0.25681797040782167</v>
      </c>
    </row>
    <row r="4" spans="1:30" s="7" customFormat="1" x14ac:dyDescent="0.2">
      <c r="A4" s="2" t="s">
        <v>21</v>
      </c>
      <c r="C4" s="15">
        <v>0.41499999999999998</v>
      </c>
      <c r="D4" s="15">
        <v>0.43</v>
      </c>
      <c r="E4" s="23">
        <v>0.42199999999999999</v>
      </c>
      <c r="F4" s="6">
        <f t="shared" si="0"/>
        <v>0.42691387559808608</v>
      </c>
      <c r="G4" s="15">
        <v>0.45200000000000001</v>
      </c>
      <c r="H4" s="15">
        <v>0.45300000000000001</v>
      </c>
      <c r="I4" s="15">
        <v>0.45300000000000001</v>
      </c>
      <c r="J4" s="6">
        <f t="shared" si="1"/>
        <v>0.45279964617425922</v>
      </c>
      <c r="K4" s="15">
        <v>0.251</v>
      </c>
      <c r="L4" s="15">
        <v>0.255</v>
      </c>
      <c r="M4" s="15">
        <v>0.253</v>
      </c>
      <c r="N4" s="6">
        <f t="shared" si="2"/>
        <v>0.25418983320095317</v>
      </c>
      <c r="O4" s="16">
        <v>0.33300000000000002</v>
      </c>
      <c r="P4" s="16">
        <v>0.107</v>
      </c>
      <c r="Q4" s="15">
        <v>0.16200000000000001</v>
      </c>
      <c r="R4" s="6">
        <f t="shared" si="3"/>
        <v>0.1238047255038221</v>
      </c>
      <c r="S4" s="16">
        <v>0.75700000000000001</v>
      </c>
      <c r="T4" s="16">
        <v>7.3999999999999996E-2</v>
      </c>
      <c r="U4" s="15">
        <v>0.13500000000000001</v>
      </c>
      <c r="V4" s="6">
        <f t="shared" si="4"/>
        <v>9.0293359123146358E-2</v>
      </c>
      <c r="W4" s="6">
        <f t="shared" si="5"/>
        <v>0.44159999999999994</v>
      </c>
      <c r="X4" s="6">
        <f t="shared" si="5"/>
        <v>0.26379999999999998</v>
      </c>
      <c r="Y4" s="6">
        <f t="shared" si="6"/>
        <v>0.28500000000000003</v>
      </c>
      <c r="Z4" s="6">
        <f t="shared" si="6"/>
        <v>0.26960028792005336</v>
      </c>
      <c r="AA4" s="6">
        <f>(C4*Datasets!$B$3+G4*Datasets!$B$4+K4*Datasets!$B$5+O4*Datasets!$B$6+S4*Datasets!$B$7)/SUM(Datasets!$B$3:$B$7)</f>
        <v>0.47144563758389257</v>
      </c>
      <c r="AB4" s="6">
        <f>(D4*Datasets!$B$3+H4*Datasets!$B$4+L4*Datasets!$B$5+P4*Datasets!$B$6+T4*Datasets!$B$7)/SUM(Datasets!$B$3:$B$7)</f>
        <v>0.2619288590604027</v>
      </c>
      <c r="AC4" s="6">
        <f>(E4*Datasets!$B$3+I4*Datasets!$B$4+M4*Datasets!$B$5+Q4*Datasets!$B$6+U4*Datasets!$B$7)/SUM(Datasets!$B$3:$B$7)</f>
        <v>0.28519261744966445</v>
      </c>
      <c r="AD4" s="6">
        <f>(F4*Datasets!$B$3+J4*Datasets!$B$4+N4*Datasets!$B$5+R4*Datasets!$B$6+V4*Datasets!$B$7)/SUM(Datasets!$B$3:$B$7)</f>
        <v>0.26818999998187093</v>
      </c>
    </row>
    <row r="5" spans="1:30" x14ac:dyDescent="0.2">
      <c r="A5" s="2" t="s">
        <v>16</v>
      </c>
      <c r="C5" s="6">
        <v>0.19500000000000001</v>
      </c>
      <c r="D5" s="6">
        <v>0.57199999999999995</v>
      </c>
      <c r="E5" s="9">
        <f>IF(D5&lt;&gt;"",2*C5*D5/(C5+D5),"")</f>
        <v>0.29084745762711867</v>
      </c>
      <c r="F5" s="6">
        <f>5*C5*D5/((4*C5)+D5)</f>
        <v>0.41250000000000003</v>
      </c>
      <c r="G5" s="6">
        <v>0.41</v>
      </c>
      <c r="H5" s="6">
        <v>0.46800000000000003</v>
      </c>
      <c r="I5" s="6">
        <f>IF(H5&lt;&gt;"",2*G5*H5/(G5+H5),"")</f>
        <v>0.43708428246013664</v>
      </c>
      <c r="J5" s="6">
        <f>5*G5*H5/((4*G5)+H5)</f>
        <v>0.45512333965844398</v>
      </c>
      <c r="K5" s="6">
        <v>0.36099999999999999</v>
      </c>
      <c r="L5" s="6">
        <v>0.23100000000000001</v>
      </c>
      <c r="M5" s="8">
        <f>IF(L5&lt;&gt;"",2*K5*L5/(K5+L5),"")</f>
        <v>0.28172635135135138</v>
      </c>
      <c r="N5" s="6">
        <f>5*K5*L5/((4*K5)+L5)</f>
        <v>0.24892835820895523</v>
      </c>
      <c r="O5" s="6"/>
      <c r="P5" s="6"/>
      <c r="Q5" s="6" t="str">
        <f>IF(P5&lt;&gt;"",2*O5*P5/(O5+P5),"")</f>
        <v/>
      </c>
      <c r="R5" s="6"/>
      <c r="S5" s="6"/>
      <c r="T5" s="6"/>
      <c r="U5" s="6" t="str">
        <f>IF(T5&lt;&gt;"",2*S5*T5/(S5+T5),"")</f>
        <v/>
      </c>
      <c r="V5" s="6"/>
      <c r="W5" s="6"/>
      <c r="X5" s="6"/>
      <c r="Y5" s="6"/>
      <c r="Z5" s="6"/>
      <c r="AA5" s="6"/>
      <c r="AB5" s="6"/>
      <c r="AC5" s="6"/>
    </row>
    <row r="6" spans="1:30" x14ac:dyDescent="0.2">
      <c r="A6" s="2" t="s">
        <v>17</v>
      </c>
      <c r="C6" s="6">
        <v>0.44400000000000001</v>
      </c>
      <c r="D6" s="6">
        <v>0.33100000000000002</v>
      </c>
      <c r="E6" s="9">
        <v>0.38</v>
      </c>
      <c r="F6" s="6">
        <f t="shared" ref="F6:F14" si="7">5*C6*D6/((4*C6)+D6)</f>
        <v>0.34875177978168015</v>
      </c>
      <c r="G6" s="6">
        <v>0.379</v>
      </c>
      <c r="H6" s="6">
        <v>0.63300000000000001</v>
      </c>
      <c r="I6" s="6">
        <f>IF(H6&lt;&gt;"",2*G6*H6/(G6+H6),"")</f>
        <v>0.47412450592885375</v>
      </c>
      <c r="J6" s="6">
        <f t="shared" ref="J6:J14" si="8">5*G6*H6/((4*G6)+H6)</f>
        <v>0.55818287575616565</v>
      </c>
      <c r="K6" s="6">
        <v>0.16500000000000001</v>
      </c>
      <c r="L6" s="6">
        <v>0.33900000000000002</v>
      </c>
      <c r="M6" s="6">
        <f>IF(L6&lt;&gt;"",2*K6*L6/(K6+L6),"")</f>
        <v>0.22196428571428573</v>
      </c>
      <c r="N6" s="6">
        <f t="shared" ref="N6:N14" si="9">5*K6*L6/((4*K6)+L6)</f>
        <v>0.27995495495495498</v>
      </c>
      <c r="O6" s="6">
        <v>0.183</v>
      </c>
      <c r="P6" s="6">
        <v>0.161</v>
      </c>
      <c r="Q6" s="6">
        <v>0.17199999999999999</v>
      </c>
      <c r="R6" s="6">
        <f t="shared" ref="R6:R14" si="10">5*O6*P6/((4*O6)+P6)</f>
        <v>0.16496640537513999</v>
      </c>
      <c r="S6" s="6">
        <v>0.129</v>
      </c>
      <c r="T6" s="6">
        <v>0.154</v>
      </c>
      <c r="U6" s="6">
        <v>0.14000000000000001</v>
      </c>
      <c r="V6" s="6">
        <f t="shared" ref="V6:V14" si="11">5*S6*T6/((4*S6)+T6)</f>
        <v>0.14825373134328357</v>
      </c>
      <c r="W6" s="6">
        <f>AVERAGE(C6,G6,K6,O6,S6)</f>
        <v>0.26</v>
      </c>
      <c r="X6" s="6">
        <f>AVERAGE(D6,H6,L6,P6,T6)</f>
        <v>0.3236</v>
      </c>
      <c r="Y6" s="6">
        <f>AVERAGE(E6,I6,M6,Q6,U6)</f>
        <v>0.27761775832862784</v>
      </c>
      <c r="Z6" s="6">
        <f>AVERAGE(F6,J6,N6,R6,V6)</f>
        <v>0.30002194944224492</v>
      </c>
      <c r="AA6" s="6">
        <f>(C6*Datasets!$B$3+G6*Datasets!$B$4+K6*Datasets!$B$5+O6*Datasets!$B$6+S6*Datasets!$B$7)/SUM(Datasets!$B$3:$B$7)</f>
        <v>0.27955838926174498</v>
      </c>
      <c r="AB6" s="6">
        <f>(D6*Datasets!$B$3+H6*Datasets!$B$4+L6*Datasets!$B$5+P6*Datasets!$B$6+T6*Datasets!$B$7)/SUM(Datasets!$B$3:$B$7)</f>
        <v>0.28468590604026844</v>
      </c>
      <c r="AC6" s="6">
        <f>(E6*Datasets!$B$3+I6*Datasets!$B$4+M6*Datasets!$B$5+Q6*Datasets!$B$6+U6*Datasets!$B$7)/SUM(Datasets!$B$3:$B$7)</f>
        <v>0.27294501125515863</v>
      </c>
      <c r="AD6" s="6">
        <f>(F6*Datasets!$B$3+J6*Datasets!$B$4+N6*Datasets!$B$5+R6*Datasets!$B$6+V6*Datasets!$B$7)/SUM(Datasets!$B$3:$B$7)</f>
        <v>0.27687981146709878</v>
      </c>
    </row>
    <row r="7" spans="1:30" x14ac:dyDescent="0.2">
      <c r="A7" s="2" t="s">
        <v>18</v>
      </c>
      <c r="C7" s="6">
        <v>0.314</v>
      </c>
      <c r="D7" s="6">
        <v>0.58799999999999997</v>
      </c>
      <c r="E7" s="9">
        <v>0.40899999999999997</v>
      </c>
      <c r="F7" s="6">
        <f t="shared" si="7"/>
        <v>0.50062906724511935</v>
      </c>
      <c r="G7" s="6">
        <v>0.505</v>
      </c>
      <c r="H7" s="6">
        <v>0.59699999999999998</v>
      </c>
      <c r="I7" s="6">
        <v>0.54800000000000004</v>
      </c>
      <c r="J7" s="6">
        <f t="shared" si="8"/>
        <v>0.57601260985861669</v>
      </c>
      <c r="K7" s="6">
        <v>0.23400000000000001</v>
      </c>
      <c r="L7" s="6">
        <v>0.24099999999999999</v>
      </c>
      <c r="M7" s="6">
        <v>0.23799999999999999</v>
      </c>
      <c r="N7" s="6">
        <f t="shared" si="9"/>
        <v>0.23956669498725577</v>
      </c>
      <c r="O7" s="6">
        <v>0.184</v>
      </c>
      <c r="P7" s="6">
        <v>0.17</v>
      </c>
      <c r="Q7" s="6">
        <v>0.17699999999999999</v>
      </c>
      <c r="R7" s="6">
        <f t="shared" si="10"/>
        <v>0.17262693156732892</v>
      </c>
      <c r="S7" s="6">
        <v>0.14000000000000001</v>
      </c>
      <c r="T7" s="6">
        <v>0.14699999999999999</v>
      </c>
      <c r="U7" s="6">
        <v>0.14399999999999999</v>
      </c>
      <c r="V7" s="6">
        <f t="shared" si="11"/>
        <v>0.14554455445544554</v>
      </c>
      <c r="W7" s="6">
        <f>AVERAGE(C7,G7,K7,O7,S7)</f>
        <v>0.27539999999999998</v>
      </c>
      <c r="X7" s="6">
        <f>AVERAGE(D7,H7,L7,P7,T7)</f>
        <v>0.34860000000000002</v>
      </c>
      <c r="Y7" s="6">
        <f>AVERAGE(E7,I7,M7,Q7,U7)</f>
        <v>0.30320000000000003</v>
      </c>
      <c r="Z7" s="6">
        <f t="shared" ref="Z7:Z14" si="12">AVERAGE(F7,J7,N7,R7,V7)</f>
        <v>0.32687597162275328</v>
      </c>
      <c r="AA7" s="6">
        <f>(C7*Datasets!$B$3+G7*Datasets!$B$4+K7*Datasets!$B$5+O7*Datasets!$B$6+S7*Datasets!$B$7)/SUM(Datasets!$B$3:$B$7)</f>
        <v>0.25659328859060404</v>
      </c>
      <c r="AB7" s="6">
        <f>(D7*Datasets!$B$3+H7*Datasets!$B$4+L7*Datasets!$B$5+P7*Datasets!$B$6+T7*Datasets!$B$7)/SUM(Datasets!$B$3:$B$7)</f>
        <v>0.36167583892617455</v>
      </c>
      <c r="AC7" s="6">
        <f>(E7*Datasets!$B$3+I7*Datasets!$B$4+M7*Datasets!$B$5+Q7*Datasets!$B$6+U7*Datasets!$B$7)/SUM(Datasets!$B$3:$B$7)</f>
        <v>0.29428255033557044</v>
      </c>
      <c r="AD7" s="8">
        <f>(F7*Datasets!$B$3+J7*Datasets!$B$4+N7*Datasets!$B$5+R7*Datasets!$B$6+V7*Datasets!$B$7)/SUM(Datasets!$B$3:$B$7)</f>
        <v>0.32892922412995818</v>
      </c>
    </row>
    <row r="8" spans="1:30" s="11" customFormat="1" x14ac:dyDescent="0.2">
      <c r="A8" s="10" t="s">
        <v>23</v>
      </c>
      <c r="B8" s="10" t="s">
        <v>24</v>
      </c>
      <c r="E8" s="11" t="str">
        <f t="shared" ref="E8:E14" si="13">IF(D8&lt;&gt;"",2*C8*D8/(C8+D8),"")</f>
        <v/>
      </c>
      <c r="F8" s="12"/>
      <c r="I8" s="11" t="str">
        <f t="shared" ref="I8:I14" si="14">IF(H8&lt;&gt;"",2*G8*H8/(G8+H8),"")</f>
        <v/>
      </c>
      <c r="J8" s="12"/>
      <c r="M8" s="11" t="str">
        <f t="shared" ref="M8:M14" si="15">IF(L8&lt;&gt;"",2*K8*L8/(K8+L8),"")</f>
        <v/>
      </c>
      <c r="N8" s="12"/>
      <c r="Q8" s="11" t="str">
        <f t="shared" ref="Q8:Q14" si="16">IF(P8&lt;&gt;"",2*O8*P8/(O8+P8),"")</f>
        <v/>
      </c>
      <c r="R8" s="12"/>
      <c r="U8" s="11" t="str">
        <f t="shared" ref="U8:U14" si="17">IF(T8&lt;&gt;"",2*S8*T8/(S8+T8),"")</f>
        <v/>
      </c>
      <c r="V8" s="12"/>
      <c r="W8" s="13"/>
      <c r="Z8" s="12"/>
      <c r="AA8" s="13"/>
      <c r="AB8" s="13"/>
      <c r="AC8" s="13"/>
      <c r="AD8" s="12"/>
    </row>
    <row r="9" spans="1:30" x14ac:dyDescent="0.2">
      <c r="A9" s="7" t="s">
        <v>22</v>
      </c>
      <c r="B9" s="7" t="s">
        <v>25</v>
      </c>
      <c r="C9" s="17">
        <v>0.58959537572254295</v>
      </c>
      <c r="D9" s="17">
        <v>0.195402298850574</v>
      </c>
      <c r="E9" s="17">
        <f t="shared" si="13"/>
        <v>0.29352517985611426</v>
      </c>
      <c r="F9" s="17">
        <f t="shared" si="7"/>
        <v>0.2255639097744353</v>
      </c>
      <c r="G9" s="17">
        <v>0.40942028985507201</v>
      </c>
      <c r="H9" s="17">
        <v>0.73376623376623296</v>
      </c>
      <c r="I9" s="18">
        <f t="shared" si="14"/>
        <v>0.52558139534883663</v>
      </c>
      <c r="J9" s="17">
        <f t="shared" si="8"/>
        <v>0.63340807174887825</v>
      </c>
      <c r="K9" s="17">
        <v>0.19907407407407399</v>
      </c>
      <c r="L9" s="17">
        <v>0.45104895104895099</v>
      </c>
      <c r="M9" s="17">
        <f t="shared" si="15"/>
        <v>0.27623126338329757</v>
      </c>
      <c r="N9" s="17">
        <f t="shared" si="9"/>
        <v>0.35993303571428564</v>
      </c>
      <c r="O9" s="17">
        <v>0.22598253275109101</v>
      </c>
      <c r="P9" s="17">
        <v>0.34385382059800601</v>
      </c>
      <c r="Q9" s="18">
        <f t="shared" si="16"/>
        <v>0.27272727272727204</v>
      </c>
      <c r="R9" s="17">
        <f t="shared" si="10"/>
        <v>0.31137184115523397</v>
      </c>
      <c r="S9" s="17">
        <v>0.17661847894405999</v>
      </c>
      <c r="T9" s="17">
        <v>0.37972972972972902</v>
      </c>
      <c r="U9" s="17">
        <f t="shared" si="17"/>
        <v>0.24109824109824063</v>
      </c>
      <c r="V9" s="17">
        <f t="shared" si="11"/>
        <v>0.30872335750384472</v>
      </c>
      <c r="W9" s="17">
        <f t="shared" ref="W9:W14" si="18">AVERAGE(C9,G9,K9,O9,S9)</f>
        <v>0.32013815026936798</v>
      </c>
      <c r="X9" s="17">
        <f t="shared" ref="X9:X14" si="19">AVERAGE(D9,H9,L9,P9,T9)</f>
        <v>0.42076020679869852</v>
      </c>
      <c r="Y9" s="18">
        <f t="shared" ref="Y9:Y14" si="20">AVERAGE(E9,I9,M9,Q9,U9)</f>
        <v>0.32183267048275221</v>
      </c>
      <c r="Z9" s="17">
        <f t="shared" si="12"/>
        <v>0.36780004317933557</v>
      </c>
      <c r="AA9" s="17">
        <f>(C9*Datasets!$B$3+G9*Datasets!$B$4+K9*Datasets!$B$5+O9*Datasets!$B$6+S9*Datasets!$B$7)/SUM(Datasets!$B$3:$B$7)</f>
        <v>0.35748770666095414</v>
      </c>
      <c r="AB9" s="17">
        <f>(D9*Datasets!$B$3+H9*Datasets!$B$4+L9*Datasets!$B$5+P9*Datasets!$B$6+T9*Datasets!$B$7)/SUM(Datasets!$B$3:$B$7)</f>
        <v>0.35134228187919403</v>
      </c>
      <c r="AC9" s="21">
        <f>(E9*Datasets!$B$3+I9*Datasets!$B$4+M9*Datasets!$B$5+Q9*Datasets!$B$6+U9*Datasets!$B$7)/SUM(Datasets!$B$3:$B$7)</f>
        <v>0.2986295353890483</v>
      </c>
      <c r="AD9" s="17">
        <f>(F9*Datasets!$B$3+J9*Datasets!$B$4+N9*Datasets!$B$5+R9*Datasets!$B$6+V9*Datasets!$B$7)/SUM(Datasets!$B$3:$B$7)</f>
        <v>0.31859744598850553</v>
      </c>
    </row>
    <row r="10" spans="1:30" x14ac:dyDescent="0.2">
      <c r="A10" s="7"/>
      <c r="B10" s="7">
        <v>35418170</v>
      </c>
      <c r="C10" s="17">
        <v>0.595166163141994</v>
      </c>
      <c r="D10" s="17">
        <v>0.18869731800766201</v>
      </c>
      <c r="E10" s="17">
        <f t="shared" si="13"/>
        <v>0.2865454545454536</v>
      </c>
      <c r="F10" s="17">
        <f t="shared" si="7"/>
        <v>0.21854892389616065</v>
      </c>
      <c r="G10" s="17">
        <v>0.39963833634719698</v>
      </c>
      <c r="H10" s="17">
        <v>0.71753246753246702</v>
      </c>
      <c r="I10" s="19">
        <f t="shared" si="14"/>
        <v>0.51335656213704972</v>
      </c>
      <c r="J10" s="17">
        <f t="shared" si="8"/>
        <v>0.61904761904761862</v>
      </c>
      <c r="K10" s="17">
        <v>0.20565149136577701</v>
      </c>
      <c r="L10" s="17">
        <v>0.45804195804195802</v>
      </c>
      <c r="M10" s="17">
        <f t="shared" si="15"/>
        <v>0.28385698808234011</v>
      </c>
      <c r="N10" s="17">
        <f t="shared" si="9"/>
        <v>0.36777091521617067</v>
      </c>
      <c r="O10" s="17">
        <v>0.222099447513812</v>
      </c>
      <c r="P10" s="17">
        <v>0.33388704318936802</v>
      </c>
      <c r="Q10" s="19">
        <f t="shared" si="16"/>
        <v>0.26675514266755107</v>
      </c>
      <c r="R10" s="17">
        <f t="shared" si="10"/>
        <v>0.30335043766978514</v>
      </c>
      <c r="S10" s="17">
        <v>0.180151706700379</v>
      </c>
      <c r="T10" s="17">
        <v>0.38513513513513498</v>
      </c>
      <c r="U10" s="17">
        <f t="shared" si="17"/>
        <v>0.24547803617571035</v>
      </c>
      <c r="V10" s="17">
        <f t="shared" si="11"/>
        <v>0.31373844121532346</v>
      </c>
      <c r="W10" s="17">
        <f t="shared" si="18"/>
        <v>0.32054142901383181</v>
      </c>
      <c r="X10" s="17">
        <f t="shared" si="19"/>
        <v>0.41665878438131798</v>
      </c>
      <c r="Y10" s="19">
        <f t="shared" si="20"/>
        <v>0.3191984367216209</v>
      </c>
      <c r="Z10" s="17">
        <f t="shared" si="12"/>
        <v>0.36449126740901167</v>
      </c>
      <c r="AA10" s="17">
        <f>(C10*Datasets!$B$3+G10*Datasets!$B$4+K10*Datasets!$B$5+O10*Datasets!$B$6+S10*Datasets!$B$7)/SUM(Datasets!$B$3:$B$7)</f>
        <v>0.35915252980113621</v>
      </c>
      <c r="AB10" s="17">
        <f>(D10*Datasets!$B$3+H10*Datasets!$B$4+L10*Datasets!$B$5+P10*Datasets!$B$6+T10*Datasets!$B$7)/SUM(Datasets!$B$3:$B$7)</f>
        <v>0.34731543624161021</v>
      </c>
      <c r="AC10" s="22">
        <f>(E10*Datasets!$B$3+I10*Datasets!$B$4+M10*Datasets!$B$5+Q10*Datasets!$B$6+U10*Datasets!$B$7)/SUM(Datasets!$B$3:$B$7)</f>
        <v>0.29553379762788773</v>
      </c>
      <c r="AD10" s="17">
        <f>(F10*Datasets!$B$3+J10*Datasets!$B$4+N10*Datasets!$B$5+R10*Datasets!$B$6+V10*Datasets!$B$7)/SUM(Datasets!$B$3:$B$7)</f>
        <v>0.31503276340356812</v>
      </c>
    </row>
    <row r="11" spans="1:30" x14ac:dyDescent="0.2">
      <c r="A11" s="7"/>
      <c r="B11" s="7">
        <v>83939039</v>
      </c>
      <c r="C11" s="17">
        <v>0.59574468085106302</v>
      </c>
      <c r="D11" s="17">
        <v>0.18773946360153199</v>
      </c>
      <c r="E11" s="17">
        <f t="shared" si="13"/>
        <v>0.28550619082301454</v>
      </c>
      <c r="F11" s="17">
        <f t="shared" si="7"/>
        <v>0.21753607103218581</v>
      </c>
      <c r="G11" s="17">
        <v>0.397868561278863</v>
      </c>
      <c r="H11" s="17">
        <v>0.72727272727272696</v>
      </c>
      <c r="I11" s="19">
        <f t="shared" si="14"/>
        <v>0.51435132032146924</v>
      </c>
      <c r="J11" s="17">
        <f t="shared" si="8"/>
        <v>0.62395543175487433</v>
      </c>
      <c r="K11" s="17">
        <v>0.20629921259842501</v>
      </c>
      <c r="L11" s="17">
        <v>0.45804195804195802</v>
      </c>
      <c r="M11" s="17">
        <f t="shared" si="15"/>
        <v>0.28447339847991299</v>
      </c>
      <c r="N11" s="17">
        <f t="shared" si="9"/>
        <v>0.36818437324339504</v>
      </c>
      <c r="O11" s="17">
        <v>0.22356828193832501</v>
      </c>
      <c r="P11" s="17">
        <v>0.337209302325581</v>
      </c>
      <c r="Q11" s="19">
        <f t="shared" si="16"/>
        <v>0.26887417218542964</v>
      </c>
      <c r="R11" s="17">
        <f t="shared" si="10"/>
        <v>0.30609167671893778</v>
      </c>
      <c r="S11" s="17">
        <v>0.18106206014075399</v>
      </c>
      <c r="T11" s="17">
        <v>0.38243243243243202</v>
      </c>
      <c r="U11" s="17">
        <f t="shared" si="17"/>
        <v>0.24576639166304726</v>
      </c>
      <c r="V11" s="17">
        <f t="shared" si="11"/>
        <v>0.31284545655538282</v>
      </c>
      <c r="W11" s="17">
        <f t="shared" si="18"/>
        <v>0.32090855936148605</v>
      </c>
      <c r="X11" s="17">
        <f t="shared" si="19"/>
        <v>0.41853917673484603</v>
      </c>
      <c r="Y11" s="19">
        <f t="shared" si="20"/>
        <v>0.31979429469457477</v>
      </c>
      <c r="Z11" s="17">
        <f t="shared" si="12"/>
        <v>0.36572260186095512</v>
      </c>
      <c r="AA11" s="17">
        <f>(C11*Datasets!$B$3+G11*Datasets!$B$4+K11*Datasets!$B$5+O11*Datasets!$B$6+S11*Datasets!$B$7)/SUM(Datasets!$B$3:$B$7)</f>
        <v>0.3597572378243552</v>
      </c>
      <c r="AB11" s="17">
        <f>(D11*Datasets!$B$3+H11*Datasets!$B$4+L11*Datasets!$B$5+P11*Datasets!$B$6+T11*Datasets!$B$7)/SUM(Datasets!$B$3:$B$7)</f>
        <v>0.34798657718120768</v>
      </c>
      <c r="AC11" s="22">
        <f>(E11*Datasets!$B$3+I11*Datasets!$B$4+M11*Datasets!$B$5+Q11*Datasets!$B$6+U11*Datasets!$B$7)/SUM(Datasets!$B$3:$B$7)</f>
        <v>0.29583135682207329</v>
      </c>
      <c r="AD11" s="17">
        <f>(F11*Datasets!$B$3+J11*Datasets!$B$4+N11*Datasets!$B$5+R11*Datasets!$B$6+V11*Datasets!$B$7)/SUM(Datasets!$B$3:$B$7)</f>
        <v>0.31555687554412681</v>
      </c>
    </row>
    <row r="12" spans="1:30" x14ac:dyDescent="0.2">
      <c r="A12" s="7"/>
      <c r="B12" s="7">
        <v>133742243</v>
      </c>
      <c r="C12" s="17">
        <v>0.60182370820668696</v>
      </c>
      <c r="D12" s="17">
        <v>0.18965517241379301</v>
      </c>
      <c r="E12" s="17">
        <f t="shared" si="13"/>
        <v>0.28841951930080106</v>
      </c>
      <c r="F12" s="17">
        <f t="shared" si="7"/>
        <v>0.21975582685904541</v>
      </c>
      <c r="G12" s="17">
        <v>0.39298245614034999</v>
      </c>
      <c r="H12" s="17">
        <v>0.72727272727272696</v>
      </c>
      <c r="I12" s="19">
        <f t="shared" si="14"/>
        <v>0.51025056947608116</v>
      </c>
      <c r="J12" s="17">
        <f t="shared" si="8"/>
        <v>0.62153163152053204</v>
      </c>
      <c r="K12" s="17">
        <v>0.20156250000000001</v>
      </c>
      <c r="L12" s="17">
        <v>0.45104895104895099</v>
      </c>
      <c r="M12" s="17">
        <f t="shared" si="15"/>
        <v>0.27861771058315332</v>
      </c>
      <c r="N12" s="17">
        <f t="shared" si="9"/>
        <v>0.36154708520179374</v>
      </c>
      <c r="O12" s="17">
        <v>0.22028353326063199</v>
      </c>
      <c r="P12" s="17">
        <v>0.33554817275747501</v>
      </c>
      <c r="Q12" s="19">
        <f t="shared" si="16"/>
        <v>0.2659644502962471</v>
      </c>
      <c r="R12" s="17">
        <f t="shared" si="10"/>
        <v>0.30375939849624034</v>
      </c>
      <c r="S12" s="17">
        <v>0.17662007623888101</v>
      </c>
      <c r="T12" s="17">
        <v>0.375675675675675</v>
      </c>
      <c r="U12" s="17">
        <f t="shared" si="17"/>
        <v>0.24027657735522817</v>
      </c>
      <c r="V12" s="17">
        <f t="shared" si="11"/>
        <v>0.30657256285840229</v>
      </c>
      <c r="W12" s="17">
        <f t="shared" si="18"/>
        <v>0.31865445476930998</v>
      </c>
      <c r="X12" s="17">
        <f t="shared" si="19"/>
        <v>0.4158401398337242</v>
      </c>
      <c r="Y12" s="19">
        <f t="shared" si="20"/>
        <v>0.31670576540230216</v>
      </c>
      <c r="Z12" s="17">
        <f t="shared" si="12"/>
        <v>0.36263330098720276</v>
      </c>
      <c r="AA12" s="17">
        <f>(C12*Datasets!$B$3+G12*Datasets!$B$4+K12*Datasets!$B$5+O12*Datasets!$B$6+S12*Datasets!$B$7)/SUM(Datasets!$B$3:$B$7)</f>
        <v>0.35916072694586626</v>
      </c>
      <c r="AB12" s="17">
        <f>(D12*Datasets!$B$3+H12*Datasets!$B$4+L12*Datasets!$B$5+P12*Datasets!$B$6+T12*Datasets!$B$7)/SUM(Datasets!$B$3:$B$7)</f>
        <v>0.34597315436241588</v>
      </c>
      <c r="AC12" s="22">
        <f>(E12*Datasets!$B$3+I12*Datasets!$B$4+M12*Datasets!$B$5+Q12*Datasets!$B$6+U12*Datasets!$B$7)/SUM(Datasets!$B$3:$B$7)</f>
        <v>0.29391512922706736</v>
      </c>
      <c r="AD12" s="17">
        <f>(F12*Datasets!$B$3+J12*Datasets!$B$4+N12*Datasets!$B$5+R12*Datasets!$B$6+V12*Datasets!$B$7)/SUM(Datasets!$B$3:$B$7)</f>
        <v>0.31341816997544786</v>
      </c>
    </row>
    <row r="13" spans="1:30" x14ac:dyDescent="0.2">
      <c r="A13" s="7"/>
      <c r="B13" s="7">
        <v>-102959883</v>
      </c>
      <c r="C13" s="17">
        <v>0.58160237388724001</v>
      </c>
      <c r="D13" s="17">
        <v>0.18773946360153199</v>
      </c>
      <c r="E13" s="17">
        <f t="shared" si="13"/>
        <v>0.28385228095582843</v>
      </c>
      <c r="F13" s="17">
        <f t="shared" si="7"/>
        <v>0.21715045424329654</v>
      </c>
      <c r="G13" s="17">
        <v>0.40213523131672502</v>
      </c>
      <c r="H13" s="17">
        <v>0.73376623376623296</v>
      </c>
      <c r="I13" s="19">
        <f t="shared" si="14"/>
        <v>0.51954022988505644</v>
      </c>
      <c r="J13" s="17">
        <f t="shared" si="8"/>
        <v>0.62987736900780289</v>
      </c>
      <c r="K13" s="17">
        <v>0.205696202531645</v>
      </c>
      <c r="L13" s="17">
        <v>0.45454545454545398</v>
      </c>
      <c r="M13" s="17">
        <f t="shared" si="15"/>
        <v>0.28322440087145906</v>
      </c>
      <c r="N13" s="17">
        <f t="shared" si="9"/>
        <v>0.36599099099099031</v>
      </c>
      <c r="O13" s="17">
        <v>0.21358159912376701</v>
      </c>
      <c r="P13" s="17">
        <v>0.32392026578073002</v>
      </c>
      <c r="Q13" s="19">
        <f t="shared" si="16"/>
        <v>0.2574257425742566</v>
      </c>
      <c r="R13" s="17">
        <f t="shared" si="10"/>
        <v>0.29358626919602443</v>
      </c>
      <c r="S13" s="17">
        <v>0.18036966220522599</v>
      </c>
      <c r="T13" s="17">
        <v>0.38243243243243202</v>
      </c>
      <c r="U13" s="17">
        <f t="shared" si="17"/>
        <v>0.24512776093546956</v>
      </c>
      <c r="V13" s="17">
        <f t="shared" si="11"/>
        <v>0.31243100022079889</v>
      </c>
      <c r="W13" s="17">
        <f t="shared" si="18"/>
        <v>0.31667701381292063</v>
      </c>
      <c r="X13" s="17">
        <f t="shared" si="19"/>
        <v>0.41648077002527623</v>
      </c>
      <c r="Y13" s="19">
        <f t="shared" si="20"/>
        <v>0.31783408304441402</v>
      </c>
      <c r="Z13" s="17">
        <f t="shared" si="12"/>
        <v>0.36380721673178262</v>
      </c>
      <c r="AA13" s="17">
        <f>(C13*Datasets!$B$3+G13*Datasets!$B$4+K13*Datasets!$B$5+O13*Datasets!$B$6+S13*Datasets!$B$7)/SUM(Datasets!$B$3:$B$7)</f>
        <v>0.35299641483632732</v>
      </c>
      <c r="AB13" s="17">
        <f>(D13*Datasets!$B$3+H13*Datasets!$B$4+L13*Datasets!$B$5+P13*Datasets!$B$6+T13*Datasets!$B$7)/SUM(Datasets!$B$3:$B$7)</f>
        <v>0.34563758389261684</v>
      </c>
      <c r="AC13" s="22">
        <f>(E13*Datasets!$B$3+I13*Datasets!$B$4+M13*Datasets!$B$5+Q13*Datasets!$B$6+U13*Datasets!$B$7)/SUM(Datasets!$B$3:$B$7)</f>
        <v>0.29319704392405016</v>
      </c>
      <c r="AD13" s="17">
        <f>(F13*Datasets!$B$3+J13*Datasets!$B$4+N13*Datasets!$B$5+R13*Datasets!$B$6+V13*Datasets!$B$7)/SUM(Datasets!$B$3:$B$7)</f>
        <v>0.31319416158631747</v>
      </c>
    </row>
    <row r="14" spans="1:30" x14ac:dyDescent="0.2">
      <c r="A14" s="7"/>
      <c r="B14" s="7">
        <v>-294857830</v>
      </c>
      <c r="C14" s="17">
        <v>0.585365853658536</v>
      </c>
      <c r="D14" s="17">
        <v>0.18390804597701099</v>
      </c>
      <c r="E14" s="17">
        <f t="shared" si="13"/>
        <v>0.27988338192419759</v>
      </c>
      <c r="F14" s="17">
        <f t="shared" si="7"/>
        <v>0.21314387211367619</v>
      </c>
      <c r="G14" s="17">
        <v>0.40647482014388397</v>
      </c>
      <c r="H14" s="17">
        <v>0.73376623376623296</v>
      </c>
      <c r="I14" s="19">
        <f t="shared" si="14"/>
        <v>0.52314814814814725</v>
      </c>
      <c r="J14" s="17">
        <f t="shared" si="8"/>
        <v>0.6319910514541377</v>
      </c>
      <c r="K14" s="17">
        <v>0.209191759112519</v>
      </c>
      <c r="L14" s="17">
        <v>0.46153846153846101</v>
      </c>
      <c r="M14" s="17">
        <f t="shared" si="15"/>
        <v>0.28789531079607328</v>
      </c>
      <c r="N14" s="17">
        <f t="shared" si="9"/>
        <v>0.37183098591549218</v>
      </c>
      <c r="O14" s="17">
        <v>0.22026431718061601</v>
      </c>
      <c r="P14" s="17">
        <v>0.33222591362126203</v>
      </c>
      <c r="Q14" s="19">
        <f t="shared" si="16"/>
        <v>0.26490066225165498</v>
      </c>
      <c r="R14" s="17">
        <f t="shared" si="10"/>
        <v>0.30156815440289453</v>
      </c>
      <c r="S14" s="17">
        <v>0.180243745991019</v>
      </c>
      <c r="T14" s="17">
        <v>0.37972972972972902</v>
      </c>
      <c r="U14" s="17">
        <f t="shared" si="17"/>
        <v>0.24445411048281768</v>
      </c>
      <c r="V14" s="17">
        <f t="shared" si="11"/>
        <v>0.31090949325071826</v>
      </c>
      <c r="W14" s="17">
        <f t="shared" si="18"/>
        <v>0.32030809921731479</v>
      </c>
      <c r="X14" s="17">
        <f t="shared" si="19"/>
        <v>0.41823367692653923</v>
      </c>
      <c r="Y14" s="19">
        <f t="shared" si="20"/>
        <v>0.32005632272057816</v>
      </c>
      <c r="Z14" s="17">
        <f t="shared" si="12"/>
        <v>0.36588871142738377</v>
      </c>
      <c r="AA14" s="17">
        <f>(C14*Datasets!$B$3+G14*Datasets!$B$4+K14*Datasets!$B$5+O14*Datasets!$B$6+S14*Datasets!$B$7)/SUM(Datasets!$B$3:$B$7)</f>
        <v>0.35641762748526618</v>
      </c>
      <c r="AB14" s="17">
        <f>(D14*Datasets!$B$3+H14*Datasets!$B$4+L14*Datasets!$B$5+P14*Datasets!$B$6+T14*Datasets!$B$7)/SUM(Datasets!$B$3:$B$7)</f>
        <v>0.34597315436241555</v>
      </c>
      <c r="AC14" s="22">
        <f>(E14*Datasets!$B$3+I14*Datasets!$B$4+M14*Datasets!$B$5+Q14*Datasets!$B$6+U14*Datasets!$B$7)/SUM(Datasets!$B$3:$B$7)</f>
        <v>0.29397053009360735</v>
      </c>
      <c r="AD14" s="17">
        <f>(F14*Datasets!$B$3+J14*Datasets!$B$4+N14*Datasets!$B$5+R14*Datasets!$B$6+V14*Datasets!$B$7)/SUM(Datasets!$B$3:$B$7)</f>
        <v>0.31380408129612658</v>
      </c>
    </row>
    <row r="15" spans="1:30" x14ac:dyDescent="0.2">
      <c r="A15" s="2" t="s">
        <v>27</v>
      </c>
      <c r="B15" s="7"/>
    </row>
    <row r="16" spans="1:30" x14ac:dyDescent="0.2">
      <c r="A16" s="7" t="s">
        <v>20</v>
      </c>
      <c r="B16" s="7"/>
      <c r="C16" t="str">
        <f>"wilcox.test(c("&amp;C$9&amp;","&amp;C$10&amp;","&amp;C$11&amp;","&amp;C$12&amp;","&amp;C$13&amp;","&amp;C$14&amp;"), mu = "&amp;C3&amp;")"</f>
        <v>wilcox.test(c(0.589595375722543,0.595166163141994,0.595744680851063,0.601823708206687,0.58160237388724,0.585365853658536), mu = 0.43)</v>
      </c>
      <c r="D16" t="str">
        <f>"wilcox.test(c("&amp;D$9&amp;","&amp;D$10&amp;","&amp;D$11&amp;","&amp;D$12&amp;","&amp;D$13&amp;","&amp;D$14&amp;"), mu = "&amp;D3&amp;")"</f>
        <v>wilcox.test(c(0.195402298850574,0.188697318007662,0.187739463601532,0.189655172413793,0.187739463601532,0.183908045977011), mu = 0.414)</v>
      </c>
      <c r="E16" s="2" t="str">
        <f t="shared" ref="E16:AD17" si="21">"wilcox.test(c("&amp;E$9&amp;","&amp;E$10&amp;","&amp;E$11&amp;","&amp;E$12&amp;","&amp;E$13&amp;","&amp;E$14&amp;"), mu = "&amp;E3&amp;")"</f>
        <v>wilcox.test(c(0.293525179856114,0.286545454545454,0.285506190823015,0.288419519300801,0.283852280955828,0.279883381924198), mu = 0.422)</v>
      </c>
      <c r="F16" t="str">
        <f t="shared" si="21"/>
        <v>wilcox.test(c(0.225563909774435,0.218548923896161,0.217536071032186,0.219755826859045,0.217150454243297,0.213143872113676), mu = 0.417104029990628)</v>
      </c>
      <c r="G16" t="str">
        <f t="shared" si="21"/>
        <v>wilcox.test(c(0.409420289855072,0.399638336347197,0.397868561278863,0.39298245614035,0.402135231316725,0.406474820143884), mu = 0.557)</v>
      </c>
      <c r="H16" t="str">
        <f t="shared" si="21"/>
        <v>wilcox.test(c(0.733766233766233,0.717532467532467,0.727272727272727,0.727272727272727,0.733766233766233,0.733766233766233), mu = 0.427)</v>
      </c>
      <c r="I16" s="2" t="str">
        <f t="shared" si="21"/>
        <v>wilcox.test(c(0.525581395348837,0.51335656213705,0.514351320321469,0.510250569476081,0.519540229885056,0.523148148148147), mu = 0.483)</v>
      </c>
      <c r="J16" t="str">
        <f t="shared" si="21"/>
        <v>wilcox.test(c(0.633408071748878,0.619047619047619,0.623955431754874,0.621531631520532,0.629877369007803,0.631991051454138), mu = 0.447907721280603)</v>
      </c>
      <c r="K16" t="str">
        <f t="shared" si="21"/>
        <v>wilcox.test(c(0.199074074074074,0.205651491365777,0.206299212598425,0.2015625,0.205696202531645,0.209191759112519), mu = 0.208)</v>
      </c>
      <c r="L16" t="str">
        <f t="shared" si="21"/>
        <v>wilcox.test(c(0.451048951048951,0.458041958041958,0.458041958041958,0.451048951048951,0.454545454545454,0.461538461538461), mu = 0.227)</v>
      </c>
      <c r="M16" s="2" t="str">
        <f t="shared" si="21"/>
        <v>wilcox.test(c(0.276231263383298,0.28385698808234,0.284473398479913,0.278617710583153,0.283224400871459,0.287895310796073), mu = 0.217)</v>
      </c>
      <c r="N16" t="str">
        <f t="shared" si="21"/>
        <v>wilcox.test(c(0.359933035714286,0.367770915216171,0.368184373243395,0.361547085201794,0.36599099099099,0.371830985915492), mu = 0.222927289896128)</v>
      </c>
      <c r="O16" t="str">
        <f t="shared" si="21"/>
        <v>wilcox.test(c(0.225982532751091,0.222099447513812,0.223568281938325,0.220283533260632,0.213581599123767,0.220264317180616), mu = 0.844)</v>
      </c>
      <c r="P16" t="str">
        <f t="shared" si="21"/>
        <v>wilcox.test(c(0.343853820598006,0.333887043189368,0.337209302325581,0.335548172757475,0.32392026578073,0.332225913621262), mu = 0.087)</v>
      </c>
      <c r="Q16" s="2" t="str">
        <f t="shared" si="21"/>
        <v>wilcox.test(c(0.272727272727272,0.266755142667551,0.26887417218543,0.265964450296247,0.257425742574257,0.264900662251655), mu = 0.158)</v>
      </c>
      <c r="R16" t="str">
        <f t="shared" si="21"/>
        <v>wilcox.test(c(0.311371841155234,0.303350437669785,0.306091676718938,0.30375939849624,0.293586269196024,0.301568154402895), mu = 0.106017903551834)</v>
      </c>
      <c r="S16" t="str">
        <f t="shared" si="21"/>
        <v>wilcox.test(c(0.17661847894406,0.180151706700379,0.181062060140754,0.176620076238881,0.180369662205226,0.180243745991019), mu = 0.846)</v>
      </c>
      <c r="T16" t="str">
        <f t="shared" si="21"/>
        <v>wilcox.test(c(0.379729729729729,0.385135135135135,0.382432432432432,0.375675675675675,0.382432432432432,0.379729729729729), mu = 0.071)</v>
      </c>
      <c r="U16" s="2" t="str">
        <f t="shared" si="21"/>
        <v>wilcox.test(c(0.241098241098241,0.24547803617571,0.245766391663047,0.240276577355228,0.24512776093547,0.244454110482818), mu = 0.131)</v>
      </c>
      <c r="V16" t="str">
        <f t="shared" si="21"/>
        <v>wilcox.test(c(0.308723357503845,0.313738441215323,0.312845456555383,0.306572562858402,0.312431000220799,0.310909493250718), mu = 0.0869261939218524)</v>
      </c>
      <c r="W16" t="str">
        <f t="shared" si="21"/>
        <v>wilcox.test(c(0.320138150269368,0.320541429013832,0.320908559361486,0.31865445476931,0.316677013812921,0.320308099217315), mu = 0.577)</v>
      </c>
      <c r="X16" t="str">
        <f t="shared" si="21"/>
        <v>wilcox.test(c(0.420760206798699,0.416658784381318,0.418539176734846,0.415840139833724,0.416480770025276,0.418233676926539), mu = 0.2452)</v>
      </c>
      <c r="Y16" s="2" t="str">
        <f t="shared" si="21"/>
        <v>wilcox.test(c(0.321832670482752,0.319198436721621,0.319794294694575,0.316705765402302,0.317834083044414,0.320056322720578), mu = 0.2822)</v>
      </c>
      <c r="Z16" t="str">
        <f t="shared" si="21"/>
        <v>wilcox.test(c(0.367800043179336,0.364491267409012,0.365722601860955,0.362633300987203,0.363807216731783,0.365888711427384), mu = 0.256176627728209)</v>
      </c>
      <c r="AA16" t="str">
        <f t="shared" si="21"/>
        <v>wilcox.test(c(0.357487706660954,0.359152529801136,0.359757237824355,0.359160726945866,0.352996414836327,0.356417627485266), mu = 0.608755704697987)</v>
      </c>
      <c r="AB16" t="str">
        <f t="shared" si="21"/>
        <v>wilcox.test(c(0.351342281879194,0.34731543624161,0.347986577181208,0.345973154362416,0.345637583892617,0.345973154362416), mu = 0.246163758389262)</v>
      </c>
      <c r="AC16" s="2" t="str">
        <f t="shared" si="21"/>
        <v>wilcox.test(c(0.298629535389048,0.295533797627888,0.295831356822073,0.293915129227067,0.29319704392405,0.293970530093607), mu = 0.283036912751678)</v>
      </c>
      <c r="AD16" t="str">
        <f t="shared" si="21"/>
        <v>wilcox.test(c(0.318597445988506,0.315032763403568,0.315556875544127,0.313418169975448,0.313194161586317,0.313804081296127), mu = 0.256817970407822)</v>
      </c>
    </row>
    <row r="17" spans="1:30" x14ac:dyDescent="0.2">
      <c r="A17" s="7" t="s">
        <v>21</v>
      </c>
      <c r="B17" s="7"/>
      <c r="C17" t="str">
        <f t="shared" ref="C17:AC17" si="22">"wilcox.test(c("&amp;C$9&amp;","&amp;C$10&amp;","&amp;C$11&amp;","&amp;C$12&amp;","&amp;C$13&amp;","&amp;C$14&amp;"), mu = "&amp;C4&amp;")"</f>
        <v>wilcox.test(c(0.589595375722543,0.595166163141994,0.595744680851063,0.601823708206687,0.58160237388724,0.585365853658536), mu = 0.415)</v>
      </c>
      <c r="D17" t="str">
        <f t="shared" si="22"/>
        <v>wilcox.test(c(0.195402298850574,0.188697318007662,0.187739463601532,0.189655172413793,0.187739463601532,0.183908045977011), mu = 0.43)</v>
      </c>
      <c r="E17" s="2" t="str">
        <f t="shared" si="22"/>
        <v>wilcox.test(c(0.293525179856114,0.286545454545454,0.285506190823015,0.288419519300801,0.283852280955828,0.279883381924198), mu = 0.422)</v>
      </c>
      <c r="F17" t="str">
        <f t="shared" si="22"/>
        <v>wilcox.test(c(0.225563909774435,0.218548923896161,0.217536071032186,0.219755826859045,0.217150454243297,0.213143872113676), mu = 0.426913875598086)</v>
      </c>
      <c r="G17" t="str">
        <f t="shared" si="22"/>
        <v>wilcox.test(c(0.409420289855072,0.399638336347197,0.397868561278863,0.39298245614035,0.402135231316725,0.406474820143884), mu = 0.452)</v>
      </c>
      <c r="H17" t="str">
        <f t="shared" si="22"/>
        <v>wilcox.test(c(0.733766233766233,0.717532467532467,0.727272727272727,0.727272727272727,0.733766233766233,0.733766233766233), mu = 0.453)</v>
      </c>
      <c r="I17" s="2" t="str">
        <f t="shared" si="22"/>
        <v>wilcox.test(c(0.525581395348837,0.51335656213705,0.514351320321469,0.510250569476081,0.519540229885056,0.523148148148147), mu = 0.453)</v>
      </c>
      <c r="J17" t="str">
        <f t="shared" si="22"/>
        <v>wilcox.test(c(0.633408071748878,0.619047619047619,0.623955431754874,0.621531631520532,0.629877369007803,0.631991051454138), mu = 0.452799646174259)</v>
      </c>
      <c r="K17" t="str">
        <f t="shared" si="22"/>
        <v>wilcox.test(c(0.199074074074074,0.205651491365777,0.206299212598425,0.2015625,0.205696202531645,0.209191759112519), mu = 0.251)</v>
      </c>
      <c r="L17" t="str">
        <f t="shared" si="22"/>
        <v>wilcox.test(c(0.451048951048951,0.458041958041958,0.458041958041958,0.451048951048951,0.454545454545454,0.461538461538461), mu = 0.255)</v>
      </c>
      <c r="M17" s="2" t="str">
        <f t="shared" si="22"/>
        <v>wilcox.test(c(0.276231263383298,0.28385698808234,0.284473398479913,0.278617710583153,0.283224400871459,0.287895310796073), mu = 0.253)</v>
      </c>
      <c r="N17" t="str">
        <f t="shared" si="22"/>
        <v>wilcox.test(c(0.359933035714286,0.367770915216171,0.368184373243395,0.361547085201794,0.36599099099099,0.371830985915492), mu = 0.254189833200953)</v>
      </c>
      <c r="O17" t="str">
        <f t="shared" si="22"/>
        <v>wilcox.test(c(0.225982532751091,0.222099447513812,0.223568281938325,0.220283533260632,0.213581599123767,0.220264317180616), mu = 0.333)</v>
      </c>
      <c r="P17" t="str">
        <f t="shared" si="22"/>
        <v>wilcox.test(c(0.343853820598006,0.333887043189368,0.337209302325581,0.335548172757475,0.32392026578073,0.332225913621262), mu = 0.107)</v>
      </c>
      <c r="Q17" s="2" t="str">
        <f t="shared" si="22"/>
        <v>wilcox.test(c(0.272727272727272,0.266755142667551,0.26887417218543,0.265964450296247,0.257425742574257,0.264900662251655), mu = 0.162)</v>
      </c>
      <c r="R17" t="str">
        <f t="shared" si="22"/>
        <v>wilcox.test(c(0.311371841155234,0.303350437669785,0.306091676718938,0.30375939849624,0.293586269196024,0.301568154402895), mu = 0.123804725503822)</v>
      </c>
      <c r="S17" t="str">
        <f t="shared" si="22"/>
        <v>wilcox.test(c(0.17661847894406,0.180151706700379,0.181062060140754,0.176620076238881,0.180369662205226,0.180243745991019), mu = 0.757)</v>
      </c>
      <c r="T17" t="str">
        <f t="shared" si="22"/>
        <v>wilcox.test(c(0.379729729729729,0.385135135135135,0.382432432432432,0.375675675675675,0.382432432432432,0.379729729729729), mu = 0.074)</v>
      </c>
      <c r="U17" s="2" t="str">
        <f t="shared" si="22"/>
        <v>wilcox.test(c(0.241098241098241,0.24547803617571,0.245766391663047,0.240276577355228,0.24512776093547,0.244454110482818), mu = 0.135)</v>
      </c>
      <c r="V17" t="str">
        <f t="shared" si="22"/>
        <v>wilcox.test(c(0.308723357503845,0.313738441215323,0.312845456555383,0.306572562858402,0.312431000220799,0.310909493250718), mu = 0.0902933591231464)</v>
      </c>
      <c r="W17" t="str">
        <f t="shared" si="22"/>
        <v>wilcox.test(c(0.320138150269368,0.320541429013832,0.320908559361486,0.31865445476931,0.316677013812921,0.320308099217315), mu = 0.4416)</v>
      </c>
      <c r="X17" t="str">
        <f t="shared" si="22"/>
        <v>wilcox.test(c(0.420760206798699,0.416658784381318,0.418539176734846,0.415840139833724,0.416480770025276,0.418233676926539), mu = 0.2638)</v>
      </c>
      <c r="Y17" s="2" t="str">
        <f t="shared" si="22"/>
        <v>wilcox.test(c(0.321832670482752,0.319198436721621,0.319794294694575,0.316705765402302,0.317834083044414,0.320056322720578), mu = 0.285)</v>
      </c>
      <c r="Z17" t="str">
        <f t="shared" si="22"/>
        <v>wilcox.test(c(0.367800043179336,0.364491267409012,0.365722601860955,0.362633300987203,0.363807216731783,0.365888711427384), mu = 0.269600287920053)</v>
      </c>
      <c r="AA17" t="str">
        <f t="shared" si="22"/>
        <v>wilcox.test(c(0.357487706660954,0.359152529801136,0.359757237824355,0.359160726945866,0.352996414836327,0.356417627485266), mu = 0.471445637583893)</v>
      </c>
      <c r="AB17" t="str">
        <f t="shared" si="22"/>
        <v>wilcox.test(c(0.351342281879194,0.34731543624161,0.347986577181208,0.345973154362416,0.345637583892617,0.345973154362416), mu = 0.261928859060403)</v>
      </c>
      <c r="AC17" s="2" t="str">
        <f t="shared" si="22"/>
        <v>wilcox.test(c(0.298629535389048,0.295533797627888,0.295831356822073,0.293915129227067,0.29319704392405,0.293970530093607), mu = 0.285192617449664)</v>
      </c>
      <c r="AD17" t="str">
        <f t="shared" si="21"/>
        <v>wilcox.test(c(0.318597445988506,0.315032763403568,0.315556875544127,0.313418169975448,0.313194161586317,0.313804081296127), mu = 0.268189999981871)</v>
      </c>
    </row>
    <row r="18" spans="1:30" x14ac:dyDescent="0.2">
      <c r="A18" s="7" t="s">
        <v>16</v>
      </c>
      <c r="B18" s="7"/>
      <c r="C18" t="str">
        <f t="shared" ref="C18:V18" si="23">"wilcox.test(c("&amp;C$9&amp;","&amp;C$10&amp;","&amp;C$11&amp;","&amp;C$12&amp;","&amp;C$13&amp;","&amp;C$14&amp;"), mu = "&amp;C5&amp;")"</f>
        <v>wilcox.test(c(0.589595375722543,0.595166163141994,0.595744680851063,0.601823708206687,0.58160237388724,0.585365853658536), mu = 0.195)</v>
      </c>
      <c r="D18" t="str">
        <f t="shared" si="23"/>
        <v>wilcox.test(c(0.195402298850574,0.188697318007662,0.187739463601532,0.189655172413793,0.187739463601532,0.183908045977011), mu = 0.572)</v>
      </c>
      <c r="E18" s="2" t="str">
        <f t="shared" si="23"/>
        <v>wilcox.test(c(0.293525179856114,0.286545454545454,0.285506190823015,0.288419519300801,0.283852280955828,0.279883381924198), mu = 0.290847457627119)</v>
      </c>
      <c r="F18" t="str">
        <f t="shared" si="23"/>
        <v>wilcox.test(c(0.225563909774435,0.218548923896161,0.217536071032186,0.219755826859045,0.217150454243297,0.213143872113676), mu = 0.4125)</v>
      </c>
      <c r="G18" t="str">
        <f t="shared" si="23"/>
        <v>wilcox.test(c(0.409420289855072,0.399638336347197,0.397868561278863,0.39298245614035,0.402135231316725,0.406474820143884), mu = 0.41)</v>
      </c>
      <c r="H18" t="str">
        <f t="shared" si="23"/>
        <v>wilcox.test(c(0.733766233766233,0.717532467532467,0.727272727272727,0.727272727272727,0.733766233766233,0.733766233766233), mu = 0.468)</v>
      </c>
      <c r="I18" s="2" t="str">
        <f t="shared" si="23"/>
        <v>wilcox.test(c(0.525581395348837,0.51335656213705,0.514351320321469,0.510250569476081,0.519540229885056,0.523148148148147), mu = 0.437084282460137)</v>
      </c>
      <c r="J18" t="str">
        <f t="shared" si="23"/>
        <v>wilcox.test(c(0.633408071748878,0.619047619047619,0.623955431754874,0.621531631520532,0.629877369007803,0.631991051454138), mu = 0.455123339658444)</v>
      </c>
      <c r="K18" t="str">
        <f t="shared" si="23"/>
        <v>wilcox.test(c(0.199074074074074,0.205651491365777,0.206299212598425,0.2015625,0.205696202531645,0.209191759112519), mu = 0.361)</v>
      </c>
      <c r="L18" t="str">
        <f t="shared" si="23"/>
        <v>wilcox.test(c(0.451048951048951,0.458041958041958,0.458041958041958,0.451048951048951,0.454545454545454,0.461538461538461), mu = 0.231)</v>
      </c>
      <c r="M18" s="2" t="str">
        <f t="shared" si="23"/>
        <v>wilcox.test(c(0.276231263383298,0.28385698808234,0.284473398479913,0.278617710583153,0.283224400871459,0.287895310796073), mu = 0.281726351351351)</v>
      </c>
      <c r="N18" t="str">
        <f t="shared" si="23"/>
        <v>wilcox.test(c(0.359933035714286,0.367770915216171,0.368184373243395,0.361547085201794,0.36599099099099,0.371830985915492), mu = 0.248928358208955)</v>
      </c>
      <c r="O18" t="str">
        <f t="shared" si="23"/>
        <v>wilcox.test(c(0.225982532751091,0.222099447513812,0.223568281938325,0.220283533260632,0.213581599123767,0.220264317180616), mu = )</v>
      </c>
      <c r="P18" t="str">
        <f t="shared" si="23"/>
        <v>wilcox.test(c(0.343853820598006,0.333887043189368,0.337209302325581,0.335548172757475,0.32392026578073,0.332225913621262), mu = )</v>
      </c>
      <c r="Q18" s="2" t="str">
        <f t="shared" si="23"/>
        <v>wilcox.test(c(0.272727272727272,0.266755142667551,0.26887417218543,0.265964450296247,0.257425742574257,0.264900662251655), mu = )</v>
      </c>
      <c r="R18" t="str">
        <f t="shared" si="23"/>
        <v>wilcox.test(c(0.311371841155234,0.303350437669785,0.306091676718938,0.30375939849624,0.293586269196024,0.301568154402895), mu = )</v>
      </c>
      <c r="S18" t="str">
        <f t="shared" si="23"/>
        <v>wilcox.test(c(0.17661847894406,0.180151706700379,0.181062060140754,0.176620076238881,0.180369662205226,0.180243745991019), mu = )</v>
      </c>
      <c r="T18" t="str">
        <f t="shared" si="23"/>
        <v>wilcox.test(c(0.379729729729729,0.385135135135135,0.382432432432432,0.375675675675675,0.382432432432432,0.379729729729729), mu = )</v>
      </c>
      <c r="U18" s="2" t="str">
        <f t="shared" si="23"/>
        <v>wilcox.test(c(0.241098241098241,0.24547803617571,0.245766391663047,0.240276577355228,0.24512776093547,0.244454110482818), mu = )</v>
      </c>
      <c r="V18" t="str">
        <f t="shared" si="23"/>
        <v>wilcox.test(c(0.308723357503845,0.313738441215323,0.312845456555383,0.306572562858402,0.312431000220799,0.310909493250718), mu = )</v>
      </c>
      <c r="W18" t="s">
        <v>28</v>
      </c>
      <c r="Y18" s="2"/>
      <c r="AC18" s="2"/>
    </row>
    <row r="19" spans="1:30" x14ac:dyDescent="0.2">
      <c r="A19" s="7" t="s">
        <v>17</v>
      </c>
      <c r="B19" s="7"/>
      <c r="C19" t="str">
        <f t="shared" ref="C19:AD20" si="24">"wilcox.test(c("&amp;C$9&amp;","&amp;C$10&amp;","&amp;C$11&amp;","&amp;C$12&amp;","&amp;C$13&amp;","&amp;C$14&amp;"), mu = "&amp;C6&amp;")"</f>
        <v>wilcox.test(c(0.589595375722543,0.595166163141994,0.595744680851063,0.601823708206687,0.58160237388724,0.585365853658536), mu = 0.444)</v>
      </c>
      <c r="D19" t="str">
        <f t="shared" si="24"/>
        <v>wilcox.test(c(0.195402298850574,0.188697318007662,0.187739463601532,0.189655172413793,0.187739463601532,0.183908045977011), mu = 0.331)</v>
      </c>
      <c r="E19" s="2" t="str">
        <f t="shared" si="24"/>
        <v>wilcox.test(c(0.293525179856114,0.286545454545454,0.285506190823015,0.288419519300801,0.283852280955828,0.279883381924198), mu = 0.38)</v>
      </c>
      <c r="F19" t="str">
        <f t="shared" si="24"/>
        <v>wilcox.test(c(0.225563909774435,0.218548923896161,0.217536071032186,0.219755826859045,0.217150454243297,0.213143872113676), mu = 0.34875177978168)</v>
      </c>
      <c r="G19" t="str">
        <f t="shared" si="24"/>
        <v>wilcox.test(c(0.409420289855072,0.399638336347197,0.397868561278863,0.39298245614035,0.402135231316725,0.406474820143884), mu = 0.379)</v>
      </c>
      <c r="H19" t="str">
        <f t="shared" si="24"/>
        <v>wilcox.test(c(0.733766233766233,0.717532467532467,0.727272727272727,0.727272727272727,0.733766233766233,0.733766233766233), mu = 0.633)</v>
      </c>
      <c r="I19" s="2" t="str">
        <f t="shared" si="24"/>
        <v>wilcox.test(c(0.525581395348837,0.51335656213705,0.514351320321469,0.510250569476081,0.519540229885056,0.523148148148147), mu = 0.474124505928854)</v>
      </c>
      <c r="J19" t="str">
        <f t="shared" si="24"/>
        <v>wilcox.test(c(0.633408071748878,0.619047619047619,0.623955431754874,0.621531631520532,0.629877369007803,0.631991051454138), mu = 0.558182875756166)</v>
      </c>
      <c r="K19" t="str">
        <f t="shared" si="24"/>
        <v>wilcox.test(c(0.199074074074074,0.205651491365777,0.206299212598425,0.2015625,0.205696202531645,0.209191759112519), mu = 0.165)</v>
      </c>
      <c r="L19" t="str">
        <f t="shared" si="24"/>
        <v>wilcox.test(c(0.451048951048951,0.458041958041958,0.458041958041958,0.451048951048951,0.454545454545454,0.461538461538461), mu = 0.339)</v>
      </c>
      <c r="M19" s="2" t="str">
        <f t="shared" si="24"/>
        <v>wilcox.test(c(0.276231263383298,0.28385698808234,0.284473398479913,0.278617710583153,0.283224400871459,0.287895310796073), mu = 0.221964285714286)</v>
      </c>
      <c r="N19" t="str">
        <f t="shared" si="24"/>
        <v>wilcox.test(c(0.359933035714286,0.367770915216171,0.368184373243395,0.361547085201794,0.36599099099099,0.371830985915492), mu = 0.279954954954955)</v>
      </c>
      <c r="O19" t="str">
        <f t="shared" si="24"/>
        <v>wilcox.test(c(0.225982532751091,0.222099447513812,0.223568281938325,0.220283533260632,0.213581599123767,0.220264317180616), mu = 0.183)</v>
      </c>
      <c r="P19" t="str">
        <f t="shared" si="24"/>
        <v>wilcox.test(c(0.343853820598006,0.333887043189368,0.337209302325581,0.335548172757475,0.32392026578073,0.332225913621262), mu = 0.161)</v>
      </c>
      <c r="Q19" s="2" t="str">
        <f t="shared" si="24"/>
        <v>wilcox.test(c(0.272727272727272,0.266755142667551,0.26887417218543,0.265964450296247,0.257425742574257,0.264900662251655), mu = 0.172)</v>
      </c>
      <c r="R19" t="str">
        <f t="shared" si="24"/>
        <v>wilcox.test(c(0.311371841155234,0.303350437669785,0.306091676718938,0.30375939849624,0.293586269196024,0.301568154402895), mu = 0.16496640537514)</v>
      </c>
      <c r="S19" t="str">
        <f t="shared" si="24"/>
        <v>wilcox.test(c(0.17661847894406,0.180151706700379,0.181062060140754,0.176620076238881,0.180369662205226,0.180243745991019), mu = 0.129)</v>
      </c>
      <c r="T19" t="str">
        <f t="shared" si="24"/>
        <v>wilcox.test(c(0.379729729729729,0.385135135135135,0.382432432432432,0.375675675675675,0.382432432432432,0.379729729729729), mu = 0.154)</v>
      </c>
      <c r="U19" s="2" t="str">
        <f t="shared" si="24"/>
        <v>wilcox.test(c(0.241098241098241,0.24547803617571,0.245766391663047,0.240276577355228,0.24512776093547,0.244454110482818), mu = 0.14)</v>
      </c>
      <c r="V19" t="str">
        <f t="shared" si="24"/>
        <v>wilcox.test(c(0.308723357503845,0.313738441215323,0.312845456555383,0.306572562858402,0.312431000220799,0.310909493250718), mu = 0.148253731343284)</v>
      </c>
      <c r="W19" t="str">
        <f t="shared" si="24"/>
        <v>wilcox.test(c(0.320138150269368,0.320541429013832,0.320908559361486,0.31865445476931,0.316677013812921,0.320308099217315), mu = 0.26)</v>
      </c>
      <c r="X19" t="str">
        <f t="shared" si="24"/>
        <v>wilcox.test(c(0.420760206798699,0.416658784381318,0.418539176734846,0.415840139833724,0.416480770025276,0.418233676926539), mu = 0.3236)</v>
      </c>
      <c r="Y19" s="2" t="str">
        <f t="shared" si="24"/>
        <v>wilcox.test(c(0.321832670482752,0.319198436721621,0.319794294694575,0.316705765402302,0.317834083044414,0.320056322720578), mu = 0.277617758328628)</v>
      </c>
      <c r="Z19" t="str">
        <f t="shared" si="24"/>
        <v>wilcox.test(c(0.367800043179336,0.364491267409012,0.365722601860955,0.362633300987203,0.363807216731783,0.365888711427384), mu = 0.300021949442245)</v>
      </c>
      <c r="AA19" t="str">
        <f t="shared" si="24"/>
        <v>wilcox.test(c(0.357487706660954,0.359152529801136,0.359757237824355,0.359160726945866,0.352996414836327,0.356417627485266), mu = 0.279558389261745)</v>
      </c>
      <c r="AB19" t="str">
        <f t="shared" si="24"/>
        <v>wilcox.test(c(0.351342281879194,0.34731543624161,0.347986577181208,0.345973154362416,0.345637583892617,0.345973154362416), mu = 0.284685906040268)</v>
      </c>
      <c r="AC19" s="2" t="str">
        <f t="shared" si="24"/>
        <v>wilcox.test(c(0.298629535389048,0.295533797627888,0.295831356822073,0.293915129227067,0.29319704392405,0.293970530093607), mu = 0.272945011255159)</v>
      </c>
      <c r="AD19" t="str">
        <f t="shared" si="24"/>
        <v>wilcox.test(c(0.318597445988506,0.315032763403568,0.315556875544127,0.313418169975448,0.313194161586317,0.313804081296127), mu = 0.276879811467099)</v>
      </c>
    </row>
    <row r="20" spans="1:30" x14ac:dyDescent="0.2">
      <c r="A20" s="7" t="s">
        <v>18</v>
      </c>
      <c r="B20" s="7"/>
      <c r="C20" t="str">
        <f t="shared" ref="C20:AD20" si="25">"wilcox.test(c("&amp;C$9&amp;","&amp;C$10&amp;","&amp;C$11&amp;","&amp;C$12&amp;","&amp;C$13&amp;","&amp;C$14&amp;"), mu = "&amp;C7&amp;")"</f>
        <v>wilcox.test(c(0.589595375722543,0.595166163141994,0.595744680851063,0.601823708206687,0.58160237388724,0.585365853658536), mu = 0.314)</v>
      </c>
      <c r="D20" t="str">
        <f t="shared" si="25"/>
        <v>wilcox.test(c(0.195402298850574,0.188697318007662,0.187739463601532,0.189655172413793,0.187739463601532,0.183908045977011), mu = 0.588)</v>
      </c>
      <c r="E20" s="2" t="str">
        <f t="shared" si="25"/>
        <v>wilcox.test(c(0.293525179856114,0.286545454545454,0.285506190823015,0.288419519300801,0.283852280955828,0.279883381924198), mu = 0.409)</v>
      </c>
      <c r="F20" t="str">
        <f t="shared" si="25"/>
        <v>wilcox.test(c(0.225563909774435,0.218548923896161,0.217536071032186,0.219755826859045,0.217150454243297,0.213143872113676), mu = 0.500629067245119)</v>
      </c>
      <c r="G20" t="str">
        <f t="shared" si="25"/>
        <v>wilcox.test(c(0.409420289855072,0.399638336347197,0.397868561278863,0.39298245614035,0.402135231316725,0.406474820143884), mu = 0.505)</v>
      </c>
      <c r="H20" t="str">
        <f t="shared" si="25"/>
        <v>wilcox.test(c(0.733766233766233,0.717532467532467,0.727272727272727,0.727272727272727,0.733766233766233,0.733766233766233), mu = 0.597)</v>
      </c>
      <c r="I20" s="2" t="str">
        <f t="shared" si="25"/>
        <v>wilcox.test(c(0.525581395348837,0.51335656213705,0.514351320321469,0.510250569476081,0.519540229885056,0.523148148148147), mu = 0.548)</v>
      </c>
      <c r="J20" t="str">
        <f t="shared" si="25"/>
        <v>wilcox.test(c(0.633408071748878,0.619047619047619,0.623955431754874,0.621531631520532,0.629877369007803,0.631991051454138), mu = 0.576012609858617)</v>
      </c>
      <c r="K20" t="str">
        <f t="shared" si="25"/>
        <v>wilcox.test(c(0.199074074074074,0.205651491365777,0.206299212598425,0.2015625,0.205696202531645,0.209191759112519), mu = 0.234)</v>
      </c>
      <c r="L20" t="str">
        <f t="shared" si="25"/>
        <v>wilcox.test(c(0.451048951048951,0.458041958041958,0.458041958041958,0.451048951048951,0.454545454545454,0.461538461538461), mu = 0.241)</v>
      </c>
      <c r="M20" s="2" t="str">
        <f t="shared" si="25"/>
        <v>wilcox.test(c(0.276231263383298,0.28385698808234,0.284473398479913,0.278617710583153,0.283224400871459,0.287895310796073), mu = 0.238)</v>
      </c>
      <c r="N20" t="str">
        <f t="shared" si="25"/>
        <v>wilcox.test(c(0.359933035714286,0.367770915216171,0.368184373243395,0.361547085201794,0.36599099099099,0.371830985915492), mu = 0.239566694987256)</v>
      </c>
      <c r="O20" t="str">
        <f t="shared" si="25"/>
        <v>wilcox.test(c(0.225982532751091,0.222099447513812,0.223568281938325,0.220283533260632,0.213581599123767,0.220264317180616), mu = 0.184)</v>
      </c>
      <c r="P20" t="str">
        <f t="shared" si="25"/>
        <v>wilcox.test(c(0.343853820598006,0.333887043189368,0.337209302325581,0.335548172757475,0.32392026578073,0.332225913621262), mu = 0.17)</v>
      </c>
      <c r="Q20" s="2" t="str">
        <f t="shared" si="25"/>
        <v>wilcox.test(c(0.272727272727272,0.266755142667551,0.26887417218543,0.265964450296247,0.257425742574257,0.264900662251655), mu = 0.177)</v>
      </c>
      <c r="R20" t="str">
        <f t="shared" si="25"/>
        <v>wilcox.test(c(0.311371841155234,0.303350437669785,0.306091676718938,0.30375939849624,0.293586269196024,0.301568154402895), mu = 0.172626931567329)</v>
      </c>
      <c r="S20" t="str">
        <f t="shared" si="25"/>
        <v>wilcox.test(c(0.17661847894406,0.180151706700379,0.181062060140754,0.176620076238881,0.180369662205226,0.180243745991019), mu = 0.14)</v>
      </c>
      <c r="T20" t="str">
        <f t="shared" si="25"/>
        <v>wilcox.test(c(0.379729729729729,0.385135135135135,0.382432432432432,0.375675675675675,0.382432432432432,0.379729729729729), mu = 0.147)</v>
      </c>
      <c r="U20" s="2" t="str">
        <f t="shared" si="24"/>
        <v>wilcox.test(c(0.241098241098241,0.24547803617571,0.245766391663047,0.240276577355228,0.24512776093547,0.244454110482818), mu = 0.144)</v>
      </c>
      <c r="V20" t="str">
        <f t="shared" si="25"/>
        <v>wilcox.test(c(0.308723357503845,0.313738441215323,0.312845456555383,0.306572562858402,0.312431000220799,0.310909493250718), mu = 0.145544554455446)</v>
      </c>
      <c r="W20" t="str">
        <f t="shared" si="25"/>
        <v>wilcox.test(c(0.320138150269368,0.320541429013832,0.320908559361486,0.31865445476931,0.316677013812921,0.320308099217315), mu = 0.2754)</v>
      </c>
      <c r="X20" t="str">
        <f t="shared" si="25"/>
        <v>wilcox.test(c(0.420760206798699,0.416658784381318,0.418539176734846,0.415840139833724,0.416480770025276,0.418233676926539), mu = 0.3486)</v>
      </c>
      <c r="Y20" s="2" t="str">
        <f t="shared" si="25"/>
        <v>wilcox.test(c(0.321832670482752,0.319198436721621,0.319794294694575,0.316705765402302,0.317834083044414,0.320056322720578), mu = 0.3032)</v>
      </c>
      <c r="Z20" t="str">
        <f t="shared" si="25"/>
        <v>wilcox.test(c(0.367800043179336,0.364491267409012,0.365722601860955,0.362633300987203,0.363807216731783,0.365888711427384), mu = 0.326875971622753)</v>
      </c>
      <c r="AA20" t="str">
        <f t="shared" si="25"/>
        <v>wilcox.test(c(0.357487706660954,0.359152529801136,0.359757237824355,0.359160726945866,0.352996414836327,0.356417627485266), mu = 0.256593288590604)</v>
      </c>
      <c r="AB20" t="str">
        <f t="shared" si="25"/>
        <v>wilcox.test(c(0.351342281879194,0.34731543624161,0.347986577181208,0.345973154362416,0.345637583892617,0.345973154362416), mu = 0.361675838926175)</v>
      </c>
      <c r="AC20" s="2" t="str">
        <f t="shared" si="25"/>
        <v>wilcox.test(c(0.298629535389048,0.295533797627888,0.295831356822073,0.293915129227067,0.29319704392405,0.293970530093607), mu = 0.29428255033557)</v>
      </c>
      <c r="AD20" t="str">
        <f t="shared" si="25"/>
        <v>wilcox.test(c(0.318597445988506,0.315032763403568,0.315556875544127,0.313418169975448,0.313194161586317,0.313804081296127), mu = 0.328929224129958)</v>
      </c>
    </row>
    <row r="21" spans="1:30" x14ac:dyDescent="0.2">
      <c r="A21" s="7"/>
      <c r="B21" s="7"/>
      <c r="E21" t="str">
        <f t="shared" ref="E21" si="26">IF(D21&lt;&gt;"",ROUND(2*C21*D21/(C21+D21),3),"")</f>
        <v/>
      </c>
      <c r="I21" t="str">
        <f t="shared" ref="I21:I22" si="27">IF(H21&lt;&gt;"",ROUND(2*G21*H21/(G21+H21),3),"")</f>
        <v/>
      </c>
      <c r="M21" t="str">
        <f t="shared" ref="M21:M22" si="28">IF(L21&lt;&gt;"",ROUND(2*K21*L21/(K21+L21),3),"")</f>
        <v/>
      </c>
    </row>
    <row r="22" spans="1:30" x14ac:dyDescent="0.2">
      <c r="A22" s="2" t="s">
        <v>26</v>
      </c>
      <c r="B22" s="7"/>
      <c r="E22" t="str">
        <f>IF(D22&lt;&gt;"",ROUND(2*C23*D22/(C23+D22),3),"")</f>
        <v/>
      </c>
      <c r="I22" t="str">
        <f t="shared" si="27"/>
        <v/>
      </c>
      <c r="M22" t="str">
        <f t="shared" si="28"/>
        <v/>
      </c>
    </row>
    <row r="23" spans="1:30" x14ac:dyDescent="0.2">
      <c r="A23" s="7" t="s">
        <v>20</v>
      </c>
      <c r="B23" s="7"/>
      <c r="E23">
        <v>3.125E-2</v>
      </c>
      <c r="F23">
        <v>3.125E-2</v>
      </c>
      <c r="I23" s="2">
        <v>3.125E-2</v>
      </c>
      <c r="J23" s="2">
        <v>3.125E-2</v>
      </c>
      <c r="M23" s="2">
        <v>3.125E-2</v>
      </c>
      <c r="N23" s="2">
        <v>3.125E-2</v>
      </c>
      <c r="Q23" s="2">
        <v>3.125E-2</v>
      </c>
      <c r="R23" s="2">
        <v>3.125E-2</v>
      </c>
      <c r="U23" s="2">
        <v>3.125E-2</v>
      </c>
      <c r="V23" s="2">
        <v>3.125E-2</v>
      </c>
      <c r="Y23" s="2">
        <v>3.125E-2</v>
      </c>
      <c r="Z23" s="2">
        <v>3.125E-2</v>
      </c>
      <c r="AC23" s="2">
        <v>3.125E-2</v>
      </c>
      <c r="AD23" s="2">
        <v>3.125E-2</v>
      </c>
    </row>
    <row r="24" spans="1:30" x14ac:dyDescent="0.2">
      <c r="A24" s="7" t="s">
        <v>21</v>
      </c>
      <c r="B24" s="7"/>
      <c r="E24">
        <v>3.125E-2</v>
      </c>
      <c r="F24">
        <v>3.125E-2</v>
      </c>
      <c r="I24" s="2">
        <v>3.125E-2</v>
      </c>
      <c r="J24" s="2">
        <v>3.125E-2</v>
      </c>
      <c r="M24" s="2">
        <v>3.125E-2</v>
      </c>
      <c r="N24" s="2">
        <v>3.125E-2</v>
      </c>
      <c r="Q24" s="2">
        <v>3.125E-2</v>
      </c>
      <c r="R24" s="2">
        <v>3.125E-2</v>
      </c>
      <c r="U24" s="2">
        <v>3.125E-2</v>
      </c>
      <c r="V24" s="2">
        <v>3.125E-2</v>
      </c>
      <c r="Y24" s="2">
        <v>3.125E-2</v>
      </c>
      <c r="Z24" s="2">
        <v>3.125E-2</v>
      </c>
      <c r="AC24" s="2">
        <v>3.125E-2</v>
      </c>
      <c r="AD24" s="2">
        <v>3.125E-2</v>
      </c>
    </row>
    <row r="25" spans="1:30" x14ac:dyDescent="0.2">
      <c r="A25" s="7" t="s">
        <v>16</v>
      </c>
      <c r="B25" s="7"/>
      <c r="E25" s="20">
        <v>9.375E-2</v>
      </c>
      <c r="F25">
        <v>3.125E-2</v>
      </c>
      <c r="I25" s="2">
        <v>3.125E-2</v>
      </c>
      <c r="J25" s="2">
        <v>3.125E-2</v>
      </c>
      <c r="M25" s="24">
        <v>0.84379999999999999</v>
      </c>
      <c r="N25" s="2">
        <v>3.125E-2</v>
      </c>
      <c r="Q25" s="2"/>
      <c r="U25" s="2"/>
      <c r="Y25" s="2"/>
      <c r="Z25" s="2"/>
      <c r="AC25" s="2"/>
      <c r="AD25" s="2"/>
    </row>
    <row r="26" spans="1:30" x14ac:dyDescent="0.2">
      <c r="A26" s="7" t="s">
        <v>17</v>
      </c>
      <c r="B26" s="7"/>
      <c r="E26">
        <v>3.125E-2</v>
      </c>
      <c r="F26">
        <v>3.125E-2</v>
      </c>
      <c r="I26" s="2">
        <v>3.125E-2</v>
      </c>
      <c r="J26" s="2">
        <v>3.125E-2</v>
      </c>
      <c r="M26" s="2">
        <v>3.125E-2</v>
      </c>
      <c r="N26" s="2">
        <v>3.125E-2</v>
      </c>
      <c r="Q26" s="2">
        <v>3.125E-2</v>
      </c>
      <c r="R26" s="2">
        <v>3.125E-2</v>
      </c>
      <c r="U26" s="2">
        <v>3.125E-2</v>
      </c>
      <c r="V26" s="2">
        <v>3.125E-2</v>
      </c>
      <c r="Y26" s="2">
        <v>3.125E-2</v>
      </c>
      <c r="Z26" s="2">
        <v>3.125E-2</v>
      </c>
      <c r="AC26" s="2">
        <v>3.125E-2</v>
      </c>
      <c r="AD26" s="2">
        <v>3.125E-2</v>
      </c>
    </row>
    <row r="27" spans="1:30" x14ac:dyDescent="0.2">
      <c r="A27" s="7" t="s">
        <v>18</v>
      </c>
      <c r="B27" s="7"/>
      <c r="E27">
        <v>3.125E-2</v>
      </c>
      <c r="F27">
        <v>3.125E-2</v>
      </c>
      <c r="I27">
        <v>3.125E-2</v>
      </c>
      <c r="J27" s="2">
        <v>3.125E-2</v>
      </c>
      <c r="M27" s="2">
        <v>3.125E-2</v>
      </c>
      <c r="N27" s="2">
        <v>3.125E-2</v>
      </c>
      <c r="Q27" s="2">
        <v>3.125E-2</v>
      </c>
      <c r="R27" s="2">
        <v>3.125E-2</v>
      </c>
      <c r="U27" s="2">
        <v>3.125E-2</v>
      </c>
      <c r="V27" s="2">
        <v>3.125E-2</v>
      </c>
      <c r="Y27" s="2">
        <v>3.125E-2</v>
      </c>
      <c r="Z27" s="2">
        <v>3.125E-2</v>
      </c>
      <c r="AC27" s="24">
        <v>0.4375</v>
      </c>
      <c r="AD27">
        <v>3.125E-2</v>
      </c>
    </row>
  </sheetData>
  <mergeCells count="7">
    <mergeCell ref="W2:Y2"/>
    <mergeCell ref="AA2:AC2"/>
    <mergeCell ref="C2:E2"/>
    <mergeCell ref="G2:I2"/>
    <mergeCell ref="K2:M2"/>
    <mergeCell ref="O2:Q2"/>
    <mergeCell ref="S2:U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Req2Code (GPT4o)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Fuchß, Dominik (KASTEL)</dc:creator>
  <dc:description/>
  <cp:lastModifiedBy>Fuchß, Dominik (KASTEL)</cp:lastModifiedBy>
  <cp:revision>4</cp:revision>
  <dcterms:created xsi:type="dcterms:W3CDTF">2024-07-22T07:19:33Z</dcterms:created>
  <dcterms:modified xsi:type="dcterms:W3CDTF">2024-11-21T15:31:45Z</dcterms:modified>
  <dc:language>en-US</dc:language>
</cp:coreProperties>
</file>