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/>
  <mc:AlternateContent xmlns:mc="http://schemas.openxmlformats.org/markup-compatibility/2006">
    <mc:Choice Requires="x15">
      <x15ac:absPath xmlns:x15ac="http://schemas.microsoft.com/office/spreadsheetml/2010/11/ac" url="/Users/dominik/projects/Paper/2024/icse25_ratlr/"/>
    </mc:Choice>
  </mc:AlternateContent>
  <xr:revisionPtr revIDLastSave="0" documentId="13_ncr:1_{1EB13B75-70CB-6E4E-B01A-6B6DD1B09348}" xr6:coauthVersionLast="47" xr6:coauthVersionMax="47" xr10:uidLastSave="{00000000-0000-0000-0000-000000000000}"/>
  <bookViews>
    <workbookView xWindow="9420" yWindow="5040" windowWidth="38400" windowHeight="19940" activeTab="1" xr2:uid="{00000000-000D-0000-FFFF-FFFF00000000}"/>
  </bookViews>
  <sheets>
    <sheet name="Datasets" sheetId="2" r:id="rId1"/>
    <sheet name="Sad2Code (GPT4o-mini;BBB,TS,MS)" sheetId="5" r:id="rId2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5" l="1"/>
  <c r="F23" i="5"/>
  <c r="G23" i="5"/>
  <c r="I23" i="5"/>
  <c r="J23" i="5"/>
  <c r="C23" i="5"/>
  <c r="L17" i="5" l="1"/>
  <c r="L18" i="5"/>
  <c r="L19" i="5"/>
  <c r="L20" i="5"/>
  <c r="L21" i="5"/>
  <c r="M17" i="5"/>
  <c r="M18" i="5"/>
  <c r="M19" i="5"/>
  <c r="M20" i="5"/>
  <c r="M21" i="5"/>
  <c r="P17" i="5"/>
  <c r="P18" i="5"/>
  <c r="P19" i="5"/>
  <c r="P20" i="5"/>
  <c r="P21" i="5"/>
  <c r="O17" i="5"/>
  <c r="O18" i="5"/>
  <c r="O19" i="5"/>
  <c r="O20" i="5"/>
  <c r="O21" i="5"/>
  <c r="K17" i="5"/>
  <c r="K18" i="5"/>
  <c r="K19" i="5"/>
  <c r="K20" i="5"/>
  <c r="K21" i="5"/>
  <c r="H17" i="5"/>
  <c r="H18" i="5"/>
  <c r="H19" i="5"/>
  <c r="H20" i="5"/>
  <c r="H21" i="5"/>
  <c r="N21" i="5" s="1"/>
  <c r="E17" i="5"/>
  <c r="E18" i="5"/>
  <c r="E19" i="5"/>
  <c r="E20" i="5"/>
  <c r="E21" i="5"/>
  <c r="N18" i="5" l="1"/>
  <c r="Q21" i="5"/>
  <c r="Q20" i="5"/>
  <c r="Q19" i="5"/>
  <c r="Q18" i="5"/>
  <c r="Q17" i="5"/>
  <c r="N20" i="5"/>
  <c r="N19" i="5"/>
  <c r="N17" i="5"/>
  <c r="P16" i="5"/>
  <c r="O16" i="5"/>
  <c r="M16" i="5"/>
  <c r="L16" i="5"/>
  <c r="K16" i="5"/>
  <c r="H16" i="5"/>
  <c r="H23" i="5" s="1"/>
  <c r="E16" i="5"/>
  <c r="P13" i="5"/>
  <c r="O13" i="5"/>
  <c r="M13" i="5"/>
  <c r="L13" i="5"/>
  <c r="K13" i="5"/>
  <c r="H13" i="5"/>
  <c r="E13" i="5"/>
  <c r="P12" i="5"/>
  <c r="O12" i="5"/>
  <c r="M12" i="5"/>
  <c r="L12" i="5"/>
  <c r="K12" i="5"/>
  <c r="H12" i="5"/>
  <c r="E12" i="5"/>
  <c r="P11" i="5"/>
  <c r="O11" i="5"/>
  <c r="M11" i="5"/>
  <c r="L11" i="5"/>
  <c r="K11" i="5"/>
  <c r="H11" i="5"/>
  <c r="E11" i="5"/>
  <c r="P10" i="5"/>
  <c r="O10" i="5"/>
  <c r="M10" i="5"/>
  <c r="L10" i="5"/>
  <c r="K10" i="5"/>
  <c r="H10" i="5"/>
  <c r="E10" i="5"/>
  <c r="P9" i="5"/>
  <c r="O9" i="5"/>
  <c r="M9" i="5"/>
  <c r="L9" i="5"/>
  <c r="K9" i="5"/>
  <c r="H9" i="5"/>
  <c r="E9" i="5"/>
  <c r="P8" i="5"/>
  <c r="O8" i="5"/>
  <c r="M8" i="5"/>
  <c r="L8" i="5"/>
  <c r="K8" i="5"/>
  <c r="H8" i="5"/>
  <c r="E8" i="5"/>
  <c r="P7" i="5"/>
  <c r="O7" i="5"/>
  <c r="M7" i="5"/>
  <c r="L7" i="5"/>
  <c r="K7" i="5"/>
  <c r="H7" i="5"/>
  <c r="E7" i="5"/>
  <c r="P6" i="5"/>
  <c r="O6" i="5"/>
  <c r="M6" i="5"/>
  <c r="L6" i="5"/>
  <c r="K6" i="5"/>
  <c r="H6" i="5"/>
  <c r="E6" i="5"/>
  <c r="P5" i="5"/>
  <c r="O5" i="5"/>
  <c r="M5" i="5"/>
  <c r="L5" i="5"/>
  <c r="K5" i="5"/>
  <c r="H5" i="5"/>
  <c r="E5" i="5"/>
  <c r="K4" i="5"/>
  <c r="H4" i="5"/>
  <c r="E4" i="5"/>
  <c r="P3" i="5"/>
  <c r="O3" i="5"/>
  <c r="M3" i="5"/>
  <c r="L3" i="5"/>
  <c r="K3" i="5"/>
  <c r="H3" i="5"/>
  <c r="E3" i="5"/>
  <c r="Q16" i="5" l="1"/>
  <c r="E23" i="5"/>
  <c r="K23" i="5"/>
  <c r="M23" i="5"/>
  <c r="O23" i="5"/>
  <c r="L23" i="5"/>
  <c r="P23" i="5"/>
  <c r="N16" i="5"/>
  <c r="N23" i="5" s="1"/>
  <c r="Q3" i="5"/>
  <c r="N3" i="5"/>
  <c r="Q5" i="5"/>
  <c r="N5" i="5"/>
  <c r="Q6" i="5"/>
  <c r="N6" i="5"/>
  <c r="Q7" i="5"/>
  <c r="N7" i="5"/>
  <c r="Q8" i="5"/>
  <c r="N8" i="5"/>
  <c r="Q9" i="5"/>
  <c r="N9" i="5"/>
  <c r="Q10" i="5"/>
  <c r="N10" i="5"/>
  <c r="Q11" i="5"/>
  <c r="N11" i="5"/>
  <c r="Q12" i="5"/>
  <c r="N12" i="5"/>
  <c r="Q13" i="5"/>
  <c r="N13" i="5"/>
  <c r="Q23" i="5" l="1"/>
</calcChain>
</file>

<file path=xl/sharedStrings.xml><?xml version="1.0" encoding="utf-8"?>
<sst xmlns="http://schemas.openxmlformats.org/spreadsheetml/2006/main" count="56" uniqueCount="32">
  <si>
    <t>Artifact Type</t>
  </si>
  <si>
    <t>sad2sam</t>
  </si>
  <si>
    <t>sam2sad</t>
  </si>
  <si>
    <t>sad2code</t>
  </si>
  <si>
    <t>sam2code</t>
  </si>
  <si>
    <t>BigBlueButton</t>
  </si>
  <si>
    <t>JabRef</t>
  </si>
  <si>
    <t>MediaStore</t>
  </si>
  <si>
    <t>Teammates</t>
  </si>
  <si>
    <t>TeaStore</t>
  </si>
  <si>
    <t>P</t>
  </si>
  <si>
    <t>R</t>
  </si>
  <si>
    <t>F1</t>
  </si>
  <si>
    <t>Approach/Dataset</t>
  </si>
  <si>
    <t>Average</t>
  </si>
  <si>
    <t>w. Average</t>
  </si>
  <si>
    <t>Classifier</t>
  </si>
  <si>
    <t>No LLM</t>
  </si>
  <si>
    <t>Yes/No</t>
  </si>
  <si>
    <t>Chain of Thought</t>
  </si>
  <si>
    <t>Elements: Max 20</t>
  </si>
  <si>
    <t>ArDoCode</t>
  </si>
  <si>
    <t>Processors</t>
  </si>
  <si>
    <t>Sentence/None</t>
  </si>
  <si>
    <t>Sentence/Chunk(200)</t>
  </si>
  <si>
    <t>Sentence/Chunk(1000)</t>
  </si>
  <si>
    <t>Sentence/None/CoT</t>
  </si>
  <si>
    <t>Seed</t>
  </si>
  <si>
    <t>Original Run (No fixed Seed)</t>
  </si>
  <si>
    <t>Wilcoxon Test (2sided)</t>
  </si>
  <si>
    <t xml:space="preserve"> </t>
  </si>
  <si>
    <t>P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</si>
</sst>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 (Body)"/>
    </font>
    <font>
      <sz val="12"/>
      <color rgb="FF000000"/>
      <name val="Aptos Narrow (Body)"/>
    </font>
    <font>
      <b/>
      <sz val="12"/>
      <color rgb="FF000000"/>
      <name val="Aptos Narrow"/>
    </font>
    <font>
      <b/>
      <sz val="11"/>
      <color theme="1"/>
      <name val="Aptos Narrow"/>
      <scheme val="minor"/>
    </font>
    <font>
      <b/>
      <sz val="12"/>
      <color theme="1"/>
      <name val="Aptos Narrow (Body)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0" borderId="0" xfId="0" applyFont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1" fillId="2" borderId="0" xfId="0" applyFont="1" applyFill="1"/>
    <xf numFmtId="0" fontId="1" fillId="0" borderId="0" xfId="0" applyFont="1"/>
    <xf numFmtId="164" fontId="1" fillId="0" borderId="0" xfId="0" applyNumberFormat="1" applyFont="1"/>
    <xf numFmtId="0" fontId="3" fillId="0" borderId="0" xfId="0" applyFont="1"/>
    <xf numFmtId="2" fontId="0" fillId="0" borderId="1" xfId="0" applyNumberFormat="1" applyBorder="1"/>
    <xf numFmtId="0" fontId="4" fillId="0" borderId="0" xfId="0" applyFont="1"/>
    <xf numFmtId="0" fontId="5" fillId="0" borderId="0" xfId="0" applyFont="1"/>
    <xf numFmtId="164" fontId="4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B4A10-7BA1-45F4-AF94-D7C897FFA2A0}">
  <dimension ref="A1:E6"/>
  <sheetViews>
    <sheetView workbookViewId="0">
      <selection activeCell="E1" sqref="E1"/>
    </sheetView>
  </sheetViews>
  <sheetFormatPr baseColWidth="10" defaultColWidth="8.83203125" defaultRowHeight="15" x14ac:dyDescent="0.2"/>
  <cols>
    <col min="1" max="1" width="13.5" bestFit="1" customWidth="1"/>
  </cols>
  <sheetData>
    <row r="1" spans="1:5" ht="16" x14ac:dyDescent="0.2">
      <c r="A1" s="1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52</v>
      </c>
      <c r="C2">
        <v>52</v>
      </c>
      <c r="D2">
        <v>1295</v>
      </c>
      <c r="E2">
        <v>715</v>
      </c>
    </row>
    <row r="3" spans="1:5" x14ac:dyDescent="0.2">
      <c r="A3" t="s">
        <v>6</v>
      </c>
      <c r="B3">
        <v>19</v>
      </c>
      <c r="C3">
        <v>19</v>
      </c>
      <c r="D3">
        <v>8241</v>
      </c>
      <c r="E3">
        <v>1957</v>
      </c>
    </row>
    <row r="4" spans="1:5" x14ac:dyDescent="0.2">
      <c r="A4" t="s">
        <v>7</v>
      </c>
      <c r="B4">
        <v>30</v>
      </c>
      <c r="C4">
        <v>30</v>
      </c>
      <c r="D4">
        <v>51</v>
      </c>
      <c r="E4">
        <v>61</v>
      </c>
    </row>
    <row r="5" spans="1:5" x14ac:dyDescent="0.2">
      <c r="A5" t="s">
        <v>8</v>
      </c>
      <c r="B5">
        <v>52</v>
      </c>
      <c r="C5">
        <v>52</v>
      </c>
      <c r="D5">
        <v>7611</v>
      </c>
      <c r="E5">
        <v>1617</v>
      </c>
    </row>
    <row r="6" spans="1:5" x14ac:dyDescent="0.2">
      <c r="A6" t="s">
        <v>9</v>
      </c>
      <c r="B6">
        <v>28</v>
      </c>
      <c r="C6">
        <v>28</v>
      </c>
      <c r="D6">
        <v>708</v>
      </c>
      <c r="E6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948B0-23FC-EE4C-BB68-0931742C54C7}">
  <dimension ref="A1:R26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1" max="1" width="25" bestFit="1" customWidth="1"/>
    <col min="2" max="2" width="16.6640625" bestFit="1" customWidth="1"/>
  </cols>
  <sheetData>
    <row r="1" spans="1:17" ht="16" x14ac:dyDescent="0.2">
      <c r="A1" s="1" t="s">
        <v>20</v>
      </c>
      <c r="B1" s="2" t="s">
        <v>3</v>
      </c>
      <c r="C1" s="3" t="s">
        <v>10</v>
      </c>
      <c r="D1" s="3" t="s">
        <v>11</v>
      </c>
      <c r="E1" s="3" t="s">
        <v>12</v>
      </c>
      <c r="F1" s="3" t="s">
        <v>10</v>
      </c>
      <c r="G1" s="3" t="s">
        <v>11</v>
      </c>
      <c r="H1" s="3" t="s">
        <v>12</v>
      </c>
      <c r="I1" s="3" t="s">
        <v>10</v>
      </c>
      <c r="J1" s="3" t="s">
        <v>11</v>
      </c>
      <c r="K1" s="3" t="s">
        <v>12</v>
      </c>
      <c r="L1" s="3" t="s">
        <v>10</v>
      </c>
      <c r="M1" s="3" t="s">
        <v>11</v>
      </c>
      <c r="N1" s="3" t="s">
        <v>12</v>
      </c>
      <c r="O1" s="3" t="s">
        <v>10</v>
      </c>
      <c r="P1" s="3" t="s">
        <v>11</v>
      </c>
      <c r="Q1" s="3" t="s">
        <v>12</v>
      </c>
    </row>
    <row r="2" spans="1:17" ht="16" x14ac:dyDescent="0.2">
      <c r="A2" s="4" t="s">
        <v>13</v>
      </c>
      <c r="B2" s="4"/>
      <c r="C2" s="20" t="s">
        <v>5</v>
      </c>
      <c r="D2" s="20"/>
      <c r="E2" s="20"/>
      <c r="F2" s="20" t="s">
        <v>7</v>
      </c>
      <c r="G2" s="20"/>
      <c r="H2" s="20"/>
      <c r="I2" s="20" t="s">
        <v>9</v>
      </c>
      <c r="J2" s="20"/>
      <c r="K2" s="20"/>
      <c r="L2" s="20" t="s">
        <v>14</v>
      </c>
      <c r="M2" s="20"/>
      <c r="N2" s="20"/>
      <c r="O2" s="20" t="s">
        <v>15</v>
      </c>
      <c r="P2" s="20"/>
      <c r="Q2" s="20"/>
    </row>
    <row r="3" spans="1:17" ht="16" x14ac:dyDescent="0.2">
      <c r="A3" s="5" t="s">
        <v>21</v>
      </c>
      <c r="B3" s="5"/>
      <c r="C3" s="6">
        <v>7.0000000000000007E-2</v>
      </c>
      <c r="D3" s="6">
        <v>0.56999999999999995</v>
      </c>
      <c r="E3" s="6">
        <f t="shared" ref="E3:E4" si="0">IF(D3&lt;&gt;"",2*C3*D3/(C3+D3),"")</f>
        <v>0.12468750000000001</v>
      </c>
      <c r="F3" s="6">
        <v>0.05</v>
      </c>
      <c r="G3" s="6">
        <v>0.66</v>
      </c>
      <c r="H3" s="11">
        <f>IF(G3&lt;&gt;"",2*F3*G3/(F3+G3),"")</f>
        <v>9.295774647887324E-2</v>
      </c>
      <c r="I3" s="13">
        <v>0.2</v>
      </c>
      <c r="J3" s="6">
        <v>0.74</v>
      </c>
      <c r="K3" s="6">
        <f t="shared" ref="K3:K6" si="1">IF(J3&lt;&gt;"",2*I3*J3/(I3+J3),"")</f>
        <v>0.31489361702127661</v>
      </c>
      <c r="L3" s="6">
        <f>AVERAGE(C3,F3,I3)</f>
        <v>0.10666666666666667</v>
      </c>
      <c r="M3" s="6">
        <f t="shared" ref="M3" si="2">AVERAGE(D3,G3,J3)</f>
        <v>0.65666666666666662</v>
      </c>
      <c r="N3" s="6">
        <f t="shared" ref="N3" si="3">AVERAGE(E3,H3,K3)</f>
        <v>0.17751295450004992</v>
      </c>
      <c r="O3" s="6">
        <f>(C3*Datasets!$D$2+F3*Datasets!$D$4+I3*Datasets!$D$6)/(Datasets!$D$2+Datasets!$D$4+Datasets!$D$6)</f>
        <v>0.11431353456669913</v>
      </c>
      <c r="P3" s="6">
        <f>(D3*Datasets!$D$2+G3*Datasets!$D$4+J3*Datasets!$D$6)/(Datasets!$D$2+Datasets!$D$4+Datasets!$D$6)</f>
        <v>0.63083252190847128</v>
      </c>
      <c r="Q3" s="6">
        <f>(E3*Datasets!$D$2+H3*Datasets!$D$4+K3*Datasets!$D$6)/(Datasets!$D$2+Datasets!$D$4+Datasets!$D$6)</f>
        <v>0.18946243350607905</v>
      </c>
    </row>
    <row r="4" spans="1:17" ht="16" x14ac:dyDescent="0.2">
      <c r="A4" s="4" t="s">
        <v>22</v>
      </c>
      <c r="B4" s="4" t="s">
        <v>16</v>
      </c>
      <c r="C4" s="7"/>
      <c r="D4" s="7"/>
      <c r="E4" s="7" t="str">
        <f t="shared" si="0"/>
        <v/>
      </c>
      <c r="F4" s="7"/>
      <c r="G4" s="7"/>
      <c r="H4" s="7" t="str">
        <f t="shared" ref="H4:H13" si="4">IF(G4&lt;&gt;"",2*F4*G4/(F4+G4),"")</f>
        <v/>
      </c>
      <c r="I4" s="7"/>
      <c r="J4" s="7"/>
      <c r="K4" s="7" t="str">
        <f t="shared" si="1"/>
        <v/>
      </c>
      <c r="L4" s="8"/>
      <c r="M4" s="8"/>
      <c r="N4" s="8"/>
      <c r="O4" s="8"/>
      <c r="P4" s="8"/>
      <c r="Q4" s="8"/>
    </row>
    <row r="5" spans="1:17" ht="16" x14ac:dyDescent="0.2">
      <c r="A5" s="9" t="s">
        <v>23</v>
      </c>
      <c r="B5" s="9" t="s">
        <v>17</v>
      </c>
      <c r="C5" s="8">
        <v>0.16823529411764701</v>
      </c>
      <c r="D5" s="8">
        <v>0.22084942084942</v>
      </c>
      <c r="E5" s="8">
        <f>IF(D5&lt;&gt;"",2*C5*D5/(C5+D5),"")</f>
        <v>0.19098497495826344</v>
      </c>
      <c r="F5" s="8">
        <v>5.1351351351351299E-2</v>
      </c>
      <c r="G5" s="8">
        <v>0.76</v>
      </c>
      <c r="H5" s="8">
        <f t="shared" si="4"/>
        <v>9.6202531645569536E-2</v>
      </c>
      <c r="I5" s="8">
        <v>0.30930232558139498</v>
      </c>
      <c r="J5" s="8">
        <v>0.37623762376237602</v>
      </c>
      <c r="K5" s="8">
        <f t="shared" si="1"/>
        <v>0.33950223356732578</v>
      </c>
      <c r="L5" s="8">
        <f t="shared" ref="L5:L13" si="5">AVERAGE(C5,F5,I5)</f>
        <v>0.1762963236834644</v>
      </c>
      <c r="M5" s="8">
        <f t="shared" ref="M5:M13" si="6">AVERAGE(D5,G5,J5)</f>
        <v>0.45236234820393201</v>
      </c>
      <c r="N5" s="8">
        <f t="shared" ref="N5:N13" si="7">AVERAGE(E5,H5,K5)</f>
        <v>0.20889658005705292</v>
      </c>
      <c r="O5" s="8">
        <f>(C5*Datasets!$D$2+F5*Datasets!$D$4+I5*Datasets!$D$6)/(Datasets!$D$2+Datasets!$D$4+Datasets!$D$6)</f>
        <v>0.21395797045418669</v>
      </c>
      <c r="P5" s="8">
        <f>(D5*Datasets!$D$2+G5*Datasets!$D$4+J5*Datasets!$D$6)/(Datasets!$D$2+Datasets!$D$4+Datasets!$D$6)</f>
        <v>0.28779758404272698</v>
      </c>
      <c r="Q5" s="8">
        <f>(E5*Datasets!$D$2+H5*Datasets!$D$4+K5*Datasets!$D$6)/(Datasets!$D$2+Datasets!$D$4+Datasets!$D$6)</f>
        <v>0.23982446594476237</v>
      </c>
    </row>
    <row r="6" spans="1:17" ht="16" x14ac:dyDescent="0.2">
      <c r="A6" s="10"/>
      <c r="B6" s="10" t="s">
        <v>18</v>
      </c>
      <c r="C6" s="6">
        <v>0.17003567181926199</v>
      </c>
      <c r="D6" s="6">
        <v>0.22084942084942</v>
      </c>
      <c r="E6" s="6">
        <f>IF(D6&lt;&gt;"",2*C6*D6/(C6+D6),"")</f>
        <v>0.19213973799126555</v>
      </c>
      <c r="F6" s="6">
        <v>5.2558782849239198E-2</v>
      </c>
      <c r="G6" s="6">
        <v>0.76</v>
      </c>
      <c r="H6" s="11">
        <f t="shared" si="4"/>
        <v>9.8318240620957162E-2</v>
      </c>
      <c r="I6" s="11">
        <v>0.31856287425149699</v>
      </c>
      <c r="J6" s="11">
        <v>0.37623762376237602</v>
      </c>
      <c r="K6" s="6">
        <f t="shared" si="1"/>
        <v>0.34500648508430598</v>
      </c>
      <c r="L6" s="6">
        <f t="shared" si="5"/>
        <v>0.18038577630666608</v>
      </c>
      <c r="M6" s="6">
        <f t="shared" si="6"/>
        <v>0.45236234820393201</v>
      </c>
      <c r="N6" s="6">
        <f t="shared" si="7"/>
        <v>0.21182148789884292</v>
      </c>
      <c r="O6" s="6">
        <f>(C6*Datasets!$D$2+F6*Datasets!$D$4+I6*Datasets!$D$6)/(Datasets!$D$2+Datasets!$D$4+Datasets!$D$6)</f>
        <v>0.21831509634922849</v>
      </c>
      <c r="P6" s="6">
        <f>(D6*Datasets!$D$2+G6*Datasets!$D$4+J6*Datasets!$D$6)/(Datasets!$D$2+Datasets!$D$4+Datasets!$D$6)</f>
        <v>0.28779758404272698</v>
      </c>
      <c r="Q6" s="6">
        <f>(E6*Datasets!$D$2+H6*Datasets!$D$4+K6*Datasets!$D$6)/(Datasets!$D$2+Datasets!$D$4+Datasets!$D$6)</f>
        <v>0.24250232833984731</v>
      </c>
    </row>
    <row r="7" spans="1:17" ht="16" x14ac:dyDescent="0.2">
      <c r="A7" s="10"/>
      <c r="B7" s="10" t="s">
        <v>19</v>
      </c>
      <c r="C7" s="6">
        <v>0.19870410367170599</v>
      </c>
      <c r="D7" s="6">
        <v>0.21312741312741301</v>
      </c>
      <c r="E7" s="6">
        <f t="shared" ref="E7:E13" si="8">IF(D7&lt;&gt;"",2*C7*D7/(C7+D7),"")</f>
        <v>0.20566318926974647</v>
      </c>
      <c r="F7" s="6">
        <v>5.8727569331158198E-2</v>
      </c>
      <c r="G7" s="6">
        <v>0.72</v>
      </c>
      <c r="H7" s="6">
        <f t="shared" si="4"/>
        <v>0.10859728506787324</v>
      </c>
      <c r="I7" s="6">
        <v>0.34306569343065602</v>
      </c>
      <c r="J7" s="6">
        <v>0.33239038189533199</v>
      </c>
      <c r="K7" s="6">
        <f>IF(J7&lt;&gt;"",2*I7*J7/(I7+J7),"")</f>
        <v>0.33764367816091889</v>
      </c>
      <c r="L7" s="6">
        <f t="shared" si="5"/>
        <v>0.20016578881117342</v>
      </c>
      <c r="M7" s="6">
        <f t="shared" si="6"/>
        <v>0.42183926500758168</v>
      </c>
      <c r="N7" s="6">
        <f t="shared" si="7"/>
        <v>0.21730138416617953</v>
      </c>
      <c r="O7" s="6">
        <f>(C7*Datasets!$D$2+F7*Datasets!$D$4+I7*Datasets!$D$6)/(Datasets!$D$2+Datasets!$D$4+Datasets!$D$6)</f>
        <v>0.24498901228804909</v>
      </c>
      <c r="P7" s="6">
        <f>(D7*Datasets!$D$2+G7*Datasets!$D$4+J7*Datasets!$D$6)/(Datasets!$D$2+Datasets!$D$4+Datasets!$D$6)</f>
        <v>0.26682200115963722</v>
      </c>
      <c r="Q7" s="6">
        <f>(E7*Datasets!$D$2+H7*Datasets!$D$4+K7*Datasets!$D$6)/(Datasets!$D$2+Datasets!$D$4+Datasets!$D$6)</f>
        <v>0.24874586941612162</v>
      </c>
    </row>
    <row r="8" spans="1:17" ht="16" x14ac:dyDescent="0.2">
      <c r="A8" s="9" t="s">
        <v>24</v>
      </c>
      <c r="B8" s="9" t="s">
        <v>17</v>
      </c>
      <c r="C8" s="8">
        <v>0.180904522613065</v>
      </c>
      <c r="D8" s="8">
        <v>0.166795366795366</v>
      </c>
      <c r="E8" s="8">
        <f t="shared" si="8"/>
        <v>0.17356368019284796</v>
      </c>
      <c r="F8" s="8">
        <v>8.6387434554973802E-2</v>
      </c>
      <c r="G8" s="8">
        <v>0.66</v>
      </c>
      <c r="H8" s="8">
        <f t="shared" si="4"/>
        <v>0.15277777777777776</v>
      </c>
      <c r="I8" s="8">
        <v>0.36192468619246798</v>
      </c>
      <c r="J8" s="8">
        <v>0.24469589816124401</v>
      </c>
      <c r="K8" s="8">
        <f>IF(J8&lt;&gt;"",2*I8*J8/(I8+J8),"")</f>
        <v>0.2919831223628685</v>
      </c>
      <c r="L8" s="8">
        <f t="shared" si="5"/>
        <v>0.20973888112016892</v>
      </c>
      <c r="M8" s="8">
        <f t="shared" si="6"/>
        <v>0.35716375498553665</v>
      </c>
      <c r="N8" s="8">
        <f t="shared" si="7"/>
        <v>0.20610819344449807</v>
      </c>
      <c r="O8" s="8">
        <f>(C8*Datasets!$D$2+F8*Datasets!$D$4+I8*Datasets!$D$6)/(Datasets!$D$2+Datasets!$D$4+Datasets!$D$6)</f>
        <v>0.240954135233929</v>
      </c>
      <c r="P8" s="8">
        <f>(D8*Datasets!$D$2+G8*Datasets!$D$4+J8*Datasets!$D$6)/(Datasets!$D$2+Datasets!$D$4+Datasets!$D$6)</f>
        <v>0.20589323071964932</v>
      </c>
      <c r="Q8" s="8">
        <f>(E8*Datasets!$D$2+H8*Datasets!$D$4+K8*Datasets!$D$6)/(Datasets!$D$2+Datasets!$D$4+Datasets!$D$6)</f>
        <v>0.21386596063744678</v>
      </c>
    </row>
    <row r="9" spans="1:17" ht="16" x14ac:dyDescent="0.2">
      <c r="A9" s="10"/>
      <c r="B9" s="10" t="s">
        <v>18</v>
      </c>
      <c r="C9" s="6">
        <v>0.18166526492851101</v>
      </c>
      <c r="D9" s="6">
        <v>0.166795366795366</v>
      </c>
      <c r="E9" s="6">
        <f t="shared" si="8"/>
        <v>0.17391304347826028</v>
      </c>
      <c r="F9" s="6">
        <v>8.66141732283464E-2</v>
      </c>
      <c r="G9" s="6">
        <v>0.66</v>
      </c>
      <c r="H9" s="6">
        <f t="shared" si="4"/>
        <v>0.15313225058004631</v>
      </c>
      <c r="I9" s="6">
        <v>0.36268343815513598</v>
      </c>
      <c r="J9" s="6">
        <v>0.24469589816124401</v>
      </c>
      <c r="K9" s="6">
        <f t="shared" ref="K9:K13" si="9">IF(J9&lt;&gt;"",2*I9*J9/(I9+J9),"")</f>
        <v>0.29222972972972916</v>
      </c>
      <c r="L9" s="6">
        <f t="shared" si="5"/>
        <v>0.21032095877066448</v>
      </c>
      <c r="M9" s="6">
        <f t="shared" si="6"/>
        <v>0.35716375498553665</v>
      </c>
      <c r="N9" s="6">
        <f t="shared" si="7"/>
        <v>0.20642500792934526</v>
      </c>
      <c r="O9" s="6">
        <f>(C9*Datasets!$D$2+F9*Datasets!$D$4+I9*Datasets!$D$6)/(Datasets!$D$2+Datasets!$D$4+Datasets!$D$6)</f>
        <v>0.2417009323908976</v>
      </c>
      <c r="P9" s="6">
        <f>(D9*Datasets!$D$2+G9*Datasets!$D$4+J9*Datasets!$D$6)/(Datasets!$D$2+Datasets!$D$4+Datasets!$D$6)</f>
        <v>0.20589323071964932</v>
      </c>
      <c r="Q9" s="6">
        <f>(E9*Datasets!$D$2+H9*Datasets!$D$4+K9*Datasets!$D$6)/(Datasets!$D$2+Datasets!$D$4+Datasets!$D$6)</f>
        <v>0.21418003151537374</v>
      </c>
    </row>
    <row r="10" spans="1:17" ht="16" x14ac:dyDescent="0.2">
      <c r="A10" s="10"/>
      <c r="B10" s="10" t="s">
        <v>19</v>
      </c>
      <c r="C10" s="6">
        <v>0.219895287958115</v>
      </c>
      <c r="D10" s="6">
        <v>0.162162162162162</v>
      </c>
      <c r="E10" s="6">
        <f t="shared" si="8"/>
        <v>0.18666666666666648</v>
      </c>
      <c r="F10" s="6">
        <v>9.3484419263456006E-2</v>
      </c>
      <c r="G10" s="6">
        <v>0.66</v>
      </c>
      <c r="H10" s="6">
        <f t="shared" si="4"/>
        <v>0.16377171215880881</v>
      </c>
      <c r="I10" s="6">
        <v>0.36622807017543801</v>
      </c>
      <c r="J10" s="6">
        <v>0.23620933521923601</v>
      </c>
      <c r="K10" s="6">
        <f t="shared" si="9"/>
        <v>0.28718830610490081</v>
      </c>
      <c r="L10" s="6">
        <f t="shared" si="5"/>
        <v>0.22653592579900303</v>
      </c>
      <c r="M10" s="6">
        <f t="shared" si="6"/>
        <v>0.35279049912713267</v>
      </c>
      <c r="N10" s="6">
        <f t="shared" si="7"/>
        <v>0.21254222831012537</v>
      </c>
      <c r="O10" s="6">
        <f>(C10*Datasets!$D$2+F10*Datasets!$D$4+I10*Datasets!$D$6)/(Datasets!$D$2+Datasets!$D$4+Datasets!$D$6)</f>
        <v>0.26719648343349822</v>
      </c>
      <c r="P10" s="6">
        <f>(D10*Datasets!$D$2+G10*Datasets!$D$4+J10*Datasets!$D$6)/(Datasets!$D$2+Datasets!$D$4+Datasets!$D$6)</f>
        <v>0.20004683998793518</v>
      </c>
      <c r="Q10" s="6">
        <f>(E10*Datasets!$D$2+H10*Datasets!$D$4+K10*Datasets!$D$6)/(Datasets!$D$2+Datasets!$D$4+Datasets!$D$6)</f>
        <v>0.22074732783627174</v>
      </c>
    </row>
    <row r="11" spans="1:17" ht="16" x14ac:dyDescent="0.2">
      <c r="A11" s="9" t="s">
        <v>25</v>
      </c>
      <c r="B11" s="9" t="s">
        <v>17</v>
      </c>
      <c r="C11" s="8">
        <v>0.19347133757961699</v>
      </c>
      <c r="D11" s="8">
        <v>0.18764478764478701</v>
      </c>
      <c r="E11" s="8">
        <f t="shared" si="8"/>
        <v>0.19051352410819211</v>
      </c>
      <c r="F11" s="8">
        <v>7.7951002227171495E-2</v>
      </c>
      <c r="G11" s="8">
        <v>0.7</v>
      </c>
      <c r="H11" s="8">
        <f t="shared" si="4"/>
        <v>0.14028056112224452</v>
      </c>
      <c r="I11" s="8">
        <v>0.31752577319587599</v>
      </c>
      <c r="J11" s="8">
        <v>0.21782178217821699</v>
      </c>
      <c r="K11" s="8">
        <f t="shared" si="9"/>
        <v>0.25838926174496579</v>
      </c>
      <c r="L11" s="8">
        <f t="shared" si="5"/>
        <v>0.19631603766755482</v>
      </c>
      <c r="M11" s="8">
        <f t="shared" si="6"/>
        <v>0.368488856607668</v>
      </c>
      <c r="N11" s="8">
        <f t="shared" si="7"/>
        <v>0.19639444899180081</v>
      </c>
      <c r="O11" s="8">
        <f>(C11*Datasets!$D$2+F11*Datasets!$D$4+I11*Datasets!$D$6)/(Datasets!$D$2+Datasets!$D$4+Datasets!$D$6)</f>
        <v>0.23336374425602238</v>
      </c>
      <c r="P11" s="8">
        <f>(D11*Datasets!$D$2+G11*Datasets!$D$4+J11*Datasets!$D$6)/(Datasets!$D$2+Datasets!$D$4+Datasets!$D$6)</f>
        <v>0.21076817029317274</v>
      </c>
      <c r="Q11" s="8">
        <f>(E11*Datasets!$D$2+H11*Datasets!$D$4+K11*Datasets!$D$6)/(Datasets!$D$2+Datasets!$D$4+Datasets!$D$6)</f>
        <v>0.21266257042491676</v>
      </c>
    </row>
    <row r="12" spans="1:17" ht="16" x14ac:dyDescent="0.2">
      <c r="A12" s="10"/>
      <c r="B12" s="10" t="s">
        <v>18</v>
      </c>
      <c r="C12" s="6">
        <v>0.193755004003202</v>
      </c>
      <c r="D12" s="6">
        <v>0.18687258687258601</v>
      </c>
      <c r="E12" s="11">
        <f t="shared" si="8"/>
        <v>0.19025157232704329</v>
      </c>
      <c r="F12" s="6">
        <v>7.6576576576576502E-2</v>
      </c>
      <c r="G12" s="6">
        <v>0.68</v>
      </c>
      <c r="H12" s="6">
        <f t="shared" si="4"/>
        <v>0.13765182186234806</v>
      </c>
      <c r="I12" s="6">
        <v>0.31950207468879599</v>
      </c>
      <c r="J12" s="6">
        <v>0.21782178217821699</v>
      </c>
      <c r="K12" s="6">
        <f t="shared" si="9"/>
        <v>0.25904121110176531</v>
      </c>
      <c r="L12" s="6">
        <f t="shared" si="5"/>
        <v>0.1966112184228582</v>
      </c>
      <c r="M12" s="6">
        <f t="shared" si="6"/>
        <v>0.36156478968360101</v>
      </c>
      <c r="N12" s="6">
        <f t="shared" si="7"/>
        <v>0.19564820176371889</v>
      </c>
      <c r="O12" s="6">
        <f>(C12*Datasets!$D$2+F12*Datasets!$D$4+I12*Datasets!$D$6)/(Datasets!$D$2+Datasets!$D$4+Datasets!$D$6)</f>
        <v>0.23418968085161615</v>
      </c>
      <c r="P12" s="6">
        <f>(D12*Datasets!$D$2+G12*Datasets!$D$4+J12*Datasets!$D$6)/(Datasets!$D$2+Datasets!$D$4+Datasets!$D$6)</f>
        <v>0.20978472336035855</v>
      </c>
      <c r="Q12" s="6">
        <f>(E12*Datasets!$D$2+H12*Datasets!$D$4+K12*Datasets!$D$6)/(Datasets!$D$2+Datasets!$D$4+Datasets!$D$6)</f>
        <v>0.21265686783765855</v>
      </c>
    </row>
    <row r="13" spans="1:17" ht="16" x14ac:dyDescent="0.2">
      <c r="A13" s="10"/>
      <c r="B13" s="10" t="s">
        <v>19</v>
      </c>
      <c r="C13" s="6">
        <v>0.217913204062788</v>
      </c>
      <c r="D13" s="6">
        <v>0.18223938223938199</v>
      </c>
      <c r="E13" s="11">
        <f t="shared" si="8"/>
        <v>0.19848612279226202</v>
      </c>
      <c r="F13" s="6">
        <v>9.0673575129533598E-2</v>
      </c>
      <c r="G13" s="6">
        <v>0.7</v>
      </c>
      <c r="H13" s="6">
        <f t="shared" si="4"/>
        <v>0.1605504587155962</v>
      </c>
      <c r="I13" s="6">
        <v>0.33957845433255202</v>
      </c>
      <c r="J13" s="6">
        <v>0.20509193776520501</v>
      </c>
      <c r="K13" s="6">
        <f t="shared" si="9"/>
        <v>0.25573192239858883</v>
      </c>
      <c r="L13" s="6">
        <f t="shared" si="5"/>
        <v>0.2160550778416245</v>
      </c>
      <c r="M13" s="6">
        <f t="shared" si="6"/>
        <v>0.36244377333486227</v>
      </c>
      <c r="N13" s="6">
        <f t="shared" si="7"/>
        <v>0.20492283463548233</v>
      </c>
      <c r="O13" s="6">
        <f>(C13*Datasets!$D$2+F13*Datasets!$D$4+I13*Datasets!$D$6)/(Datasets!$D$2+Datasets!$D$4+Datasets!$D$6)</f>
        <v>0.25669108922120909</v>
      </c>
      <c r="P13" s="6">
        <f>(D13*Datasets!$D$2+G13*Datasets!$D$4+J13*Datasets!$D$6)/(Datasets!$D$2+Datasets!$D$4+Datasets!$D$6)</f>
        <v>0.20297229403007053</v>
      </c>
      <c r="Q13" s="6">
        <f>(E13*Datasets!$D$2+H13*Datasets!$D$4+K13*Datasets!$D$6)/(Datasets!$D$2+Datasets!$D$4+Datasets!$D$6)</f>
        <v>0.21727643791074763</v>
      </c>
    </row>
    <row r="15" spans="1:17" ht="16" x14ac:dyDescent="0.2">
      <c r="A15" s="19" t="s">
        <v>26</v>
      </c>
      <c r="B15" s="14" t="s">
        <v>27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r="16" spans="1:17" ht="16" x14ac:dyDescent="0.2">
      <c r="A16" s="14"/>
      <c r="B16" s="15" t="s">
        <v>28</v>
      </c>
      <c r="C16" s="16">
        <v>0.19870410367170599</v>
      </c>
      <c r="D16" s="16">
        <v>0.21312741312741301</v>
      </c>
      <c r="E16" s="16">
        <f t="shared" ref="E16:E21" si="10">IF(D16&lt;&gt;"",2*C16*D16/(C16+D16),"")</f>
        <v>0.20566318926974647</v>
      </c>
      <c r="F16" s="16">
        <v>5.8727569331158198E-2</v>
      </c>
      <c r="G16" s="16">
        <v>0.72</v>
      </c>
      <c r="H16" s="16">
        <f t="shared" ref="H16:H21" si="11">IF(G16&lt;&gt;"",2*F16*G16/(F16+G16),"")</f>
        <v>0.10859728506787324</v>
      </c>
      <c r="I16" s="16">
        <v>0.34306569343065602</v>
      </c>
      <c r="J16" s="16">
        <v>0.33239038189533199</v>
      </c>
      <c r="K16" s="16">
        <f>IF(J16&lt;&gt;"",2*I16*J16/(I16+J16),"")</f>
        <v>0.33764367816091889</v>
      </c>
      <c r="L16" s="16">
        <f t="shared" ref="L16:L21" si="12">AVERAGE(C16,F16,I16)</f>
        <v>0.20016578881117342</v>
      </c>
      <c r="M16" s="16">
        <f t="shared" ref="M16:M21" si="13">AVERAGE(D16,G16,J16)</f>
        <v>0.42183926500758168</v>
      </c>
      <c r="N16" s="16">
        <f t="shared" ref="N16:N21" si="14">AVERAGE(E16,H16,K16)</f>
        <v>0.21730138416617953</v>
      </c>
      <c r="O16" s="16">
        <f>(C16*Datasets!$D$2+F16*Datasets!$D$4+I16*Datasets!$D$6)/(Datasets!$D$2+Datasets!$D$4+Datasets!$D$6)</f>
        <v>0.24498901228804909</v>
      </c>
      <c r="P16" s="16">
        <f>(D16*Datasets!$D$2+G16*Datasets!$D$4+J16*Datasets!$D$6)/(Datasets!$D$2+Datasets!$D$4+Datasets!$D$6)</f>
        <v>0.26682200115963722</v>
      </c>
      <c r="Q16" s="16">
        <f>(E16*Datasets!$D$2+H16*Datasets!$D$4+K16*Datasets!$D$6)/(Datasets!$D$2+Datasets!$D$4+Datasets!$D$6)</f>
        <v>0.24874586941612162</v>
      </c>
    </row>
    <row r="17" spans="1:18" ht="16" x14ac:dyDescent="0.2">
      <c r="A17" s="14"/>
      <c r="B17" s="14">
        <v>35418170</v>
      </c>
      <c r="C17" s="16">
        <v>0.198851399856424</v>
      </c>
      <c r="D17" s="16">
        <v>0.21389961389961301</v>
      </c>
      <c r="E17" s="16">
        <f t="shared" si="10"/>
        <v>0.20610119047618955</v>
      </c>
      <c r="F17" s="16">
        <v>6.0260586319218198E-2</v>
      </c>
      <c r="G17" s="16">
        <v>0.74</v>
      </c>
      <c r="H17" s="16">
        <f t="shared" si="11"/>
        <v>0.11144578313253006</v>
      </c>
      <c r="I17" s="16">
        <v>0.33970588235294102</v>
      </c>
      <c r="J17" s="16">
        <v>0.32673267326732602</v>
      </c>
      <c r="K17" s="16">
        <f t="shared" ref="K17:K21" si="15">IF(J17&lt;&gt;"",2*I17*J17/(I17+J17),"")</f>
        <v>0.33309300648882439</v>
      </c>
      <c r="L17" s="16">
        <f t="shared" si="12"/>
        <v>0.19960595617619439</v>
      </c>
      <c r="M17" s="16">
        <f t="shared" si="13"/>
        <v>0.4268774290556463</v>
      </c>
      <c r="N17" s="16">
        <f t="shared" si="14"/>
        <v>0.21687999336584798</v>
      </c>
      <c r="O17" s="16">
        <f>(C17*Datasets!$D$2+F17*Datasets!$D$4+I17*Datasets!$D$6)/(Datasets!$D$2+Datasets!$D$4+Datasets!$D$6)</f>
        <v>0.24396183905658786</v>
      </c>
      <c r="P17" s="16">
        <f>(D17*Datasets!$D$2+G17*Datasets!$D$4+J17*Datasets!$D$6)/(Datasets!$D$2+Datasets!$D$4+Datasets!$D$6)</f>
        <v>0.26585527394024622</v>
      </c>
      <c r="Q17" s="16">
        <f>(E17*Datasets!$D$2+H17*Datasets!$D$4+K17*Datasets!$D$6)/(Datasets!$D$2+Datasets!$D$4+Datasets!$D$6)</f>
        <v>0.24752416027288812</v>
      </c>
    </row>
    <row r="18" spans="1:18" ht="16" x14ac:dyDescent="0.2">
      <c r="A18" s="14"/>
      <c r="B18" s="14">
        <v>83939039</v>
      </c>
      <c r="C18" s="16">
        <v>0.19755747126436701</v>
      </c>
      <c r="D18" s="16">
        <v>0.21235521235521199</v>
      </c>
      <c r="E18" s="16">
        <f t="shared" si="10"/>
        <v>0.20468924451060602</v>
      </c>
      <c r="F18" s="16">
        <v>5.8064516129032198E-2</v>
      </c>
      <c r="G18" s="16">
        <v>0.72</v>
      </c>
      <c r="H18" s="16">
        <f t="shared" si="11"/>
        <v>0.10746268656716408</v>
      </c>
      <c r="I18" s="16">
        <v>0.34222222222222198</v>
      </c>
      <c r="J18" s="16">
        <v>0.32673267326732602</v>
      </c>
      <c r="K18" s="16">
        <f t="shared" si="15"/>
        <v>0.33429811866859577</v>
      </c>
      <c r="L18" s="16">
        <f t="shared" si="12"/>
        <v>0.19928140320520704</v>
      </c>
      <c r="M18" s="16">
        <f t="shared" si="13"/>
        <v>0.41969596187417935</v>
      </c>
      <c r="N18" s="16">
        <f t="shared" si="14"/>
        <v>0.21548334991545529</v>
      </c>
      <c r="O18" s="16">
        <f>(C18*Datasets!$D$2+F18*Datasets!$D$4+I18*Datasets!$D$6)/(Datasets!$D$2+Datasets!$D$4+Datasets!$D$6)</f>
        <v>0.24395888458776491</v>
      </c>
      <c r="P18" s="16">
        <f>(D18*Datasets!$D$2+G18*Datasets!$D$4+J18*Datasets!$D$6)/(Datasets!$D$2+Datasets!$D$4+Datasets!$D$6)</f>
        <v>0.2643849720901979</v>
      </c>
      <c r="Q18" s="16">
        <f>(E18*Datasets!$D$2+H18*Datasets!$D$4+K18*Datasets!$D$6)/(Datasets!$D$2+Datasets!$D$4+Datasets!$D$6)</f>
        <v>0.24695045602411195</v>
      </c>
    </row>
    <row r="19" spans="1:18" ht="16" x14ac:dyDescent="0.2">
      <c r="A19" s="14"/>
      <c r="B19" s="14">
        <v>133742243</v>
      </c>
      <c r="C19" s="16">
        <v>0.19855595667869999</v>
      </c>
      <c r="D19" s="16">
        <v>0.21235521235521199</v>
      </c>
      <c r="E19" s="16">
        <f t="shared" si="10"/>
        <v>0.20522388059701452</v>
      </c>
      <c r="F19" s="16">
        <v>5.9504132231404903E-2</v>
      </c>
      <c r="G19" s="16">
        <v>0.72</v>
      </c>
      <c r="H19" s="16">
        <f t="shared" si="11"/>
        <v>0.10992366412213732</v>
      </c>
      <c r="I19" s="16">
        <v>0.345481049562682</v>
      </c>
      <c r="J19" s="16">
        <v>0.33521923620933503</v>
      </c>
      <c r="K19" s="16">
        <f t="shared" si="15"/>
        <v>0.34027279253409887</v>
      </c>
      <c r="L19" s="16">
        <f t="shared" si="12"/>
        <v>0.20118037949092896</v>
      </c>
      <c r="M19" s="16">
        <f t="shared" si="13"/>
        <v>0.42252481618818233</v>
      </c>
      <c r="N19" s="16">
        <f t="shared" si="14"/>
        <v>0.2184734457510836</v>
      </c>
      <c r="O19" s="16">
        <f>(C19*Datasets!$D$2+F19*Datasets!$D$4+I19*Datasets!$D$6)/(Datasets!$D$2+Datasets!$D$4+Datasets!$D$6)</f>
        <v>0.24574744777658084</v>
      </c>
      <c r="P19" s="16">
        <f>(D19*Datasets!$D$2+G19*Datasets!$D$4+J19*Datasets!$D$6)/(Datasets!$D$2+Datasets!$D$4+Datasets!$D$6)</f>
        <v>0.26731023331850479</v>
      </c>
      <c r="Q19" s="16">
        <f>(E19*Datasets!$D$2+H19*Datasets!$D$4+K19*Datasets!$D$6)/(Datasets!$D$2+Datasets!$D$4+Datasets!$D$6)</f>
        <v>0.24940806687317663</v>
      </c>
    </row>
    <row r="20" spans="1:18" ht="16" x14ac:dyDescent="0.2">
      <c r="A20" s="14"/>
      <c r="B20" s="14">
        <v>-102959883</v>
      </c>
      <c r="C20" s="16">
        <v>0.20160116448325999</v>
      </c>
      <c r="D20" s="16">
        <v>0.21389961389961301</v>
      </c>
      <c r="E20" s="16">
        <f t="shared" si="10"/>
        <v>0.2075683776695384</v>
      </c>
      <c r="F20" s="16">
        <v>5.9701492537313397E-2</v>
      </c>
      <c r="G20" s="16">
        <v>0.72</v>
      </c>
      <c r="H20" s="16">
        <f t="shared" si="11"/>
        <v>0.11026033690658492</v>
      </c>
      <c r="I20" s="16">
        <v>0.34660766961651901</v>
      </c>
      <c r="J20" s="16">
        <v>0.33239038189533199</v>
      </c>
      <c r="K20" s="16">
        <f t="shared" si="15"/>
        <v>0.33935018050541488</v>
      </c>
      <c r="L20" s="16">
        <f t="shared" si="12"/>
        <v>0.20263677554569748</v>
      </c>
      <c r="M20" s="16">
        <f t="shared" si="13"/>
        <v>0.42209666526498163</v>
      </c>
      <c r="N20" s="16">
        <f t="shared" si="14"/>
        <v>0.2190596316938461</v>
      </c>
      <c r="O20" s="16">
        <f>(C20*Datasets!$D$2+F20*Datasets!$D$4+I20*Datasets!$D$6)/(Datasets!$D$2+Datasets!$D$4+Datasets!$D$6)</f>
        <v>0.24806062035721527</v>
      </c>
      <c r="P20" s="16">
        <f>(D20*Datasets!$D$2+G20*Datasets!$D$4+J20*Datasets!$D$6)/(Datasets!$D$2+Datasets!$D$4+Datasets!$D$6)</f>
        <v>0.26730885607687144</v>
      </c>
      <c r="Q20" s="16">
        <f>(E20*Datasets!$D$2+H20*Datasets!$D$4+K20*Datasets!$D$6)/(Datasets!$D$2+Datasets!$D$4+Datasets!$D$6)</f>
        <v>0.25057655991339911</v>
      </c>
    </row>
    <row r="21" spans="1:18" ht="16" x14ac:dyDescent="0.2">
      <c r="A21" s="14"/>
      <c r="B21" s="14">
        <v>-294857830</v>
      </c>
      <c r="C21" s="16">
        <v>0.19756621331424401</v>
      </c>
      <c r="D21" s="16">
        <v>0.21312741312741301</v>
      </c>
      <c r="E21" s="16">
        <f t="shared" si="10"/>
        <v>0.20505200594353593</v>
      </c>
      <c r="F21" s="16">
        <v>6.0556464811783901E-2</v>
      </c>
      <c r="G21" s="16">
        <v>0.74</v>
      </c>
      <c r="H21" s="16">
        <f t="shared" si="11"/>
        <v>0.11195158850226919</v>
      </c>
      <c r="I21" s="16">
        <v>0.351550960118168</v>
      </c>
      <c r="J21" s="16">
        <v>0.33663366336633599</v>
      </c>
      <c r="K21" s="16">
        <f t="shared" si="15"/>
        <v>0.34393063583814976</v>
      </c>
      <c r="L21" s="16">
        <f t="shared" si="12"/>
        <v>0.20322454608139862</v>
      </c>
      <c r="M21" s="16">
        <f t="shared" si="13"/>
        <v>0.42992035883124968</v>
      </c>
      <c r="N21" s="16">
        <f t="shared" si="14"/>
        <v>0.22031141009465163</v>
      </c>
      <c r="O21" s="16">
        <f>(C21*Datasets!$D$2+F21*Datasets!$D$4+I21*Datasets!$D$6)/(Datasets!$D$2+Datasets!$D$4+Datasets!$D$6)</f>
        <v>0.24724182361782368</v>
      </c>
      <c r="P21" s="16">
        <f>(D21*Datasets!$D$2+G21*Datasets!$D$4+J21*Datasets!$D$6)/(Datasets!$D$2+Datasets!$D$4+Datasets!$D$6)</f>
        <v>0.26878122378936992</v>
      </c>
      <c r="Q21" s="16">
        <f>(E21*Datasets!$D$2+H21*Datasets!$D$4+K21*Datasets!$D$6)/(Datasets!$D$2+Datasets!$D$4+Datasets!$D$6)</f>
        <v>0.25061089040112206</v>
      </c>
    </row>
    <row r="22" spans="1:18" ht="16" x14ac:dyDescent="0.2">
      <c r="A22" s="17" t="s">
        <v>29</v>
      </c>
    </row>
    <row r="23" spans="1:18" x14ac:dyDescent="0.2">
      <c r="A23" t="s">
        <v>21</v>
      </c>
      <c r="C23" t="str">
        <f>"wilcox.test(c("&amp;C$16&amp;","&amp;C$17&amp;","&amp;C$18&amp;","&amp;C$19&amp;","&amp;C$20&amp;","&amp;C$21&amp;"), mu = "&amp;C3&amp;")"</f>
        <v>wilcox.test(c(0.198704103671706,0.198851399856424,0.197557471264367,0.1985559566787,0.20160116448326,0.197566213314244), mu = 0.07)</v>
      </c>
      <c r="D23" t="str">
        <f t="shared" ref="D23:Q23" si="16">"wilcox.test(c("&amp;D$16&amp;","&amp;D$17&amp;","&amp;D$18&amp;","&amp;D$19&amp;","&amp;D$20&amp;","&amp;D$21&amp;"), mu = "&amp;D3&amp;")"</f>
        <v>wilcox.test(c(0.213127413127413,0.213899613899613,0.212355212355212,0.212355212355212,0.213899613899613,0.213127413127413), mu = 0.57)</v>
      </c>
      <c r="E23" t="str">
        <f t="shared" si="16"/>
        <v>wilcox.test(c(0.205663189269746,0.20610119047619,0.204689244510606,0.205223880597015,0.207568377669538,0.205052005943536), mu = 0.1246875)</v>
      </c>
      <c r="F23" t="str">
        <f t="shared" si="16"/>
        <v>wilcox.test(c(0.0587275693311582,0.0602605863192182,0.0580645161290322,0.0595041322314049,0.0597014925373134,0.0605564648117839), mu = 0.05)</v>
      </c>
      <c r="G23" t="str">
        <f t="shared" si="16"/>
        <v>wilcox.test(c(0.72,0.74,0.72,0.72,0.72,0.74), mu = 0.66)</v>
      </c>
      <c r="H23" t="str">
        <f t="shared" si="16"/>
        <v>wilcox.test(c(0.108597285067873,0.11144578313253,0.107462686567164,0.109923664122137,0.110260336906585,0.111951588502269), mu = 0.0929577464788732)</v>
      </c>
      <c r="I23" t="str">
        <f t="shared" si="16"/>
        <v>wilcox.test(c(0.343065693430656,0.339705882352941,0.342222222222222,0.345481049562682,0.346607669616519,0.351550960118168), mu = 0.2)</v>
      </c>
      <c r="J23" t="str">
        <f t="shared" si="16"/>
        <v>wilcox.test(c(0.332390381895332,0.326732673267326,0.326732673267326,0.335219236209335,0.332390381895332,0.336633663366336), mu = 0.74)</v>
      </c>
      <c r="K23" t="str">
        <f t="shared" si="16"/>
        <v>wilcox.test(c(0.337643678160919,0.333093006488824,0.334298118668596,0.340272792534099,0.339350180505415,0.34393063583815), mu = 0.314893617021277)</v>
      </c>
      <c r="L23" t="str">
        <f t="shared" si="16"/>
        <v>wilcox.test(c(0.200165788811173,0.199605956176194,0.199281403205207,0.201180379490929,0.202636775545697,0.203224546081399), mu = 0.106666666666667)</v>
      </c>
      <c r="M23" t="str">
        <f t="shared" si="16"/>
        <v>wilcox.test(c(0.421839265007582,0.426877429055646,0.419695961874179,0.422524816188182,0.422096665264982,0.42992035883125), mu = 0.656666666666667)</v>
      </c>
      <c r="N23" t="str">
        <f t="shared" si="16"/>
        <v>wilcox.test(c(0.21730138416618,0.216879993365848,0.215483349915455,0.218473445751084,0.219059631693846,0.220311410094652), mu = 0.17751295450005)</v>
      </c>
      <c r="O23" t="str">
        <f t="shared" si="16"/>
        <v>wilcox.test(c(0.244989012288049,0.243961839056588,0.243958884587765,0.245747447776581,0.248060620357215,0.247241823617824), mu = 0.114313534566699)</v>
      </c>
      <c r="P23" t="str">
        <f t="shared" si="16"/>
        <v>wilcox.test(c(0.266822001159637,0.265855273940246,0.264384972090198,0.267310233318505,0.267308856076871,0.26878122378937), mu = 0.630832521908471)</v>
      </c>
      <c r="Q23" t="str">
        <f t="shared" si="16"/>
        <v>wilcox.test(c(0.248745869416122,0.247524160272888,0.246950456024112,0.249408066873177,0.250576559913399,0.250610890401122), mu = 0.189462433506079)</v>
      </c>
      <c r="R23" t="s">
        <v>30</v>
      </c>
    </row>
    <row r="25" spans="1:18" x14ac:dyDescent="0.2">
      <c r="A25" t="s">
        <v>31</v>
      </c>
    </row>
    <row r="26" spans="1:18" x14ac:dyDescent="0.2">
      <c r="A26" t="s">
        <v>21</v>
      </c>
      <c r="E26" s="18">
        <v>3.125E-2</v>
      </c>
      <c r="F26" s="18"/>
      <c r="G26" s="18"/>
      <c r="H26" s="18">
        <v>3.125E-2</v>
      </c>
      <c r="I26" s="18"/>
      <c r="J26" s="18"/>
      <c r="K26" s="18">
        <v>3.125E-2</v>
      </c>
      <c r="L26" s="18"/>
      <c r="M26" s="18"/>
      <c r="N26" s="18">
        <v>3.125E-2</v>
      </c>
      <c r="O26" s="18"/>
      <c r="P26" s="18"/>
      <c r="Q26" s="18">
        <v>3.125E-2</v>
      </c>
    </row>
  </sheetData>
  <mergeCells count="5"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Datasets</vt:lpstr>
      <vt:lpstr>Sad2Code (GPT4o-mini;BBB,TS,MS)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Fuchß, Dominik (KASTEL)</cp:lastModifiedBy>
  <cp:revision/>
  <dcterms:created xsi:type="dcterms:W3CDTF">2024-07-25T14:06:12Z</dcterms:created>
  <dcterms:modified xsi:type="dcterms:W3CDTF">2024-11-18T14:25:34Z</dcterms:modified>
  <cp:category/>
  <cp:contentStatus/>
</cp:coreProperties>
</file>