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dominik/projects/Paper/2024/icse25_ratlr/"/>
    </mc:Choice>
  </mc:AlternateContent>
  <xr:revisionPtr revIDLastSave="0" documentId="13_ncr:1_{6E32D4D5-CCF5-DF4C-A85B-E727A8A7343B}" xr6:coauthVersionLast="47" xr6:coauthVersionMax="47" xr10:uidLastSave="{00000000-0000-0000-0000-000000000000}"/>
  <bookViews>
    <workbookView xWindow="39600" yWindow="-360" windowWidth="38400" windowHeight="19680" activeTab="2" xr2:uid="{00000000-000D-0000-FFFF-FFFF00000000}"/>
  </bookViews>
  <sheets>
    <sheet name="Datasets" sheetId="2" r:id="rId1"/>
    <sheet name="Sad2Sam (GPT4o-mini)" sheetId="1" r:id="rId2"/>
    <sheet name="Sam2Sad (GPT4o-mini)" sheetId="3" r:id="rId3"/>
    <sheet name="Sad2Code (GPT4o-mini)" sheetId="4" r:id="rId4"/>
    <sheet name="Sad2Code (GPT4o-mini;BBB,TS,MS)" sheetId="5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V3" i="5" l="1"/>
  <c r="V20" i="5"/>
  <c r="V21" i="5"/>
  <c r="V22" i="5"/>
  <c r="V23" i="5"/>
  <c r="V24" i="5"/>
  <c r="V25" i="5"/>
  <c r="V26" i="5"/>
  <c r="V27" i="5"/>
  <c r="V28" i="5"/>
  <c r="R20" i="5"/>
  <c r="R21" i="5"/>
  <c r="R22" i="5"/>
  <c r="R23" i="5"/>
  <c r="R24" i="5"/>
  <c r="R25" i="5"/>
  <c r="R26" i="5"/>
  <c r="R27" i="5"/>
  <c r="R28" i="5"/>
  <c r="N20" i="5"/>
  <c r="N21" i="5"/>
  <c r="N22" i="5"/>
  <c r="N23" i="5"/>
  <c r="N24" i="5"/>
  <c r="N25" i="5"/>
  <c r="N26" i="5"/>
  <c r="N27" i="5"/>
  <c r="N28" i="5"/>
  <c r="J20" i="5"/>
  <c r="J21" i="5"/>
  <c r="J22" i="5"/>
  <c r="J23" i="5"/>
  <c r="J24" i="5"/>
  <c r="J25" i="5"/>
  <c r="J26" i="5"/>
  <c r="J27" i="5"/>
  <c r="J28" i="5"/>
  <c r="F20" i="5"/>
  <c r="F21" i="5"/>
  <c r="F22" i="5"/>
  <c r="F23" i="5"/>
  <c r="F24" i="5"/>
  <c r="F25" i="5"/>
  <c r="F26" i="5"/>
  <c r="F27" i="5"/>
  <c r="F28" i="5"/>
  <c r="T18" i="5"/>
  <c r="S18" i="5"/>
  <c r="P18" i="5"/>
  <c r="O18" i="5"/>
  <c r="N18" i="5"/>
  <c r="M18" i="5"/>
  <c r="J18" i="5"/>
  <c r="I18" i="5"/>
  <c r="F18" i="5"/>
  <c r="V18" i="5" s="1"/>
  <c r="E18" i="5"/>
  <c r="U18" i="5" s="1"/>
  <c r="F13" i="5"/>
  <c r="F12" i="5"/>
  <c r="F11" i="5"/>
  <c r="F10" i="5"/>
  <c r="F9" i="5"/>
  <c r="F8" i="5"/>
  <c r="F7" i="5"/>
  <c r="R7" i="5" s="1"/>
  <c r="F6" i="5"/>
  <c r="V6" i="5" s="1"/>
  <c r="F5" i="5"/>
  <c r="J5" i="5"/>
  <c r="J6" i="5"/>
  <c r="J7" i="5"/>
  <c r="J8" i="5"/>
  <c r="R8" i="5" s="1"/>
  <c r="J9" i="5"/>
  <c r="J10" i="5"/>
  <c r="J11" i="5"/>
  <c r="J12" i="5"/>
  <c r="J13" i="5"/>
  <c r="N5" i="5"/>
  <c r="N6" i="5"/>
  <c r="N7" i="5"/>
  <c r="N8" i="5"/>
  <c r="N9" i="5"/>
  <c r="N10" i="5"/>
  <c r="N11" i="5"/>
  <c r="N12" i="5"/>
  <c r="N13" i="5"/>
  <c r="R5" i="5"/>
  <c r="R12" i="5"/>
  <c r="R13" i="5"/>
  <c r="V5" i="5"/>
  <c r="V7" i="5"/>
  <c r="V12" i="5"/>
  <c r="V13" i="5"/>
  <c r="R3" i="5"/>
  <c r="N3" i="5"/>
  <c r="J3" i="5"/>
  <c r="F3" i="5"/>
  <c r="AD20" i="4"/>
  <c r="AD21" i="4"/>
  <c r="AD22" i="4"/>
  <c r="AD23" i="4"/>
  <c r="AD24" i="4"/>
  <c r="AD25" i="4"/>
  <c r="AD26" i="4"/>
  <c r="AD27" i="4"/>
  <c r="AD28" i="4"/>
  <c r="AD18" i="4"/>
  <c r="Z20" i="4"/>
  <c r="Z21" i="4"/>
  <c r="Z22" i="4"/>
  <c r="Z23" i="4"/>
  <c r="Z24" i="4"/>
  <c r="Z25" i="4"/>
  <c r="Z26" i="4"/>
  <c r="Z27" i="4"/>
  <c r="Z28" i="4"/>
  <c r="V20" i="4"/>
  <c r="V21" i="4"/>
  <c r="V22" i="4"/>
  <c r="V23" i="4"/>
  <c r="V24" i="4"/>
  <c r="V25" i="4"/>
  <c r="V26" i="4"/>
  <c r="V27" i="4"/>
  <c r="V28" i="4"/>
  <c r="R20" i="4"/>
  <c r="R21" i="4"/>
  <c r="R22" i="4"/>
  <c r="R23" i="4"/>
  <c r="R24" i="4"/>
  <c r="R25" i="4"/>
  <c r="R26" i="4"/>
  <c r="R27" i="4"/>
  <c r="R28" i="4"/>
  <c r="N20" i="4"/>
  <c r="N21" i="4"/>
  <c r="N22" i="4"/>
  <c r="N23" i="4"/>
  <c r="N24" i="4"/>
  <c r="N25" i="4"/>
  <c r="N26" i="4"/>
  <c r="N27" i="4"/>
  <c r="N28" i="4"/>
  <c r="J20" i="4"/>
  <c r="J21" i="4"/>
  <c r="J22" i="4"/>
  <c r="J23" i="4"/>
  <c r="J24" i="4"/>
  <c r="J25" i="4"/>
  <c r="J26" i="4"/>
  <c r="J27" i="4"/>
  <c r="J28" i="4"/>
  <c r="F20" i="4"/>
  <c r="F21" i="4"/>
  <c r="F22" i="4"/>
  <c r="F23" i="4"/>
  <c r="F24" i="4"/>
  <c r="F25" i="4"/>
  <c r="F26" i="4"/>
  <c r="F27" i="4"/>
  <c r="F28" i="4"/>
  <c r="AB18" i="4"/>
  <c r="AA18" i="4"/>
  <c r="Z18" i="4"/>
  <c r="X18" i="4"/>
  <c r="W18" i="4"/>
  <c r="V18" i="4"/>
  <c r="U18" i="4"/>
  <c r="R18" i="4"/>
  <c r="Q18" i="4"/>
  <c r="N18" i="4"/>
  <c r="M18" i="4"/>
  <c r="J18" i="4"/>
  <c r="I18" i="4"/>
  <c r="Y18" i="4" s="1"/>
  <c r="F18" i="4"/>
  <c r="E18" i="4"/>
  <c r="AC18" i="4" s="1"/>
  <c r="AD6" i="4"/>
  <c r="AD7" i="4"/>
  <c r="AD8" i="4"/>
  <c r="AD9" i="4"/>
  <c r="AD10" i="4"/>
  <c r="AD11" i="4"/>
  <c r="AD12" i="4"/>
  <c r="AD13" i="4"/>
  <c r="AD5" i="4"/>
  <c r="AD3" i="4"/>
  <c r="Z5" i="4"/>
  <c r="Z6" i="4"/>
  <c r="Z7" i="4"/>
  <c r="Z8" i="4"/>
  <c r="Z9" i="4"/>
  <c r="Z10" i="4"/>
  <c r="Z11" i="4"/>
  <c r="Z12" i="4"/>
  <c r="Z13" i="4"/>
  <c r="V5" i="4"/>
  <c r="V6" i="4"/>
  <c r="V7" i="4"/>
  <c r="V8" i="4"/>
  <c r="V9" i="4"/>
  <c r="V10" i="4"/>
  <c r="V11" i="4"/>
  <c r="V12" i="4"/>
  <c r="V13" i="4"/>
  <c r="R5" i="4"/>
  <c r="R6" i="4"/>
  <c r="R7" i="4"/>
  <c r="R8" i="4"/>
  <c r="R9" i="4"/>
  <c r="R10" i="4"/>
  <c r="R11" i="4"/>
  <c r="R12" i="4"/>
  <c r="R13" i="4"/>
  <c r="N5" i="4"/>
  <c r="N6" i="4"/>
  <c r="N7" i="4"/>
  <c r="N8" i="4"/>
  <c r="N9" i="4"/>
  <c r="N10" i="4"/>
  <c r="N11" i="4"/>
  <c r="N12" i="4"/>
  <c r="N13" i="4"/>
  <c r="J5" i="4"/>
  <c r="J6" i="4"/>
  <c r="J7" i="4"/>
  <c r="J8" i="4"/>
  <c r="J9" i="4"/>
  <c r="J10" i="4"/>
  <c r="J11" i="4"/>
  <c r="J12" i="4"/>
  <c r="J13" i="4"/>
  <c r="F5" i="4"/>
  <c r="F6" i="4"/>
  <c r="F7" i="4"/>
  <c r="F8" i="4"/>
  <c r="F9" i="4"/>
  <c r="F10" i="4"/>
  <c r="F11" i="4"/>
  <c r="F12" i="4"/>
  <c r="F13" i="4"/>
  <c r="Z3" i="4"/>
  <c r="V3" i="4"/>
  <c r="R3" i="4"/>
  <c r="N3" i="4"/>
  <c r="J3" i="4"/>
  <c r="F3" i="4"/>
  <c r="Z7" i="3"/>
  <c r="Z12" i="3"/>
  <c r="V5" i="3"/>
  <c r="V6" i="3"/>
  <c r="V7" i="3"/>
  <c r="V8" i="3"/>
  <c r="V9" i="3"/>
  <c r="V10" i="3"/>
  <c r="V11" i="3"/>
  <c r="V12" i="3"/>
  <c r="V13" i="3"/>
  <c r="N5" i="3"/>
  <c r="N6" i="3"/>
  <c r="Z6" i="3" s="1"/>
  <c r="N7" i="3"/>
  <c r="N8" i="3"/>
  <c r="N9" i="3"/>
  <c r="N10" i="3"/>
  <c r="N11" i="3"/>
  <c r="N12" i="3"/>
  <c r="N13" i="3"/>
  <c r="J5" i="3"/>
  <c r="Z5" i="3" s="1"/>
  <c r="J6" i="3"/>
  <c r="J7" i="3"/>
  <c r="J8" i="3"/>
  <c r="J9" i="3"/>
  <c r="J10" i="3"/>
  <c r="J11" i="3"/>
  <c r="J12" i="3"/>
  <c r="J13" i="3"/>
  <c r="Z13" i="3" s="1"/>
  <c r="F5" i="3"/>
  <c r="AD5" i="3" s="1"/>
  <c r="F6" i="3"/>
  <c r="AD6" i="3" s="1"/>
  <c r="F7" i="3"/>
  <c r="AD7" i="3" s="1"/>
  <c r="F8" i="3"/>
  <c r="AD8" i="3" s="1"/>
  <c r="F9" i="3"/>
  <c r="Z9" i="3" s="1"/>
  <c r="F10" i="3"/>
  <c r="AD10" i="3" s="1"/>
  <c r="F11" i="3"/>
  <c r="AD11" i="3" s="1"/>
  <c r="F12" i="3"/>
  <c r="AD12" i="3" s="1"/>
  <c r="F13" i="3"/>
  <c r="AD13" i="3" s="1"/>
  <c r="AB3" i="3"/>
  <c r="AA3" i="3"/>
  <c r="X3" i="3"/>
  <c r="W3" i="3"/>
  <c r="V3" i="3"/>
  <c r="U3" i="3"/>
  <c r="R3" i="3"/>
  <c r="Q3" i="3"/>
  <c r="N3" i="3"/>
  <c r="M3" i="3"/>
  <c r="J3" i="3"/>
  <c r="I3" i="3"/>
  <c r="F3" i="3"/>
  <c r="AD3" i="3" s="1"/>
  <c r="E3" i="3"/>
  <c r="AC3" i="3" s="1"/>
  <c r="AD5" i="1"/>
  <c r="AD6" i="1"/>
  <c r="AD7" i="1"/>
  <c r="AD8" i="1"/>
  <c r="AD9" i="1"/>
  <c r="AD10" i="1"/>
  <c r="AD11" i="1"/>
  <c r="AD12" i="1"/>
  <c r="AD13" i="1"/>
  <c r="Z5" i="1"/>
  <c r="Z6" i="1"/>
  <c r="Z7" i="1"/>
  <c r="Z8" i="1"/>
  <c r="Z9" i="1"/>
  <c r="Z10" i="1"/>
  <c r="Z11" i="1"/>
  <c r="Z12" i="1"/>
  <c r="Z13" i="1"/>
  <c r="V5" i="1"/>
  <c r="V6" i="1"/>
  <c r="V7" i="1"/>
  <c r="V8" i="1"/>
  <c r="V9" i="1"/>
  <c r="V10" i="1"/>
  <c r="V11" i="1"/>
  <c r="V12" i="1"/>
  <c r="V13" i="1"/>
  <c r="R5" i="1"/>
  <c r="R6" i="1"/>
  <c r="R7" i="1"/>
  <c r="R8" i="1"/>
  <c r="R9" i="1"/>
  <c r="R10" i="1"/>
  <c r="R11" i="1"/>
  <c r="R12" i="1"/>
  <c r="R13" i="1"/>
  <c r="N5" i="1"/>
  <c r="N6" i="1"/>
  <c r="N7" i="1"/>
  <c r="N8" i="1"/>
  <c r="N9" i="1"/>
  <c r="N10" i="1"/>
  <c r="N11" i="1"/>
  <c r="N12" i="1"/>
  <c r="N13" i="1"/>
  <c r="J5" i="1"/>
  <c r="J6" i="1"/>
  <c r="J7" i="1"/>
  <c r="J8" i="1"/>
  <c r="J9" i="1"/>
  <c r="J10" i="1"/>
  <c r="J11" i="1"/>
  <c r="J12" i="1"/>
  <c r="J13" i="1"/>
  <c r="F5" i="1"/>
  <c r="F6" i="1"/>
  <c r="F7" i="1"/>
  <c r="F8" i="1"/>
  <c r="F9" i="1"/>
  <c r="F10" i="1"/>
  <c r="F11" i="1"/>
  <c r="F12" i="1"/>
  <c r="F13" i="1"/>
  <c r="AD3" i="1"/>
  <c r="Z3" i="1"/>
  <c r="V3" i="1"/>
  <c r="R3" i="1"/>
  <c r="N3" i="1"/>
  <c r="J3" i="1"/>
  <c r="F3" i="1"/>
  <c r="Z8" i="3" l="1"/>
  <c r="AD9" i="3"/>
  <c r="Z3" i="3"/>
  <c r="Z11" i="3"/>
  <c r="Z10" i="3"/>
  <c r="Y3" i="3"/>
  <c r="Q18" i="5"/>
  <c r="R18" i="5"/>
  <c r="R6" i="5"/>
  <c r="R9" i="5"/>
  <c r="V9" i="5"/>
  <c r="V8" i="5"/>
  <c r="R11" i="5"/>
  <c r="R10" i="5"/>
  <c r="V11" i="5"/>
  <c r="V10" i="5"/>
  <c r="X26" i="4" l="1"/>
  <c r="AA26" i="4"/>
  <c r="AB26" i="4"/>
  <c r="X27" i="4"/>
  <c r="AA27" i="4"/>
  <c r="AB27" i="4"/>
  <c r="X28" i="4"/>
  <c r="AA28" i="4"/>
  <c r="AB28" i="4"/>
  <c r="W26" i="4"/>
  <c r="W27" i="4"/>
  <c r="W28" i="4"/>
  <c r="Q26" i="4"/>
  <c r="Q27" i="4"/>
  <c r="Q28" i="4"/>
  <c r="I28" i="4"/>
  <c r="I27" i="4"/>
  <c r="I26" i="4"/>
  <c r="U28" i="4"/>
  <c r="M28" i="4"/>
  <c r="E28" i="4"/>
  <c r="U27" i="4"/>
  <c r="M27" i="4"/>
  <c r="E27" i="4"/>
  <c r="U26" i="4"/>
  <c r="M26" i="4"/>
  <c r="E26" i="4"/>
  <c r="AB25" i="4"/>
  <c r="AA25" i="4"/>
  <c r="X25" i="4"/>
  <c r="W25" i="4"/>
  <c r="U25" i="4"/>
  <c r="Q25" i="4"/>
  <c r="M25" i="4"/>
  <c r="I25" i="4"/>
  <c r="E25" i="4"/>
  <c r="AB24" i="4"/>
  <c r="AA24" i="4"/>
  <c r="X24" i="4"/>
  <c r="W24" i="4"/>
  <c r="U24" i="4"/>
  <c r="Q24" i="4"/>
  <c r="M24" i="4"/>
  <c r="I24" i="4"/>
  <c r="E24" i="4"/>
  <c r="AB23" i="4"/>
  <c r="AA23" i="4"/>
  <c r="X23" i="4"/>
  <c r="W23" i="4"/>
  <c r="U23" i="4"/>
  <c r="Q23" i="4"/>
  <c r="M23" i="4"/>
  <c r="I23" i="4"/>
  <c r="E23" i="4"/>
  <c r="AB22" i="4"/>
  <c r="AA22" i="4"/>
  <c r="X22" i="4"/>
  <c r="W22" i="4"/>
  <c r="U22" i="4"/>
  <c r="Q22" i="4"/>
  <c r="M22" i="4"/>
  <c r="I22" i="4"/>
  <c r="E22" i="4"/>
  <c r="AB21" i="4"/>
  <c r="AA21" i="4"/>
  <c r="X21" i="4"/>
  <c r="W21" i="4"/>
  <c r="U21" i="4"/>
  <c r="Q21" i="4"/>
  <c r="M21" i="4"/>
  <c r="I21" i="4"/>
  <c r="E21" i="4"/>
  <c r="AB20" i="4"/>
  <c r="AA20" i="4"/>
  <c r="X20" i="4"/>
  <c r="W20" i="4"/>
  <c r="U20" i="4"/>
  <c r="Q20" i="4"/>
  <c r="M20" i="4"/>
  <c r="I20" i="4"/>
  <c r="E20" i="4"/>
  <c r="U19" i="4"/>
  <c r="Q19" i="4"/>
  <c r="M19" i="4"/>
  <c r="I19" i="4"/>
  <c r="E19" i="4"/>
  <c r="T28" i="5"/>
  <c r="S28" i="5"/>
  <c r="P28" i="5"/>
  <c r="O28" i="5"/>
  <c r="M28" i="5"/>
  <c r="I28" i="5"/>
  <c r="E28" i="5"/>
  <c r="T27" i="5"/>
  <c r="S27" i="5"/>
  <c r="P27" i="5"/>
  <c r="O27" i="5"/>
  <c r="M27" i="5"/>
  <c r="I27" i="5"/>
  <c r="E27" i="5"/>
  <c r="T26" i="5"/>
  <c r="S26" i="5"/>
  <c r="P26" i="5"/>
  <c r="O26" i="5"/>
  <c r="M26" i="5"/>
  <c r="I26" i="5"/>
  <c r="E26" i="5"/>
  <c r="T25" i="5"/>
  <c r="S25" i="5"/>
  <c r="P25" i="5"/>
  <c r="O25" i="5"/>
  <c r="M25" i="5"/>
  <c r="I25" i="5"/>
  <c r="E25" i="5"/>
  <c r="T24" i="5"/>
  <c r="S24" i="5"/>
  <c r="P24" i="5"/>
  <c r="O24" i="5"/>
  <c r="M24" i="5"/>
  <c r="I24" i="5"/>
  <c r="E24" i="5"/>
  <c r="T23" i="5"/>
  <c r="S23" i="5"/>
  <c r="P23" i="5"/>
  <c r="O23" i="5"/>
  <c r="M23" i="5"/>
  <c r="I23" i="5"/>
  <c r="E23" i="5"/>
  <c r="T22" i="5"/>
  <c r="S22" i="5"/>
  <c r="P22" i="5"/>
  <c r="O22" i="5"/>
  <c r="M22" i="5"/>
  <c r="I22" i="5"/>
  <c r="E22" i="5"/>
  <c r="T21" i="5"/>
  <c r="S21" i="5"/>
  <c r="P21" i="5"/>
  <c r="O21" i="5"/>
  <c r="M21" i="5"/>
  <c r="I21" i="5"/>
  <c r="E21" i="5"/>
  <c r="T20" i="5"/>
  <c r="S20" i="5"/>
  <c r="P20" i="5"/>
  <c r="O20" i="5"/>
  <c r="M20" i="5"/>
  <c r="I20" i="5"/>
  <c r="E20" i="5"/>
  <c r="M19" i="5"/>
  <c r="I19" i="5"/>
  <c r="E19" i="5"/>
  <c r="AA3" i="4"/>
  <c r="AB3" i="4"/>
  <c r="AA5" i="4"/>
  <c r="AB5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T3" i="5"/>
  <c r="S3" i="5"/>
  <c r="O13" i="5"/>
  <c r="P13" i="5"/>
  <c r="P12" i="5"/>
  <c r="O12" i="5"/>
  <c r="P11" i="5"/>
  <c r="O11" i="5"/>
  <c r="O10" i="5"/>
  <c r="P10" i="5"/>
  <c r="P9" i="5"/>
  <c r="O9" i="5"/>
  <c r="P8" i="5"/>
  <c r="O8" i="5"/>
  <c r="O7" i="5"/>
  <c r="P7" i="5"/>
  <c r="P6" i="5"/>
  <c r="O6" i="5"/>
  <c r="P5" i="5"/>
  <c r="O5" i="5"/>
  <c r="P3" i="5"/>
  <c r="O3" i="5"/>
  <c r="M13" i="5"/>
  <c r="I13" i="5"/>
  <c r="E13" i="5"/>
  <c r="M12" i="5"/>
  <c r="I12" i="5"/>
  <c r="E12" i="5"/>
  <c r="M11" i="5"/>
  <c r="I11" i="5"/>
  <c r="E11" i="5"/>
  <c r="M10" i="5"/>
  <c r="I10" i="5"/>
  <c r="E10" i="5"/>
  <c r="U10" i="5" s="1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E4" i="5"/>
  <c r="M3" i="5"/>
  <c r="I3" i="5"/>
  <c r="E3" i="5"/>
  <c r="Q10" i="4"/>
  <c r="AB8" i="1"/>
  <c r="AB9" i="1"/>
  <c r="AA3" i="1"/>
  <c r="AB3" i="1"/>
  <c r="AA5" i="1"/>
  <c r="AB5" i="1"/>
  <c r="AA6" i="1"/>
  <c r="AB6" i="1"/>
  <c r="AA7" i="1"/>
  <c r="AB7" i="1"/>
  <c r="AA8" i="1"/>
  <c r="AA9" i="1"/>
  <c r="AA10" i="1"/>
  <c r="AB10" i="1"/>
  <c r="AA11" i="1"/>
  <c r="AB11" i="1"/>
  <c r="AA12" i="1"/>
  <c r="AB12" i="1"/>
  <c r="AA13" i="1"/>
  <c r="AB13" i="1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X13" i="4"/>
  <c r="W13" i="4"/>
  <c r="U13" i="4"/>
  <c r="Q13" i="4"/>
  <c r="M13" i="4"/>
  <c r="I13" i="4"/>
  <c r="E13" i="4"/>
  <c r="X12" i="4"/>
  <c r="W12" i="4"/>
  <c r="U12" i="4"/>
  <c r="Q12" i="4"/>
  <c r="M12" i="4"/>
  <c r="I12" i="4"/>
  <c r="E12" i="4"/>
  <c r="X11" i="4"/>
  <c r="W11" i="4"/>
  <c r="U11" i="4"/>
  <c r="Q11" i="4"/>
  <c r="M11" i="4"/>
  <c r="I11" i="4"/>
  <c r="E11" i="4"/>
  <c r="X10" i="4"/>
  <c r="W10" i="4"/>
  <c r="U10" i="4"/>
  <c r="M10" i="4"/>
  <c r="I10" i="4"/>
  <c r="E10" i="4"/>
  <c r="X9" i="4"/>
  <c r="W9" i="4"/>
  <c r="U9" i="4"/>
  <c r="Q9" i="4"/>
  <c r="M9" i="4"/>
  <c r="I9" i="4"/>
  <c r="E9" i="4"/>
  <c r="X8" i="4"/>
  <c r="W8" i="4"/>
  <c r="U8" i="4"/>
  <c r="Q8" i="4"/>
  <c r="M8" i="4"/>
  <c r="I8" i="4"/>
  <c r="E8" i="4"/>
  <c r="X7" i="4"/>
  <c r="W7" i="4"/>
  <c r="U7" i="4"/>
  <c r="Q7" i="4"/>
  <c r="M7" i="4"/>
  <c r="I7" i="4"/>
  <c r="E7" i="4"/>
  <c r="X6" i="4"/>
  <c r="W6" i="4"/>
  <c r="U6" i="4"/>
  <c r="Q6" i="4"/>
  <c r="M6" i="4"/>
  <c r="I6" i="4"/>
  <c r="E6" i="4"/>
  <c r="X5" i="4"/>
  <c r="W5" i="4"/>
  <c r="U5" i="4"/>
  <c r="Q5" i="4"/>
  <c r="M5" i="4"/>
  <c r="I5" i="4"/>
  <c r="E5" i="4"/>
  <c r="U4" i="4"/>
  <c r="Q4" i="4"/>
  <c r="M4" i="4"/>
  <c r="I4" i="4"/>
  <c r="E4" i="4"/>
  <c r="X3" i="4"/>
  <c r="W3" i="4"/>
  <c r="U3" i="4"/>
  <c r="Q3" i="4"/>
  <c r="M3" i="4"/>
  <c r="I3" i="4"/>
  <c r="E3" i="4"/>
  <c r="X13" i="3"/>
  <c r="W13" i="3"/>
  <c r="U13" i="3"/>
  <c r="M13" i="3"/>
  <c r="I13" i="3"/>
  <c r="E13" i="3"/>
  <c r="X12" i="3"/>
  <c r="W12" i="3"/>
  <c r="U12" i="3"/>
  <c r="M12" i="3"/>
  <c r="I12" i="3"/>
  <c r="E12" i="3"/>
  <c r="X11" i="3"/>
  <c r="W11" i="3"/>
  <c r="U11" i="3"/>
  <c r="M11" i="3"/>
  <c r="I11" i="3"/>
  <c r="E11" i="3"/>
  <c r="X10" i="3"/>
  <c r="W10" i="3"/>
  <c r="U10" i="3"/>
  <c r="M10" i="3"/>
  <c r="I10" i="3"/>
  <c r="E10" i="3"/>
  <c r="X9" i="3"/>
  <c r="W9" i="3"/>
  <c r="U9" i="3"/>
  <c r="M9" i="3"/>
  <c r="I9" i="3"/>
  <c r="E9" i="3"/>
  <c r="X8" i="3"/>
  <c r="W8" i="3"/>
  <c r="U8" i="3"/>
  <c r="M8" i="3"/>
  <c r="I8" i="3"/>
  <c r="E8" i="3"/>
  <c r="X7" i="3"/>
  <c r="W7" i="3"/>
  <c r="U7" i="3"/>
  <c r="M7" i="3"/>
  <c r="I7" i="3"/>
  <c r="E7" i="3"/>
  <c r="X6" i="3"/>
  <c r="W6" i="3"/>
  <c r="U6" i="3"/>
  <c r="M6" i="3"/>
  <c r="I6" i="3"/>
  <c r="E6" i="3"/>
  <c r="X5" i="3"/>
  <c r="W5" i="3"/>
  <c r="U5" i="3"/>
  <c r="M5" i="3"/>
  <c r="I5" i="3"/>
  <c r="E5" i="3"/>
  <c r="E31" i="1"/>
  <c r="M30" i="1"/>
  <c r="E30" i="1"/>
  <c r="M29" i="1"/>
  <c r="E29" i="1"/>
  <c r="M28" i="1"/>
  <c r="E28" i="1"/>
  <c r="M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M17" i="1"/>
  <c r="I17" i="1"/>
  <c r="E17" i="1"/>
  <c r="M16" i="1"/>
  <c r="I16" i="1"/>
  <c r="E16" i="1"/>
  <c r="M15" i="1"/>
  <c r="I15" i="1"/>
  <c r="E15" i="1"/>
  <c r="U14" i="1"/>
  <c r="Q14" i="1"/>
  <c r="M14" i="1"/>
  <c r="I14" i="1"/>
  <c r="E14" i="1"/>
  <c r="X13" i="1"/>
  <c r="W13" i="1"/>
  <c r="U13" i="1"/>
  <c r="Q13" i="1"/>
  <c r="M13" i="1"/>
  <c r="I13" i="1"/>
  <c r="E13" i="1"/>
  <c r="X12" i="1"/>
  <c r="W12" i="1"/>
  <c r="U12" i="1"/>
  <c r="Q12" i="1"/>
  <c r="M12" i="1"/>
  <c r="I12" i="1"/>
  <c r="E12" i="1"/>
  <c r="X11" i="1"/>
  <c r="W11" i="1"/>
  <c r="U11" i="1"/>
  <c r="Q11" i="1"/>
  <c r="M11" i="1"/>
  <c r="I11" i="1"/>
  <c r="E11" i="1"/>
  <c r="AC11" i="1" s="1"/>
  <c r="X10" i="1"/>
  <c r="W10" i="1"/>
  <c r="U10" i="1"/>
  <c r="Q10" i="1"/>
  <c r="M10" i="1"/>
  <c r="I10" i="1"/>
  <c r="E10" i="1"/>
  <c r="X9" i="1"/>
  <c r="W9" i="1"/>
  <c r="U9" i="1"/>
  <c r="Q9" i="1"/>
  <c r="M9" i="1"/>
  <c r="I9" i="1"/>
  <c r="E9" i="1"/>
  <c r="X8" i="1"/>
  <c r="W8" i="1"/>
  <c r="U8" i="1"/>
  <c r="Q8" i="1"/>
  <c r="M8" i="1"/>
  <c r="I8" i="1"/>
  <c r="E8" i="1"/>
  <c r="X7" i="1"/>
  <c r="W7" i="1"/>
  <c r="U7" i="1"/>
  <c r="Q7" i="1"/>
  <c r="M7" i="1"/>
  <c r="I7" i="1"/>
  <c r="E7" i="1"/>
  <c r="X6" i="1"/>
  <c r="W6" i="1"/>
  <c r="U6" i="1"/>
  <c r="Q6" i="1"/>
  <c r="M6" i="1"/>
  <c r="I6" i="1"/>
  <c r="E6" i="1"/>
  <c r="X5" i="1"/>
  <c r="W5" i="1"/>
  <c r="U5" i="1"/>
  <c r="Q5" i="1"/>
  <c r="M5" i="1"/>
  <c r="I5" i="1"/>
  <c r="E5" i="1"/>
  <c r="U4" i="1"/>
  <c r="Q4" i="1"/>
  <c r="M4" i="1"/>
  <c r="I4" i="1"/>
  <c r="E4" i="1"/>
  <c r="X3" i="1"/>
  <c r="W3" i="1"/>
  <c r="U3" i="1"/>
  <c r="Q3" i="1"/>
  <c r="M3" i="1"/>
  <c r="I3" i="1"/>
  <c r="E3" i="1"/>
  <c r="Q5" i="5" l="1"/>
  <c r="Q13" i="5"/>
  <c r="U7" i="5"/>
  <c r="U13" i="5"/>
  <c r="Q9" i="5"/>
  <c r="U12" i="5"/>
  <c r="U5" i="5"/>
  <c r="U9" i="5"/>
  <c r="Q8" i="5"/>
  <c r="U3" i="5"/>
  <c r="U11" i="5"/>
  <c r="Q3" i="5"/>
  <c r="Q6" i="5"/>
  <c r="U8" i="5"/>
  <c r="Q7" i="5"/>
  <c r="Q12" i="5"/>
  <c r="Q10" i="5"/>
  <c r="Q11" i="5"/>
  <c r="U6" i="5"/>
  <c r="AC27" i="4"/>
  <c r="Y28" i="4"/>
  <c r="Y26" i="4"/>
  <c r="AC28" i="4"/>
  <c r="AC26" i="4"/>
  <c r="Y27" i="4"/>
  <c r="AC3" i="4"/>
  <c r="AC10" i="3"/>
  <c r="AC9" i="3"/>
  <c r="AC5" i="3"/>
  <c r="AC7" i="3"/>
  <c r="AC11" i="3"/>
  <c r="AC12" i="3"/>
  <c r="AC8" i="3"/>
  <c r="AC6" i="3"/>
  <c r="AC13" i="3"/>
  <c r="AC6" i="1"/>
  <c r="AC12" i="1"/>
  <c r="AC5" i="1"/>
  <c r="AC13" i="1"/>
  <c r="AC7" i="1"/>
  <c r="AC10" i="1"/>
  <c r="AC9" i="1"/>
  <c r="AC8" i="1"/>
  <c r="AC5" i="4"/>
  <c r="Y5" i="4"/>
  <c r="AC6" i="4"/>
  <c r="Y6" i="4"/>
  <c r="AC7" i="4"/>
  <c r="Y7" i="4"/>
  <c r="AC8" i="4"/>
  <c r="Y8" i="4"/>
  <c r="AC9" i="4"/>
  <c r="Y9" i="4"/>
  <c r="AC10" i="4"/>
  <c r="Y10" i="4"/>
  <c r="AC11" i="4"/>
  <c r="Y11" i="4"/>
  <c r="AC12" i="4"/>
  <c r="Y12" i="4"/>
  <c r="AC13" i="4"/>
  <c r="Y13" i="4"/>
  <c r="AC20" i="4"/>
  <c r="Y20" i="4"/>
  <c r="AC21" i="4"/>
  <c r="Y21" i="4"/>
  <c r="AC22" i="4"/>
  <c r="Y22" i="4"/>
  <c r="AC23" i="4"/>
  <c r="Y23" i="4"/>
  <c r="AC24" i="4"/>
  <c r="Y24" i="4"/>
  <c r="AC25" i="4"/>
  <c r="Y25" i="4"/>
  <c r="U20" i="5"/>
  <c r="Q20" i="5"/>
  <c r="U21" i="5"/>
  <c r="Q21" i="5"/>
  <c r="U22" i="5"/>
  <c r="Q22" i="5"/>
  <c r="U23" i="5"/>
  <c r="Q23" i="5"/>
  <c r="U24" i="5"/>
  <c r="Q24" i="5"/>
  <c r="U25" i="5"/>
  <c r="Q25" i="5"/>
  <c r="U26" i="5"/>
  <c r="Q26" i="5"/>
  <c r="U27" i="5"/>
  <c r="Q27" i="5"/>
  <c r="U28" i="5"/>
  <c r="Q28" i="5"/>
  <c r="AC3" i="1"/>
  <c r="Y3" i="1"/>
  <c r="Y3" i="4"/>
  <c r="Y5" i="3"/>
  <c r="Y6" i="3"/>
  <c r="Y7" i="3"/>
  <c r="Y8" i="3"/>
  <c r="Y9" i="3"/>
  <c r="Y10" i="3"/>
  <c r="Y11" i="3"/>
  <c r="Y12" i="3"/>
  <c r="Y13" i="3"/>
  <c r="Y5" i="1"/>
  <c r="Y6" i="1"/>
  <c r="Y7" i="1"/>
  <c r="Y8" i="1"/>
  <c r="Y9" i="1"/>
  <c r="Y10" i="1"/>
  <c r="Y11" i="1"/>
  <c r="Y12" i="1"/>
  <c r="Y13" i="1"/>
</calcChain>
</file>

<file path=xl/sharedStrings.xml><?xml version="1.0" encoding="utf-8"?>
<sst xmlns="http://schemas.openxmlformats.org/spreadsheetml/2006/main" count="303" uniqueCount="34">
  <si>
    <t>Artifact Type</t>
  </si>
  <si>
    <t>sad2sam</t>
  </si>
  <si>
    <t>sam2sad</t>
  </si>
  <si>
    <t>sad2code</t>
  </si>
  <si>
    <t>sam2code</t>
  </si>
  <si>
    <t>BigBlueButton</t>
  </si>
  <si>
    <t>JabRef</t>
  </si>
  <si>
    <t>MediaStore</t>
  </si>
  <si>
    <t>Teammates</t>
  </si>
  <si>
    <t>TeaStore</t>
  </si>
  <si>
    <t>Elements: Max 10</t>
  </si>
  <si>
    <t>P</t>
  </si>
  <si>
    <t>R</t>
  </si>
  <si>
    <t>F1</t>
  </si>
  <si>
    <t>Approach/Dataset</t>
  </si>
  <si>
    <t>Average</t>
  </si>
  <si>
    <t>w. Average</t>
  </si>
  <si>
    <t>ArDoCo</t>
  </si>
  <si>
    <t>Features</t>
  </si>
  <si>
    <t>Classifier</t>
  </si>
  <si>
    <t>Name</t>
  </si>
  <si>
    <t>No LLM</t>
  </si>
  <si>
    <t>Yes/No</t>
  </si>
  <si>
    <t>Chain of Thought</t>
  </si>
  <si>
    <t>Name, Interfaces</t>
  </si>
  <si>
    <t>Name, Interfaces, Usages</t>
  </si>
  <si>
    <t>Elements: Max 20</t>
  </si>
  <si>
    <t>ArDoCode</t>
  </si>
  <si>
    <t>Elements: Max 40</t>
  </si>
  <si>
    <t>Processors</t>
  </si>
  <si>
    <t>Sentence/None</t>
  </si>
  <si>
    <t>Sentence/Chunk(200)</t>
  </si>
  <si>
    <t>Sentence/Chunk(1000)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</si>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</sst>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2" fontId="0" fillId="0" borderId="1" xfId="0" applyNumberFormat="1" applyBorder="1"/>
    <xf numFmtId="164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4A10-7BA1-45F4-AF94-D7C897FFA2A0}">
  <dimension ref="A1:E6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3.5" bestFit="1" customWidth="1"/>
  </cols>
  <sheetData>
    <row r="1" spans="1:5" ht="16" x14ac:dyDescent="0.2">
      <c r="A1" s="1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52</v>
      </c>
      <c r="C2">
        <v>52</v>
      </c>
      <c r="D2">
        <v>1295</v>
      </c>
      <c r="E2">
        <v>715</v>
      </c>
    </row>
    <row r="3" spans="1:5" x14ac:dyDescent="0.2">
      <c r="A3" t="s">
        <v>6</v>
      </c>
      <c r="B3">
        <v>19</v>
      </c>
      <c r="C3">
        <v>19</v>
      </c>
      <c r="D3">
        <v>8241</v>
      </c>
      <c r="E3">
        <v>1957</v>
      </c>
    </row>
    <row r="4" spans="1:5" x14ac:dyDescent="0.2">
      <c r="A4" t="s">
        <v>7</v>
      </c>
      <c r="B4">
        <v>30</v>
      </c>
      <c r="C4">
        <v>30</v>
      </c>
      <c r="D4">
        <v>51</v>
      </c>
      <c r="E4">
        <v>61</v>
      </c>
    </row>
    <row r="5" spans="1:5" x14ac:dyDescent="0.2">
      <c r="A5" t="s">
        <v>8</v>
      </c>
      <c r="B5">
        <v>52</v>
      </c>
      <c r="C5">
        <v>52</v>
      </c>
      <c r="D5">
        <v>7611</v>
      </c>
      <c r="E5">
        <v>1617</v>
      </c>
    </row>
    <row r="6" spans="1:5" x14ac:dyDescent="0.2">
      <c r="A6" t="s">
        <v>9</v>
      </c>
      <c r="B6">
        <v>28</v>
      </c>
      <c r="C6">
        <v>28</v>
      </c>
      <c r="D6">
        <v>708</v>
      </c>
      <c r="E6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25" bestFit="1" customWidth="1"/>
    <col min="2" max="2" width="16.6640625" bestFit="1" customWidth="1"/>
    <col min="3" max="4" width="6" bestFit="1" customWidth="1"/>
    <col min="5" max="5" width="6.5" bestFit="1" customWidth="1"/>
    <col min="6" max="6" width="6.5" customWidth="1"/>
    <col min="7" max="8" width="6" bestFit="1" customWidth="1"/>
    <col min="9" max="9" width="6.5" bestFit="1" customWidth="1"/>
    <col min="10" max="10" width="6.5" customWidth="1"/>
    <col min="11" max="12" width="6" bestFit="1" customWidth="1"/>
    <col min="13" max="13" width="6.5" bestFit="1" customWidth="1"/>
    <col min="14" max="14" width="6.5" customWidth="1"/>
    <col min="15" max="16" width="6.5" bestFit="1" customWidth="1"/>
    <col min="17" max="17" width="6" bestFit="1" customWidth="1"/>
    <col min="18" max="18" width="6" customWidth="1"/>
    <col min="19" max="20" width="6.5" bestFit="1" customWidth="1"/>
    <col min="21" max="21" width="6" bestFit="1" customWidth="1"/>
    <col min="22" max="22" width="6" customWidth="1"/>
    <col min="23" max="25" width="6" bestFit="1" customWidth="1"/>
    <col min="26" max="26" width="6" customWidth="1"/>
    <col min="27" max="29" width="6" bestFit="1" customWidth="1"/>
    <col min="30" max="30" width="6" customWidth="1"/>
  </cols>
  <sheetData>
    <row r="1" spans="1:30" ht="16" x14ac:dyDescent="0.2">
      <c r="A1" s="1" t="s">
        <v>10</v>
      </c>
      <c r="B1" s="2" t="s">
        <v>1</v>
      </c>
      <c r="C1" s="3" t="s">
        <v>11</v>
      </c>
      <c r="D1" s="3" t="s">
        <v>12</v>
      </c>
      <c r="E1" s="3" t="s">
        <v>13</v>
      </c>
      <c r="F1" s="3" t="s">
        <v>33</v>
      </c>
      <c r="G1" s="3" t="s">
        <v>11</v>
      </c>
      <c r="H1" s="3" t="s">
        <v>12</v>
      </c>
      <c r="I1" s="3" t="s">
        <v>13</v>
      </c>
      <c r="J1" s="3" t="s">
        <v>33</v>
      </c>
      <c r="K1" s="3" t="s">
        <v>11</v>
      </c>
      <c r="L1" s="3" t="s">
        <v>12</v>
      </c>
      <c r="M1" s="3" t="s">
        <v>13</v>
      </c>
      <c r="N1" s="3" t="s">
        <v>33</v>
      </c>
      <c r="O1" s="3" t="s">
        <v>11</v>
      </c>
      <c r="P1" s="3" t="s">
        <v>12</v>
      </c>
      <c r="Q1" s="3" t="s">
        <v>13</v>
      </c>
      <c r="R1" s="3" t="s">
        <v>33</v>
      </c>
      <c r="S1" s="3" t="s">
        <v>11</v>
      </c>
      <c r="T1" s="3" t="s">
        <v>12</v>
      </c>
      <c r="U1" s="3" t="s">
        <v>13</v>
      </c>
      <c r="V1" s="3" t="s">
        <v>33</v>
      </c>
      <c r="W1" s="3" t="s">
        <v>11</v>
      </c>
      <c r="X1" s="3" t="s">
        <v>12</v>
      </c>
      <c r="Y1" s="3" t="s">
        <v>13</v>
      </c>
      <c r="Z1" s="3" t="s">
        <v>33</v>
      </c>
      <c r="AA1" s="3" t="s">
        <v>11</v>
      </c>
      <c r="AB1" s="3" t="s">
        <v>12</v>
      </c>
      <c r="AC1" s="3" t="s">
        <v>13</v>
      </c>
      <c r="AD1" s="3" t="s">
        <v>33</v>
      </c>
    </row>
    <row r="2" spans="1:30" ht="16" x14ac:dyDescent="0.2">
      <c r="A2" s="4" t="s">
        <v>14</v>
      </c>
      <c r="B2" s="4"/>
      <c r="C2" s="15" t="s">
        <v>5</v>
      </c>
      <c r="D2" s="15"/>
      <c r="E2" s="15"/>
      <c r="F2" s="3"/>
      <c r="G2" s="15" t="s">
        <v>6</v>
      </c>
      <c r="H2" s="15"/>
      <c r="I2" s="15"/>
      <c r="J2" s="3"/>
      <c r="K2" s="15" t="s">
        <v>7</v>
      </c>
      <c r="L2" s="15"/>
      <c r="M2" s="15"/>
      <c r="N2" s="3"/>
      <c r="O2" s="15" t="s">
        <v>8</v>
      </c>
      <c r="P2" s="15"/>
      <c r="Q2" s="15"/>
      <c r="R2" s="3"/>
      <c r="S2" s="15" t="s">
        <v>9</v>
      </c>
      <c r="T2" s="15"/>
      <c r="U2" s="15"/>
      <c r="V2" s="3"/>
      <c r="W2" s="15" t="s">
        <v>15</v>
      </c>
      <c r="X2" s="15"/>
      <c r="Y2" s="15"/>
      <c r="Z2" s="3"/>
      <c r="AA2" s="15" t="s">
        <v>16</v>
      </c>
      <c r="AB2" s="15"/>
      <c r="AC2" s="15"/>
      <c r="AD2" s="3"/>
    </row>
    <row r="3" spans="1:30" ht="16" x14ac:dyDescent="0.2">
      <c r="A3" s="5" t="s">
        <v>17</v>
      </c>
      <c r="B3" s="5"/>
      <c r="C3" s="6">
        <v>0.88</v>
      </c>
      <c r="D3" s="6">
        <v>0.83</v>
      </c>
      <c r="E3" s="6">
        <f t="shared" ref="E3:E4" si="0">IF(D3&lt;&gt;"",2*C3*D3/(C3+D3),"")</f>
        <v>0.85426900584795318</v>
      </c>
      <c r="F3" s="6">
        <f>5*C3*D3/((4*C3)+D3)</f>
        <v>0.83954022988505761</v>
      </c>
      <c r="G3" s="6">
        <v>0.9</v>
      </c>
      <c r="H3" s="6">
        <v>1</v>
      </c>
      <c r="I3" s="6">
        <f>IF(H3&lt;&gt;"",2*G3*H3/(G3+H3),"")</f>
        <v>0.94736842105263164</v>
      </c>
      <c r="J3" s="6">
        <f>5*G3*H3/((4*G3)+H3)</f>
        <v>0.97826086956521752</v>
      </c>
      <c r="K3" s="6">
        <v>1</v>
      </c>
      <c r="L3" s="6">
        <v>0.62</v>
      </c>
      <c r="M3" s="11">
        <f>IF(L3&lt;&gt;"",2*K3*L3/(K3+L3),"")</f>
        <v>0.76543209876543206</v>
      </c>
      <c r="N3" s="11">
        <f>5*K3*L3/((4*K3)+L3)</f>
        <v>0.67099567099567103</v>
      </c>
      <c r="O3" s="6">
        <v>0.56000000000000005</v>
      </c>
      <c r="P3" s="6">
        <v>0.9</v>
      </c>
      <c r="Q3" s="6">
        <f t="shared" ref="Q3:Q13" si="1">IF(P3&lt;&gt;"",2*O3*P3/(O3+P3),"")</f>
        <v>0.69041095890410975</v>
      </c>
      <c r="R3" s="6">
        <f>5*O3*P3/((4*O3)+P3)</f>
        <v>0.8025477707006371</v>
      </c>
      <c r="S3" s="13">
        <v>1</v>
      </c>
      <c r="T3" s="6">
        <v>0.74</v>
      </c>
      <c r="U3" s="6">
        <f t="shared" ref="U3:U6" si="2">IF(T3&lt;&gt;"",2*S3*T3/(S3+T3),"")</f>
        <v>0.85057471264367812</v>
      </c>
      <c r="V3" s="6">
        <f>5*S3*T3/((4*S3)+T3)</f>
        <v>0.78059071729957807</v>
      </c>
      <c r="W3" s="6">
        <f>AVERAGE(C3,G3,K3,O3,S3)</f>
        <v>0.86799999999999999</v>
      </c>
      <c r="X3" s="6">
        <f>AVERAGE(D3,H3,L3,P3,T3)</f>
        <v>0.81799999999999995</v>
      </c>
      <c r="Y3" s="6">
        <f>AVERAGE(E3,I3,M3,Q3,U3)</f>
        <v>0.82161103944276093</v>
      </c>
      <c r="Z3" s="6">
        <f>AVERAGE(F3,J3,N3,R3,V3)</f>
        <v>0.8143870516892322</v>
      </c>
      <c r="AA3" s="6">
        <f>((C3*HLOOKUP($B$1,Datasets!$A$1:$D$6,MATCH($C$2,Datasets!$A$2:$A$6,0)+1,FALSE))+(G3*HLOOKUP($B$1,Datasets!$A$1:$D$6,MATCH($G$2,Datasets!$A$2:$A$6,0)+1,FALSE))+(K3*HLOOKUP($B$1,Datasets!$A$1:$D$6,MATCH($K$2,Datasets!$A$2:$A$6,0)+1,FALSE))+(O3*HLOOKUP($B$1,Datasets!$A$1:$D$6,MATCH($O$2,Datasets!$A$2:$A$6,0)+1,FALSE))+(S3*HLOOKUP($B$1,Datasets!$A$1:$D$6,MATCH($S$2,Datasets!$A$2:$A$6,0)+1,FALSE)))/SUM(INDEX(Datasets!$B$2:$D$6,0,MATCH($B$1,Datasets!$B$1:$D$1,0),1))</f>
        <v>0.82861878453038684</v>
      </c>
      <c r="AB3" s="6">
        <f>((D3*HLOOKUP($B$1,Datasets!$A$1:$D$6,MATCH($C$2,Datasets!$A$2:$A$6,0)+1,FALSE))+(H3*HLOOKUP($B$1,Datasets!$A$1:$D$6,MATCH($G$2,Datasets!$A$2:$A$6,0)+1,FALSE))+(L3*HLOOKUP($B$1,Datasets!$A$1:$D$6,MATCH($K$2,Datasets!$A$2:$A$6,0)+1,FALSE))+(P3*HLOOKUP($B$1,Datasets!$A$1:$D$6,MATCH($O$2,Datasets!$A$2:$A$6,0)+1,FALSE))+(T3*HLOOKUP($B$1,Datasets!$A$1:$D$6,MATCH($S$2,Datasets!$A$2:$A$6,0)+1,FALSE)))/SUM(INDEX(Datasets!$B$2:$D$6,0,MATCH($B$1,Datasets!$B$1:$D$1,0),1))</f>
        <v>0.81922651933701662</v>
      </c>
      <c r="AC3" s="6">
        <f>((E3*HLOOKUP($B$1,Datasets!$A$1:$D$6,MATCH($C$2,Datasets!$A$2:$A$6,0)+1,FALSE))+(I3*HLOOKUP($B$1,Datasets!$A$1:$D$6,MATCH($G$2,Datasets!$A$2:$A$6,0)+1,FALSE))+(M3*HLOOKUP($B$1,Datasets!$A$1:$D$6,MATCH($K$2,Datasets!$A$2:$A$6,0)+1,FALSE))+(Q3*HLOOKUP($B$1,Datasets!$A$1:$D$6,MATCH($O$2,Datasets!$A$2:$A$6,0)+1,FALSE))+(U3*HLOOKUP($B$1,Datasets!$A$1:$D$6,MATCH($S$2,Datasets!$A$2:$A$6,0)+1,FALSE)))/SUM(INDEX(Datasets!$B$2:$D$6,0,MATCH($B$1,Datasets!$B$1:$D$1,0),1))</f>
        <v>0.80167079051985213</v>
      </c>
      <c r="AD3" s="6">
        <f>((F3*HLOOKUP($B$1,Datasets!$A$1:$D$6,MATCH($C$2,Datasets!$A$2:$A$6,0)+1,FALSE))+(J3*HLOOKUP($B$1,Datasets!$A$1:$D$6,MATCH($G$2,Datasets!$A$2:$A$6,0)+1,FALSE))+(N3*HLOOKUP($B$1,Datasets!$A$1:$D$6,MATCH($K$2,Datasets!$A$2:$A$6,0)+1,FALSE))+(R3*HLOOKUP($B$1,Datasets!$A$1:$D$6,MATCH($O$2,Datasets!$A$2:$A$6,0)+1,FALSE))+(V3*HLOOKUP($B$1,Datasets!$A$1:$D$6,MATCH($S$2,Datasets!$A$2:$A$6,0)+1,FALSE)))/SUM(INDEX(Datasets!$B$2:$D$6,0,MATCH($B$1,Datasets!$B$1:$D$1,0),1))</f>
        <v>0.80641957329532377</v>
      </c>
    </row>
    <row r="4" spans="1:30" ht="16" x14ac:dyDescent="0.2">
      <c r="A4" s="4" t="s">
        <v>18</v>
      </c>
      <c r="B4" s="4" t="s">
        <v>19</v>
      </c>
      <c r="C4" s="7"/>
      <c r="D4" s="7"/>
      <c r="E4" s="7" t="str">
        <f t="shared" si="0"/>
        <v/>
      </c>
      <c r="F4" s="8"/>
      <c r="G4" s="7"/>
      <c r="H4" s="7"/>
      <c r="I4" s="7" t="str">
        <f t="shared" ref="I4:I13" si="3">IF(H4&lt;&gt;"",2*G4*H4/(G4+H4),"")</f>
        <v/>
      </c>
      <c r="J4" s="8"/>
      <c r="K4" s="7"/>
      <c r="L4" s="7"/>
      <c r="M4" s="7" t="str">
        <f t="shared" ref="M4:M13" si="4">IF(L4&lt;&gt;"",2*K4*L4/(K4+L4),"")</f>
        <v/>
      </c>
      <c r="N4" s="14"/>
      <c r="O4" s="7"/>
      <c r="P4" s="7"/>
      <c r="Q4" s="7" t="str">
        <f t="shared" si="1"/>
        <v/>
      </c>
      <c r="R4" s="8"/>
      <c r="S4" s="7"/>
      <c r="T4" s="7"/>
      <c r="U4" s="7" t="str">
        <f t="shared" si="2"/>
        <v/>
      </c>
      <c r="V4" s="8"/>
      <c r="W4" s="8"/>
      <c r="X4" s="8"/>
      <c r="Y4" s="8"/>
      <c r="Z4" s="8"/>
      <c r="AA4" s="8"/>
      <c r="AB4" s="8"/>
      <c r="AC4" s="8"/>
      <c r="AD4" s="8"/>
    </row>
    <row r="5" spans="1:30" ht="16" x14ac:dyDescent="0.2">
      <c r="A5" s="9" t="s">
        <v>20</v>
      </c>
      <c r="B5" s="9" t="s">
        <v>21</v>
      </c>
      <c r="C5" s="8">
        <v>6.1176470588235297E-2</v>
      </c>
      <c r="D5" s="8">
        <v>1</v>
      </c>
      <c r="E5" s="8">
        <f>IF(D5&lt;&gt;"",2*C5*D5/(C5+D5),"")</f>
        <v>0.11529933481152993</v>
      </c>
      <c r="F5" s="8">
        <f t="shared" ref="F5:F13" si="5">5*C5*D5/((4*C5)+D5)</f>
        <v>0.24574669187145562</v>
      </c>
      <c r="G5" s="8">
        <v>0.23076923076923</v>
      </c>
      <c r="H5" s="8">
        <v>1</v>
      </c>
      <c r="I5" s="8">
        <f t="shared" si="3"/>
        <v>0.374999999999999</v>
      </c>
      <c r="J5" s="8">
        <f t="shared" ref="J5:J13" si="6">5*G5*H5/((4*G5)+H5)</f>
        <v>0.59999999999999898</v>
      </c>
      <c r="K5" s="8">
        <v>7.8378378378378299E-2</v>
      </c>
      <c r="L5" s="8">
        <v>1</v>
      </c>
      <c r="M5" s="8">
        <f t="shared" si="4"/>
        <v>0.14536340852130314</v>
      </c>
      <c r="N5" s="14">
        <f t="shared" ref="N5:N13" si="7">5*K5*L5/((4*K5)+L5)</f>
        <v>0.29835390946502033</v>
      </c>
      <c r="O5" s="8">
        <v>2.8846153846153799E-2</v>
      </c>
      <c r="P5" s="8">
        <v>1</v>
      </c>
      <c r="Q5" s="8">
        <f t="shared" si="1"/>
        <v>5.6074766355140103E-2</v>
      </c>
      <c r="R5" s="8">
        <f t="shared" ref="R5:R13" si="8">5*O5*P5/((4*O5)+P5)</f>
        <v>0.12931034482758602</v>
      </c>
      <c r="S5" s="8">
        <v>6.2790697674418597E-2</v>
      </c>
      <c r="T5" s="8">
        <v>1</v>
      </c>
      <c r="U5" s="8">
        <f t="shared" si="2"/>
        <v>0.11816192560175054</v>
      </c>
      <c r="V5" s="8">
        <f t="shared" ref="V5:V13" si="9">5*S5*T5/((4*S5)+T5)</f>
        <v>0.25092936802973975</v>
      </c>
      <c r="W5" s="8">
        <f t="shared" ref="W5:W13" si="10">AVERAGE(C5,G5,K5,O5,S5)</f>
        <v>9.239218625128319E-2</v>
      </c>
      <c r="X5" s="8">
        <f t="shared" ref="X5:X13" si="11">AVERAGE(D5,H5,L5,P5,T5)</f>
        <v>1</v>
      </c>
      <c r="Y5" s="8">
        <f t="shared" ref="Y5:Y13" si="12">AVERAGE(E5,I5,M5,Q5,U5)</f>
        <v>0.16197988705794455</v>
      </c>
      <c r="Z5" s="8">
        <f t="shared" ref="Z5:Z13" si="13">AVERAGE(F5,J5,N5,R5,V5)</f>
        <v>0.30486806283876017</v>
      </c>
      <c r="AA5" s="8">
        <f>((C5*HLOOKUP($B$1,Datasets!$A$1:$D$6,MATCH($C$2,Datasets!$A$2:$A$6,0)+1,FALSE))+(G5*HLOOKUP($B$1,Datasets!$A$1:$D$6,MATCH($G$2,Datasets!$A$2:$A$6,0)+1,FALSE))+(K5*HLOOKUP($B$1,Datasets!$A$1:$D$6,MATCH($K$2,Datasets!$A$2:$A$6,0)+1,FALSE))+(O5*HLOOKUP($B$1,Datasets!$A$1:$D$6,MATCH($O$2,Datasets!$A$2:$A$6,0)+1,FALSE))+(S5*HLOOKUP($B$1,Datasets!$A$1:$D$6,MATCH($S$2,Datasets!$A$2:$A$6,0)+1,FALSE)))/SUM(INDEX(Datasets!$B$2:$D$6,0,MATCH($B$1,Datasets!$B$1:$D$1,0),1))</f>
        <v>7.2791617356014776E-2</v>
      </c>
      <c r="AB5" s="8">
        <f>((D5*HLOOKUP($B$1,Datasets!$A$1:$D$6,MATCH($C$2,Datasets!$A$2:$A$6,0)+1,FALSE))+(H5*HLOOKUP($B$1,Datasets!$A$1:$D$6,MATCH($G$2,Datasets!$A$2:$A$6,0)+1,FALSE))+(L5*HLOOKUP($B$1,Datasets!$A$1:$D$6,MATCH($K$2,Datasets!$A$2:$A$6,0)+1,FALSE))+(P5*HLOOKUP($B$1,Datasets!$A$1:$D$6,MATCH($O$2,Datasets!$A$2:$A$6,0)+1,FALSE))+(T5*HLOOKUP($B$1,Datasets!$A$1:$D$6,MATCH($S$2,Datasets!$A$2:$A$6,0)+1,FALSE)))/SUM(INDEX(Datasets!$B$2:$D$6,0,MATCH($B$1,Datasets!$B$1:$D$1,0),1))</f>
        <v>1</v>
      </c>
      <c r="AC5" s="8">
        <f>((E5*HLOOKUP($B$1,Datasets!$A$1:$D$6,MATCH($C$2,Datasets!$A$2:$A$6,0)+1,FALSE))+(I5*HLOOKUP($B$1,Datasets!$A$1:$D$6,MATCH($G$2,Datasets!$A$2:$A$6,0)+1,FALSE))+(M5*HLOOKUP($B$1,Datasets!$A$1:$D$6,MATCH($K$2,Datasets!$A$2:$A$6,0)+1,FALSE))+(Q5*HLOOKUP($B$1,Datasets!$A$1:$D$6,MATCH($O$2,Datasets!$A$2:$A$6,0)+1,FALSE))+(U5*HLOOKUP($B$1,Datasets!$A$1:$D$6,MATCH($S$2,Datasets!$A$2:$A$6,0)+1,FALSE)))/SUM(INDEX(Datasets!$B$2:$D$6,0,MATCH($B$1,Datasets!$B$1:$D$1,0),1))</f>
        <v>0.13097176482406039</v>
      </c>
      <c r="AD5" s="8">
        <f>((F5*HLOOKUP($B$1,Datasets!$A$1:$D$6,MATCH($C$2,Datasets!$A$2:$A$6,0)+1,FALSE))+(J5*HLOOKUP($B$1,Datasets!$A$1:$D$6,MATCH($G$2,Datasets!$A$2:$A$6,0)+1,FALSE))+(N5*HLOOKUP($B$1,Datasets!$A$1:$D$6,MATCH($K$2,Datasets!$A$2:$A$6,0)+1,FALSE))+(R5*HLOOKUP($B$1,Datasets!$A$1:$D$6,MATCH($O$2,Datasets!$A$2:$A$6,0)+1,FALSE))+(V5*HLOOKUP($B$1,Datasets!$A$1:$D$6,MATCH($S$2,Datasets!$A$2:$A$6,0)+1,FALSE)))/SUM(INDEX(Datasets!$B$2:$D$6,0,MATCH($B$1,Datasets!$B$1:$D$1,0),1))</f>
        <v>0.25900334528803026</v>
      </c>
    </row>
    <row r="6" spans="1:30" ht="16" x14ac:dyDescent="0.2">
      <c r="A6" s="10"/>
      <c r="B6" s="10" t="s">
        <v>22</v>
      </c>
      <c r="C6" s="6">
        <v>6.5000000000000002E-2</v>
      </c>
      <c r="D6" s="6">
        <v>1</v>
      </c>
      <c r="E6" s="6">
        <f>IF(D6&lt;&gt;"",2*C6*D6/(C6+D6),"")</f>
        <v>0.12206572769953053</v>
      </c>
      <c r="F6" s="6">
        <f t="shared" si="5"/>
        <v>0.25793650793650796</v>
      </c>
      <c r="G6" s="6">
        <v>0.23376623376623301</v>
      </c>
      <c r="H6" s="6">
        <v>1</v>
      </c>
      <c r="I6" s="6">
        <f t="shared" si="3"/>
        <v>0.37894736842105164</v>
      </c>
      <c r="J6" s="6">
        <f t="shared" si="6"/>
        <v>0.60402684563758291</v>
      </c>
      <c r="K6" s="6">
        <v>9.2063492063492E-2</v>
      </c>
      <c r="L6" s="6">
        <v>1</v>
      </c>
      <c r="M6" s="11">
        <f t="shared" si="4"/>
        <v>0.16860465116279061</v>
      </c>
      <c r="N6" s="11">
        <f t="shared" si="7"/>
        <v>0.33642691415313208</v>
      </c>
      <c r="O6" s="11">
        <v>2.93062200956937E-2</v>
      </c>
      <c r="P6" s="11">
        <v>0.96078431372549</v>
      </c>
      <c r="Q6" s="6">
        <f t="shared" si="1"/>
        <v>5.6877539175855911E-2</v>
      </c>
      <c r="R6" s="6">
        <f t="shared" si="8"/>
        <v>0.13059701492537285</v>
      </c>
      <c r="S6" s="11">
        <v>7.3972602739726001E-2</v>
      </c>
      <c r="T6" s="11">
        <v>1</v>
      </c>
      <c r="U6" s="6">
        <f t="shared" si="2"/>
        <v>0.13775510204081629</v>
      </c>
      <c r="V6" s="6">
        <f t="shared" si="9"/>
        <v>0.2854122621564481</v>
      </c>
      <c r="W6" s="6">
        <f t="shared" si="10"/>
        <v>9.8821709733028951E-2</v>
      </c>
      <c r="X6" s="6">
        <f t="shared" si="11"/>
        <v>0.99215686274509807</v>
      </c>
      <c r="Y6" s="6">
        <f t="shared" si="12"/>
        <v>0.17285007770000901</v>
      </c>
      <c r="Z6" s="6">
        <f t="shared" si="13"/>
        <v>0.32287990896180874</v>
      </c>
      <c r="AA6" s="6">
        <f>((C6*HLOOKUP($B$1,Datasets!$A$1:$D$6,MATCH($C$2,Datasets!$A$2:$A$6,0)+1,FALSE))+(G6*HLOOKUP($B$1,Datasets!$A$1:$D$6,MATCH($G$2,Datasets!$A$2:$A$6,0)+1,FALSE))+(K6*HLOOKUP($B$1,Datasets!$A$1:$D$6,MATCH($K$2,Datasets!$A$2:$A$6,0)+1,FALSE))+(O6*HLOOKUP($B$1,Datasets!$A$1:$D$6,MATCH($O$2,Datasets!$A$2:$A$6,0)+1,FALSE))+(S6*HLOOKUP($B$1,Datasets!$A$1:$D$6,MATCH($S$2,Datasets!$A$2:$A$6,0)+1,FALSE)))/SUM(INDEX(Datasets!$B$2:$D$6,0,MATCH($B$1,Datasets!$B$1:$D$1,0),1))</f>
        <v>7.8334914503599917E-2</v>
      </c>
      <c r="AB6" s="6">
        <f>((D6*HLOOKUP($B$1,Datasets!$A$1:$D$6,MATCH($C$2,Datasets!$A$2:$A$6,0)+1,FALSE))+(H6*HLOOKUP($B$1,Datasets!$A$1:$D$6,MATCH($G$2,Datasets!$A$2:$A$6,0)+1,FALSE))+(L6*HLOOKUP($B$1,Datasets!$A$1:$D$6,MATCH($K$2,Datasets!$A$2:$A$6,0)+1,FALSE))+(P6*HLOOKUP($B$1,Datasets!$A$1:$D$6,MATCH($O$2,Datasets!$A$2:$A$6,0)+1,FALSE))+(T6*HLOOKUP($B$1,Datasets!$A$1:$D$6,MATCH($S$2,Datasets!$A$2:$A$6,0)+1,FALSE)))/SUM(INDEX(Datasets!$B$2:$D$6,0,MATCH($B$1,Datasets!$B$1:$D$1,0),1))</f>
        <v>0.98873361499295842</v>
      </c>
      <c r="AC6" s="6">
        <f>((E6*HLOOKUP($B$1,Datasets!$A$1:$D$6,MATCH($C$2,Datasets!$A$2:$A$6,0)+1,FALSE))+(I6*HLOOKUP($B$1,Datasets!$A$1:$D$6,MATCH($G$2,Datasets!$A$2:$A$6,0)+1,FALSE))+(M6*HLOOKUP($B$1,Datasets!$A$1:$D$6,MATCH($K$2,Datasets!$A$2:$A$6,0)+1,FALSE))+(Q6*HLOOKUP($B$1,Datasets!$A$1:$D$6,MATCH($O$2,Datasets!$A$2:$A$6,0)+1,FALSE))+(U6*HLOOKUP($B$1,Datasets!$A$1:$D$6,MATCH($S$2,Datasets!$A$2:$A$6,0)+1,FALSE)))/SUM(INDEX(Datasets!$B$2:$D$6,0,MATCH($B$1,Datasets!$B$1:$D$1,0),1))</f>
        <v>0.1404438246936279</v>
      </c>
      <c r="AD6" s="6">
        <f>((F6*HLOOKUP($B$1,Datasets!$A$1:$D$6,MATCH($C$2,Datasets!$A$2:$A$6,0)+1,FALSE))+(J6*HLOOKUP($B$1,Datasets!$A$1:$D$6,MATCH($G$2,Datasets!$A$2:$A$6,0)+1,FALSE))+(N6*HLOOKUP($B$1,Datasets!$A$1:$D$6,MATCH($K$2,Datasets!$A$2:$A$6,0)+1,FALSE))+(R6*HLOOKUP($B$1,Datasets!$A$1:$D$6,MATCH($O$2,Datasets!$A$2:$A$6,0)+1,FALSE))+(V6*HLOOKUP($B$1,Datasets!$A$1:$D$6,MATCH($S$2,Datasets!$A$2:$A$6,0)+1,FALSE)))/SUM(INDEX(Datasets!$B$2:$D$6,0,MATCH($B$1,Datasets!$B$1:$D$1,0),1))</f>
        <v>0.2749425636514165</v>
      </c>
    </row>
    <row r="7" spans="1:30" ht="16" x14ac:dyDescent="0.2">
      <c r="A7" s="10"/>
      <c r="B7" s="10" t="s">
        <v>23</v>
      </c>
      <c r="C7" s="6">
        <v>0.106986899563318</v>
      </c>
      <c r="D7" s="6">
        <v>0.94230769230769196</v>
      </c>
      <c r="E7" s="6">
        <f t="shared" ref="E7:E13" si="14">IF(D7&lt;&gt;"",2*C7*D7/(C7+D7),"")</f>
        <v>0.19215686274509677</v>
      </c>
      <c r="F7" s="6">
        <f t="shared" si="5"/>
        <v>0.36786786786786596</v>
      </c>
      <c r="G7" s="6">
        <v>0.39130434782608697</v>
      </c>
      <c r="H7" s="6">
        <v>1</v>
      </c>
      <c r="I7" s="11">
        <f t="shared" si="3"/>
        <v>0.5625</v>
      </c>
      <c r="J7" s="6">
        <f t="shared" si="6"/>
        <v>0.76271186440677974</v>
      </c>
      <c r="K7" s="6">
        <v>0.18012422360248401</v>
      </c>
      <c r="L7" s="6">
        <v>1</v>
      </c>
      <c r="M7" s="6">
        <f t="shared" si="4"/>
        <v>0.30526315789473618</v>
      </c>
      <c r="N7" s="11">
        <f t="shared" si="7"/>
        <v>0.52346570397111836</v>
      </c>
      <c r="O7" s="6">
        <v>5.0824175824175803E-2</v>
      </c>
      <c r="P7" s="6">
        <v>0.72549019607843102</v>
      </c>
      <c r="Q7" s="6">
        <f>IF(P7&lt;&gt;"",2*O7*P7/(O7+P7),"")</f>
        <v>9.4993581514762476E-2</v>
      </c>
      <c r="R7" s="6">
        <f t="shared" si="8"/>
        <v>0.19849785407725312</v>
      </c>
      <c r="S7" s="6">
        <v>0.157894736842105</v>
      </c>
      <c r="T7" s="6">
        <v>1</v>
      </c>
      <c r="U7" s="6">
        <f>IF(T7&lt;&gt;"",2*S7*T7/(S7+T7),"")</f>
        <v>0.27272727272727232</v>
      </c>
      <c r="V7" s="6">
        <f t="shared" si="9"/>
        <v>0.483870967741935</v>
      </c>
      <c r="W7" s="6">
        <f t="shared" si="10"/>
        <v>0.17742687673163396</v>
      </c>
      <c r="X7" s="6">
        <f t="shared" si="11"/>
        <v>0.93355957767722464</v>
      </c>
      <c r="Y7" s="6">
        <f t="shared" si="12"/>
        <v>0.28552817497637351</v>
      </c>
      <c r="Z7" s="6">
        <f t="shared" si="13"/>
        <v>0.46728285161299044</v>
      </c>
      <c r="AA7" s="6">
        <f>((C7*HLOOKUP($B$1,Datasets!$A$1:$D$6,MATCH($C$2,Datasets!$A$2:$A$6,0)+1,FALSE))+(G7*HLOOKUP($B$1,Datasets!$A$1:$D$6,MATCH($G$2,Datasets!$A$2:$A$6,0)+1,FALSE))+(K7*HLOOKUP($B$1,Datasets!$A$1:$D$6,MATCH($K$2,Datasets!$A$2:$A$6,0)+1,FALSE))+(O7*HLOOKUP($B$1,Datasets!$A$1:$D$6,MATCH($O$2,Datasets!$A$2:$A$6,0)+1,FALSE))+(S7*HLOOKUP($B$1,Datasets!$A$1:$D$6,MATCH($S$2,Datasets!$A$2:$A$6,0)+1,FALSE)))/SUM(INDEX(Datasets!$B$2:$D$6,0,MATCH($B$1,Datasets!$B$1:$D$1,0),1))</f>
        <v>0.14069468435634691</v>
      </c>
      <c r="AB7" s="6">
        <f>((D7*HLOOKUP($B$1,Datasets!$A$1:$D$6,MATCH($C$2,Datasets!$A$2:$A$6,0)+1,FALSE))+(H7*HLOOKUP($B$1,Datasets!$A$1:$D$6,MATCH($G$2,Datasets!$A$2:$A$6,0)+1,FALSE))+(L7*HLOOKUP($B$1,Datasets!$A$1:$D$6,MATCH($K$2,Datasets!$A$2:$A$6,0)+1,FALSE))+(P7*HLOOKUP($B$1,Datasets!$A$1:$D$6,MATCH($O$2,Datasets!$A$2:$A$6,0)+1,FALSE))+(T7*HLOOKUP($B$1,Datasets!$A$1:$D$6,MATCH($S$2,Datasets!$A$2:$A$6,0)+1,FALSE)))/SUM(INDEX(Datasets!$B$2:$D$6,0,MATCH($B$1,Datasets!$B$1:$D$1,0),1))</f>
        <v>0.9045607193153502</v>
      </c>
      <c r="AC7" s="6">
        <f>((E7*HLOOKUP($B$1,Datasets!$A$1:$D$6,MATCH($C$2,Datasets!$A$2:$A$6,0)+1,FALSE))+(I7*HLOOKUP($B$1,Datasets!$A$1:$D$6,MATCH($G$2,Datasets!$A$2:$A$6,0)+1,FALSE))+(M7*HLOOKUP($B$1,Datasets!$A$1:$D$6,MATCH($K$2,Datasets!$A$2:$A$6,0)+1,FALSE))+(Q7*HLOOKUP($B$1,Datasets!$A$1:$D$6,MATCH($O$2,Datasets!$A$2:$A$6,0)+1,FALSE))+(U7*HLOOKUP($B$1,Datasets!$A$1:$D$6,MATCH($S$2,Datasets!$A$2:$A$6,0)+1,FALSE)))/SUM(INDEX(Datasets!$B$2:$D$6,0,MATCH($B$1,Datasets!$B$1:$D$1,0),1))</f>
        <v>0.23432917941833364</v>
      </c>
      <c r="AD7" s="6">
        <f>((F7*HLOOKUP($B$1,Datasets!$A$1:$D$6,MATCH($C$2,Datasets!$A$2:$A$6,0)+1,FALSE))+(J7*HLOOKUP($B$1,Datasets!$A$1:$D$6,MATCH($G$2,Datasets!$A$2:$A$6,0)+1,FALSE))+(N7*HLOOKUP($B$1,Datasets!$A$1:$D$6,MATCH($K$2,Datasets!$A$2:$A$6,0)+1,FALSE))+(R7*HLOOKUP($B$1,Datasets!$A$1:$D$6,MATCH($O$2,Datasets!$A$2:$A$6,0)+1,FALSE))+(V7*HLOOKUP($B$1,Datasets!$A$1:$D$6,MATCH($S$2,Datasets!$A$2:$A$6,0)+1,FALSE)))/SUM(INDEX(Datasets!$B$2:$D$6,0,MATCH($B$1,Datasets!$B$1:$D$1,0),1))</f>
        <v>0.40439171923084383</v>
      </c>
    </row>
    <row r="8" spans="1:30" ht="16" x14ac:dyDescent="0.2">
      <c r="A8" s="9" t="s">
        <v>24</v>
      </c>
      <c r="B8" s="9" t="s">
        <v>21</v>
      </c>
      <c r="C8" s="8">
        <v>6.1176470588235297E-2</v>
      </c>
      <c r="D8" s="8">
        <v>1</v>
      </c>
      <c r="E8" s="8">
        <f t="shared" si="14"/>
        <v>0.11529933481152993</v>
      </c>
      <c r="F8" s="8">
        <f t="shared" si="5"/>
        <v>0.24574669187145562</v>
      </c>
      <c r="G8" s="8">
        <v>0.23076923076923</v>
      </c>
      <c r="H8" s="8">
        <v>1</v>
      </c>
      <c r="I8" s="8">
        <f t="shared" si="3"/>
        <v>0.374999999999999</v>
      </c>
      <c r="J8" s="8">
        <f t="shared" si="6"/>
        <v>0.59999999999999898</v>
      </c>
      <c r="K8" s="8">
        <v>7.8378378378378299E-2</v>
      </c>
      <c r="L8" s="8">
        <v>1</v>
      </c>
      <c r="M8" s="8">
        <f t="shared" si="4"/>
        <v>0.14536340852130314</v>
      </c>
      <c r="N8" s="14">
        <f t="shared" si="7"/>
        <v>0.29835390946502033</v>
      </c>
      <c r="O8" s="8">
        <v>2.8846153846153799E-2</v>
      </c>
      <c r="P8" s="8">
        <v>1</v>
      </c>
      <c r="Q8" s="8">
        <f>IF(P8&lt;&gt;"",2*O8*P8/(O8+P8),"")</f>
        <v>5.6074766355140103E-2</v>
      </c>
      <c r="R8" s="8">
        <f t="shared" si="8"/>
        <v>0.12931034482758602</v>
      </c>
      <c r="S8" s="8">
        <v>6.2790697674418597E-2</v>
      </c>
      <c r="T8" s="8">
        <v>1</v>
      </c>
      <c r="U8" s="8">
        <f>IF(T8&lt;&gt;"",2*S8*T8/(S8+T8),"")</f>
        <v>0.11816192560175054</v>
      </c>
      <c r="V8" s="8">
        <f t="shared" si="9"/>
        <v>0.25092936802973975</v>
      </c>
      <c r="W8" s="8">
        <f t="shared" si="10"/>
        <v>9.239218625128319E-2</v>
      </c>
      <c r="X8" s="8">
        <f t="shared" si="11"/>
        <v>1</v>
      </c>
      <c r="Y8" s="8">
        <f t="shared" si="12"/>
        <v>0.16197988705794455</v>
      </c>
      <c r="Z8" s="8">
        <f t="shared" si="13"/>
        <v>0.30486806283876017</v>
      </c>
      <c r="AA8" s="8">
        <f>((C8*HLOOKUP($B$1,Datasets!$A$1:$D$6,MATCH($C$2,Datasets!$A$2:$A$6,0)+1,FALSE))+(G8*HLOOKUP($B$1,Datasets!$A$1:$D$6,MATCH($G$2,Datasets!$A$2:$A$6,0)+1,FALSE))+(K8*HLOOKUP($B$1,Datasets!$A$1:$D$6,MATCH($K$2,Datasets!$A$2:$A$6,0)+1,FALSE))+(O8*HLOOKUP($B$1,Datasets!$A$1:$D$6,MATCH($O$2,Datasets!$A$2:$A$6,0)+1,FALSE))+(S8*HLOOKUP($B$1,Datasets!$A$1:$D$6,MATCH($S$2,Datasets!$A$2:$A$6,0)+1,FALSE)))/SUM(INDEX(Datasets!$B$2:$D$6,0,MATCH($B$1,Datasets!$B$1:$D$1,0),1))</f>
        <v>7.2791617356014776E-2</v>
      </c>
      <c r="AB8" s="8">
        <f>((D8*HLOOKUP($B$1,Datasets!$A$1:$D$6,MATCH($C$2,Datasets!$A$2:$A$6,0)+1,FALSE))+(H8*HLOOKUP($B$1,Datasets!$A$1:$D$6,MATCH($G$2,Datasets!$A$2:$A$6,0)+1,FALSE))+(L8*HLOOKUP($B$1,Datasets!$A$1:$D$6,MATCH($K$2,Datasets!$A$2:$A$6,0)+1,FALSE))+(P8*HLOOKUP($B$1,Datasets!$A$1:$D$6,MATCH($O$2,Datasets!$A$2:$A$6,0)+1,FALSE))+(T8*HLOOKUP($B$1,Datasets!$A$1:$D$6,MATCH($S$2,Datasets!$A$2:$A$6,0)+1,FALSE)))/SUM(INDEX(Datasets!$B$2:$D$6,0,MATCH($B$1,Datasets!$B$1:$D$1,0),1))</f>
        <v>1</v>
      </c>
      <c r="AC8" s="8">
        <f>((E8*HLOOKUP($B$1,Datasets!$A$1:$D$6,MATCH($C$2,Datasets!$A$2:$A$6,0)+1,FALSE))+(I8*HLOOKUP($B$1,Datasets!$A$1:$D$6,MATCH($G$2,Datasets!$A$2:$A$6,0)+1,FALSE))+(M8*HLOOKUP($B$1,Datasets!$A$1:$D$6,MATCH($K$2,Datasets!$A$2:$A$6,0)+1,FALSE))+(Q8*HLOOKUP($B$1,Datasets!$A$1:$D$6,MATCH($O$2,Datasets!$A$2:$A$6,0)+1,FALSE))+(U8*HLOOKUP($B$1,Datasets!$A$1:$D$6,MATCH($S$2,Datasets!$A$2:$A$6,0)+1,FALSE)))/SUM(INDEX(Datasets!$B$2:$D$6,0,MATCH($B$1,Datasets!$B$1:$D$1,0),1))</f>
        <v>0.13097176482406039</v>
      </c>
      <c r="AD8" s="8">
        <f>((F8*HLOOKUP($B$1,Datasets!$A$1:$D$6,MATCH($C$2,Datasets!$A$2:$A$6,0)+1,FALSE))+(J8*HLOOKUP($B$1,Datasets!$A$1:$D$6,MATCH($G$2,Datasets!$A$2:$A$6,0)+1,FALSE))+(N8*HLOOKUP($B$1,Datasets!$A$1:$D$6,MATCH($K$2,Datasets!$A$2:$A$6,0)+1,FALSE))+(R8*HLOOKUP($B$1,Datasets!$A$1:$D$6,MATCH($O$2,Datasets!$A$2:$A$6,0)+1,FALSE))+(V8*HLOOKUP($B$1,Datasets!$A$1:$D$6,MATCH($S$2,Datasets!$A$2:$A$6,0)+1,FALSE)))/SUM(INDEX(Datasets!$B$2:$D$6,0,MATCH($B$1,Datasets!$B$1:$D$1,0),1))</f>
        <v>0.25900334528803026</v>
      </c>
    </row>
    <row r="9" spans="1:30" ht="16" x14ac:dyDescent="0.2">
      <c r="A9" s="10"/>
      <c r="B9" s="10" t="s">
        <v>22</v>
      </c>
      <c r="C9" s="6">
        <v>6.4757160647571602E-2</v>
      </c>
      <c r="D9" s="6">
        <v>1</v>
      </c>
      <c r="E9" s="6">
        <f t="shared" si="14"/>
        <v>0.12163742690058478</v>
      </c>
      <c r="F9" s="6">
        <f t="shared" si="5"/>
        <v>0.25717111770524231</v>
      </c>
      <c r="G9" s="6">
        <v>0.23376623376623301</v>
      </c>
      <c r="H9" s="6">
        <v>1</v>
      </c>
      <c r="I9" s="6">
        <f t="shared" si="3"/>
        <v>0.37894736842105164</v>
      </c>
      <c r="J9" s="6">
        <f t="shared" si="6"/>
        <v>0.60402684563758291</v>
      </c>
      <c r="K9" s="6">
        <v>8.7878787878787806E-2</v>
      </c>
      <c r="L9" s="6">
        <v>1</v>
      </c>
      <c r="M9" s="6">
        <f t="shared" si="4"/>
        <v>0.16155988857938705</v>
      </c>
      <c r="N9" s="11">
        <f t="shared" si="7"/>
        <v>0.32511210762331821</v>
      </c>
      <c r="O9" s="6">
        <v>2.98594847775175E-2</v>
      </c>
      <c r="P9" s="6">
        <v>1</v>
      </c>
      <c r="Q9" s="6">
        <f t="shared" si="1"/>
        <v>5.7987492893689471E-2</v>
      </c>
      <c r="R9" s="6">
        <f t="shared" si="8"/>
        <v>0.13336820083681983</v>
      </c>
      <c r="S9" s="6">
        <v>6.8010075566750594E-2</v>
      </c>
      <c r="T9" s="6">
        <v>1</v>
      </c>
      <c r="U9" s="6">
        <f t="shared" ref="U9:U13" si="15">IF(T9&lt;&gt;"",2*S9*T9/(S9+T9),"")</f>
        <v>0.12735849056603768</v>
      </c>
      <c r="V9" s="6">
        <f t="shared" si="9"/>
        <v>0.26732673267326723</v>
      </c>
      <c r="W9" s="6">
        <f t="shared" si="10"/>
        <v>9.6854348527372097E-2</v>
      </c>
      <c r="X9" s="6">
        <f t="shared" si="11"/>
        <v>1</v>
      </c>
      <c r="Y9" s="6">
        <f t="shared" si="12"/>
        <v>0.16949813347215012</v>
      </c>
      <c r="Z9" s="6">
        <f t="shared" si="13"/>
        <v>0.31740100089524609</v>
      </c>
      <c r="AA9" s="6">
        <f>((C9*HLOOKUP($B$1,Datasets!$A$1:$D$6,MATCH($C$2,Datasets!$A$2:$A$6,0)+1,FALSE))+(G9*HLOOKUP($B$1,Datasets!$A$1:$D$6,MATCH($G$2,Datasets!$A$2:$A$6,0)+1,FALSE))+(K9*HLOOKUP($B$1,Datasets!$A$1:$D$6,MATCH($K$2,Datasets!$A$2:$A$6,0)+1,FALSE))+(O9*HLOOKUP($B$1,Datasets!$A$1:$D$6,MATCH($O$2,Datasets!$A$2:$A$6,0)+1,FALSE))+(S9*HLOOKUP($B$1,Datasets!$A$1:$D$6,MATCH($S$2,Datasets!$A$2:$A$6,0)+1,FALSE)))/SUM(INDEX(Datasets!$B$2:$D$6,0,MATCH($B$1,Datasets!$B$1:$D$1,0),1))</f>
        <v>7.6808120198318841E-2</v>
      </c>
      <c r="AB9" s="6">
        <f>((D9*HLOOKUP($B$1,Datasets!$A$1:$D$6,MATCH($C$2,Datasets!$A$2:$A$6,0)+1,FALSE))+(H9*HLOOKUP($B$1,Datasets!$A$1:$D$6,MATCH($G$2,Datasets!$A$2:$A$6,0)+1,FALSE))+(L9*HLOOKUP($B$1,Datasets!$A$1:$D$6,MATCH($K$2,Datasets!$A$2:$A$6,0)+1,FALSE))+(P9*HLOOKUP($B$1,Datasets!$A$1:$D$6,MATCH($O$2,Datasets!$A$2:$A$6,0)+1,FALSE))+(T9*HLOOKUP($B$1,Datasets!$A$1:$D$6,MATCH($S$2,Datasets!$A$2:$A$6,0)+1,FALSE)))/SUM(INDEX(Datasets!$B$2:$D$6,0,MATCH($B$1,Datasets!$B$1:$D$1,0),1))</f>
        <v>1</v>
      </c>
      <c r="AC9" s="6">
        <f>((E9*HLOOKUP($B$1,Datasets!$A$1:$D$6,MATCH($C$2,Datasets!$A$2:$A$6,0)+1,FALSE))+(I9*HLOOKUP($B$1,Datasets!$A$1:$D$6,MATCH($G$2,Datasets!$A$2:$A$6,0)+1,FALSE))+(M9*HLOOKUP($B$1,Datasets!$A$1:$D$6,MATCH($K$2,Datasets!$A$2:$A$6,0)+1,FALSE))+(Q9*HLOOKUP($B$1,Datasets!$A$1:$D$6,MATCH($O$2,Datasets!$A$2:$A$6,0)+1,FALSE))+(U9*HLOOKUP($B$1,Datasets!$A$1:$D$6,MATCH($S$2,Datasets!$A$2:$A$6,0)+1,FALSE)))/SUM(INDEX(Datasets!$B$2:$D$6,0,MATCH($B$1,Datasets!$B$1:$D$1,0),1))</f>
        <v>0.13786370288692215</v>
      </c>
      <c r="AD9" s="6">
        <f>((F9*HLOOKUP($B$1,Datasets!$A$1:$D$6,MATCH($C$2,Datasets!$A$2:$A$6,0)+1,FALSE))+(J9*HLOOKUP($B$1,Datasets!$A$1:$D$6,MATCH($G$2,Datasets!$A$2:$A$6,0)+1,FALSE))+(N9*HLOOKUP($B$1,Datasets!$A$1:$D$6,MATCH($K$2,Datasets!$A$2:$A$6,0)+1,FALSE))+(R9*HLOOKUP($B$1,Datasets!$A$1:$D$6,MATCH($O$2,Datasets!$A$2:$A$6,0)+1,FALSE))+(V9*HLOOKUP($B$1,Datasets!$A$1:$D$6,MATCH($S$2,Datasets!$A$2:$A$6,0)+1,FALSE)))/SUM(INDEX(Datasets!$B$2:$D$6,0,MATCH($B$1,Datasets!$B$1:$D$1,0),1))</f>
        <v>0.27084567057929465</v>
      </c>
    </row>
    <row r="10" spans="1:30" ht="16" x14ac:dyDescent="0.2">
      <c r="A10" s="10"/>
      <c r="B10" s="10" t="s">
        <v>23</v>
      </c>
      <c r="C10" s="6">
        <v>0.105855855855855</v>
      </c>
      <c r="D10" s="6">
        <v>0.90384615384615297</v>
      </c>
      <c r="E10" s="6">
        <f t="shared" si="14"/>
        <v>0.18951612903225665</v>
      </c>
      <c r="F10" s="6">
        <f t="shared" si="5"/>
        <v>0.36042944785275866</v>
      </c>
      <c r="G10" s="6">
        <v>0.39130434782608697</v>
      </c>
      <c r="H10" s="6">
        <v>1</v>
      </c>
      <c r="I10" s="6">
        <f t="shared" si="3"/>
        <v>0.5625</v>
      </c>
      <c r="J10" s="6">
        <f t="shared" si="6"/>
        <v>0.76271186440677974</v>
      </c>
      <c r="K10" s="6">
        <v>0.148148148148148</v>
      </c>
      <c r="L10" s="6">
        <v>0.96551724137931005</v>
      </c>
      <c r="M10" s="6">
        <f t="shared" si="4"/>
        <v>0.25688073394495392</v>
      </c>
      <c r="N10" s="11">
        <f t="shared" si="7"/>
        <v>0.45901639344262263</v>
      </c>
      <c r="O10" s="6">
        <v>4.3143297380585498E-2</v>
      </c>
      <c r="P10" s="6">
        <v>0.54901960784313697</v>
      </c>
      <c r="Q10" s="6">
        <f t="shared" si="1"/>
        <v>7.999999999999996E-2</v>
      </c>
      <c r="R10" s="6">
        <f t="shared" si="8"/>
        <v>0.16412661195779593</v>
      </c>
      <c r="S10" s="6">
        <v>0.16560509554140099</v>
      </c>
      <c r="T10" s="6">
        <v>0.96296296296296202</v>
      </c>
      <c r="U10" s="6">
        <f t="shared" si="15"/>
        <v>0.28260869565217345</v>
      </c>
      <c r="V10" s="6">
        <f t="shared" si="9"/>
        <v>0.49056603773584839</v>
      </c>
      <c r="W10" s="6">
        <f t="shared" si="10"/>
        <v>0.1708113489504153</v>
      </c>
      <c r="X10" s="6">
        <f t="shared" si="11"/>
        <v>0.87626919320631236</v>
      </c>
      <c r="Y10" s="6">
        <f t="shared" si="12"/>
        <v>0.27430111172587679</v>
      </c>
      <c r="Z10" s="6">
        <f t="shared" si="13"/>
        <v>0.44737007107916105</v>
      </c>
      <c r="AA10" s="6">
        <f>((C10*HLOOKUP($B$1,Datasets!$A$1:$D$6,MATCH($C$2,Datasets!$A$2:$A$6,0)+1,FALSE))+(G10*HLOOKUP($B$1,Datasets!$A$1:$D$6,MATCH($G$2,Datasets!$A$2:$A$6,0)+1,FALSE))+(K10*HLOOKUP($B$1,Datasets!$A$1:$D$6,MATCH($K$2,Datasets!$A$2:$A$6,0)+1,FALSE))+(O10*HLOOKUP($B$1,Datasets!$A$1:$D$6,MATCH($O$2,Datasets!$A$2:$A$6,0)+1,FALSE))+(S10*HLOOKUP($B$1,Datasets!$A$1:$D$6,MATCH($S$2,Datasets!$A$2:$A$6,0)+1,FALSE)))/SUM(INDEX(Datasets!$B$2:$D$6,0,MATCH($B$1,Datasets!$B$1:$D$1,0),1))</f>
        <v>0.13405594307510624</v>
      </c>
      <c r="AB10" s="6">
        <f>((D10*HLOOKUP($B$1,Datasets!$A$1:$D$6,MATCH($C$2,Datasets!$A$2:$A$6,0)+1,FALSE))+(H10*HLOOKUP($B$1,Datasets!$A$1:$D$6,MATCH($G$2,Datasets!$A$2:$A$6,0)+1,FALSE))+(L10*HLOOKUP($B$1,Datasets!$A$1:$D$6,MATCH($K$2,Datasets!$A$2:$A$6,0)+1,FALSE))+(P10*HLOOKUP($B$1,Datasets!$A$1:$D$6,MATCH($O$2,Datasets!$A$2:$A$6,0)+1,FALSE))+(T10*HLOOKUP($B$1,Datasets!$A$1:$D$6,MATCH($S$2,Datasets!$A$2:$A$6,0)+1,FALSE)))/SUM(INDEX(Datasets!$B$2:$D$6,0,MATCH($B$1,Datasets!$B$1:$D$1,0),1))</f>
        <v>0.83136740227726702</v>
      </c>
      <c r="AC10" s="6">
        <f>((E10*HLOOKUP($B$1,Datasets!$A$1:$D$6,MATCH($C$2,Datasets!$A$2:$A$6,0)+1,FALSE))+(I10*HLOOKUP($B$1,Datasets!$A$1:$D$6,MATCH($G$2,Datasets!$A$2:$A$6,0)+1,FALSE))+(M10*HLOOKUP($B$1,Datasets!$A$1:$D$6,MATCH($K$2,Datasets!$A$2:$A$6,0)+1,FALSE))+(Q10*HLOOKUP($B$1,Datasets!$A$1:$D$6,MATCH($O$2,Datasets!$A$2:$A$6,0)+1,FALSE))+(U10*HLOOKUP($B$1,Datasets!$A$1:$D$6,MATCH($S$2,Datasets!$A$2:$A$6,0)+1,FALSE)))/SUM(INDEX(Datasets!$B$2:$D$6,0,MATCH($B$1,Datasets!$B$1:$D$1,0),1))</f>
        <v>0.22277239892976139</v>
      </c>
      <c r="AD10" s="6">
        <f>((F10*HLOOKUP($B$1,Datasets!$A$1:$D$6,MATCH($C$2,Datasets!$A$2:$A$6,0)+1,FALSE))+(J10*HLOOKUP($B$1,Datasets!$A$1:$D$6,MATCH($G$2,Datasets!$A$2:$A$6,0)+1,FALSE))+(N10*HLOOKUP($B$1,Datasets!$A$1:$D$6,MATCH($K$2,Datasets!$A$2:$A$6,0)+1,FALSE))+(R10*HLOOKUP($B$1,Datasets!$A$1:$D$6,MATCH($O$2,Datasets!$A$2:$A$6,0)+1,FALSE))+(V10*HLOOKUP($B$1,Datasets!$A$1:$D$6,MATCH($S$2,Datasets!$A$2:$A$6,0)+1,FALSE)))/SUM(INDEX(Datasets!$B$2:$D$6,0,MATCH($B$1,Datasets!$B$1:$D$1,0),1))</f>
        <v>0.38273359886055303</v>
      </c>
    </row>
    <row r="11" spans="1:30" ht="16" x14ac:dyDescent="0.2">
      <c r="A11" s="9" t="s">
        <v>25</v>
      </c>
      <c r="B11" s="9" t="s">
        <v>21</v>
      </c>
      <c r="C11" s="8">
        <v>6.1176470588235297E-2</v>
      </c>
      <c r="D11" s="8">
        <v>1</v>
      </c>
      <c r="E11" s="8">
        <f t="shared" si="14"/>
        <v>0.11529933481152993</v>
      </c>
      <c r="F11" s="8">
        <f t="shared" si="5"/>
        <v>0.24574669187145562</v>
      </c>
      <c r="G11" s="8">
        <v>0.23076923076923</v>
      </c>
      <c r="H11" s="8">
        <v>1</v>
      </c>
      <c r="I11" s="8">
        <f t="shared" si="3"/>
        <v>0.374999999999999</v>
      </c>
      <c r="J11" s="8">
        <f t="shared" si="6"/>
        <v>0.59999999999999898</v>
      </c>
      <c r="K11" s="8">
        <v>7.5675675675675597E-2</v>
      </c>
      <c r="L11" s="8">
        <v>0.96551724137931005</v>
      </c>
      <c r="M11" s="8">
        <f t="shared" si="4"/>
        <v>0.14035087719298231</v>
      </c>
      <c r="N11" s="14">
        <f t="shared" si="7"/>
        <v>0.28806584362139892</v>
      </c>
      <c r="O11" s="8">
        <v>2.8846153846153799E-2</v>
      </c>
      <c r="P11" s="8">
        <v>1</v>
      </c>
      <c r="Q11" s="8">
        <f t="shared" si="1"/>
        <v>5.6074766355140103E-2</v>
      </c>
      <c r="R11" s="8">
        <f t="shared" si="8"/>
        <v>0.12931034482758602</v>
      </c>
      <c r="S11" s="8">
        <v>6.2790697674418597E-2</v>
      </c>
      <c r="T11" s="8">
        <v>1</v>
      </c>
      <c r="U11" s="8">
        <f t="shared" si="15"/>
        <v>0.11816192560175054</v>
      </c>
      <c r="V11" s="8">
        <f t="shared" si="9"/>
        <v>0.25092936802973975</v>
      </c>
      <c r="W11" s="8">
        <f t="shared" si="10"/>
        <v>9.1851645710742655E-2</v>
      </c>
      <c r="X11" s="8">
        <f t="shared" si="11"/>
        <v>0.99310344827586194</v>
      </c>
      <c r="Y11" s="8">
        <f t="shared" si="12"/>
        <v>0.16097738079228036</v>
      </c>
      <c r="Z11" s="8">
        <f t="shared" si="13"/>
        <v>0.30281044967003584</v>
      </c>
      <c r="AA11" s="8">
        <f>((C11*HLOOKUP($B$1,Datasets!$A$1:$D$6,MATCH($C$2,Datasets!$A$2:$A$6,0)+1,FALSE))+(G11*HLOOKUP($B$1,Datasets!$A$1:$D$6,MATCH($G$2,Datasets!$A$2:$A$6,0)+1,FALSE))+(K11*HLOOKUP($B$1,Datasets!$A$1:$D$6,MATCH($K$2,Datasets!$A$2:$A$6,0)+1,FALSE))+(O11*HLOOKUP($B$1,Datasets!$A$1:$D$6,MATCH($O$2,Datasets!$A$2:$A$6,0)+1,FALSE))+(S11*HLOOKUP($B$1,Datasets!$A$1:$D$6,MATCH($S$2,Datasets!$A$2:$A$6,0)+1,FALSE)))/SUM(INDEX(Datasets!$B$2:$D$6,0,MATCH($B$1,Datasets!$B$1:$D$1,0),1))</f>
        <v>7.234365558208615E-2</v>
      </c>
      <c r="AB11" s="8">
        <f>((D11*HLOOKUP($B$1,Datasets!$A$1:$D$6,MATCH($C$2,Datasets!$A$2:$A$6,0)+1,FALSE))+(H11*HLOOKUP($B$1,Datasets!$A$1:$D$6,MATCH($G$2,Datasets!$A$2:$A$6,0)+1,FALSE))+(L11*HLOOKUP($B$1,Datasets!$A$1:$D$6,MATCH($K$2,Datasets!$A$2:$A$6,0)+1,FALSE))+(P11*HLOOKUP($B$1,Datasets!$A$1:$D$6,MATCH($O$2,Datasets!$A$2:$A$6,0)+1,FALSE))+(T11*HLOOKUP($B$1,Datasets!$A$1:$D$6,MATCH($S$2,Datasets!$A$2:$A$6,0)+1,FALSE)))/SUM(INDEX(Datasets!$B$2:$D$6,0,MATCH($B$1,Datasets!$B$1:$D$1,0),1))</f>
        <v>0.99428462564297959</v>
      </c>
      <c r="AC11" s="8">
        <f>((E11*HLOOKUP($B$1,Datasets!$A$1:$D$6,MATCH($C$2,Datasets!$A$2:$A$6,0)+1,FALSE))+(I11*HLOOKUP($B$1,Datasets!$A$1:$D$6,MATCH($G$2,Datasets!$A$2:$A$6,0)+1,FALSE))+(M11*HLOOKUP($B$1,Datasets!$A$1:$D$6,MATCH($K$2,Datasets!$A$2:$A$6,0)+1,FALSE))+(Q11*HLOOKUP($B$1,Datasets!$A$1:$D$6,MATCH($O$2,Datasets!$A$2:$A$6,0)+1,FALSE))+(U11*HLOOKUP($B$1,Datasets!$A$1:$D$6,MATCH($S$2,Datasets!$A$2:$A$6,0)+1,FALSE)))/SUM(INDEX(Datasets!$B$2:$D$6,0,MATCH($B$1,Datasets!$B$1:$D$1,0),1))</f>
        <v>0.13014095852654864</v>
      </c>
      <c r="AD11" s="8">
        <f>((F11*HLOOKUP($B$1,Datasets!$A$1:$D$6,MATCH($C$2,Datasets!$A$2:$A$6,0)+1,FALSE))+(J11*HLOOKUP($B$1,Datasets!$A$1:$D$6,MATCH($G$2,Datasets!$A$2:$A$6,0)+1,FALSE))+(N11*HLOOKUP($B$1,Datasets!$A$1:$D$6,MATCH($K$2,Datasets!$A$2:$A$6,0)+1,FALSE))+(R11*HLOOKUP($B$1,Datasets!$A$1:$D$6,MATCH($O$2,Datasets!$A$2:$A$6,0)+1,FALSE))+(V11*HLOOKUP($B$1,Datasets!$A$1:$D$6,MATCH($S$2,Datasets!$A$2:$A$6,0)+1,FALSE)))/SUM(INDEX(Datasets!$B$2:$D$6,0,MATCH($B$1,Datasets!$B$1:$D$1,0),1))</f>
        <v>0.25729814100455706</v>
      </c>
    </row>
    <row r="12" spans="1:30" ht="16" x14ac:dyDescent="0.2">
      <c r="A12" s="10"/>
      <c r="B12" s="10" t="s">
        <v>22</v>
      </c>
      <c r="C12" s="6">
        <v>6.4676616915422799E-2</v>
      </c>
      <c r="D12" s="6">
        <v>1</v>
      </c>
      <c r="E12" s="11">
        <f t="shared" si="14"/>
        <v>0.1214953271028036</v>
      </c>
      <c r="F12" s="6">
        <f t="shared" si="5"/>
        <v>0.25691699604743057</v>
      </c>
      <c r="G12" s="6">
        <v>0.23376623376623301</v>
      </c>
      <c r="H12" s="6">
        <v>1</v>
      </c>
      <c r="I12" s="6">
        <f t="shared" si="3"/>
        <v>0.37894736842105164</v>
      </c>
      <c r="J12" s="6">
        <f t="shared" si="6"/>
        <v>0.60402684563758291</v>
      </c>
      <c r="K12" s="6">
        <v>8.6687306501547906E-2</v>
      </c>
      <c r="L12" s="6">
        <v>0.96551724137931005</v>
      </c>
      <c r="M12" s="6">
        <f t="shared" si="4"/>
        <v>0.15909090909090895</v>
      </c>
      <c r="N12" s="11">
        <f t="shared" si="7"/>
        <v>0.31890660592255105</v>
      </c>
      <c r="O12" s="6">
        <v>2.98594847775175E-2</v>
      </c>
      <c r="P12" s="6">
        <v>1</v>
      </c>
      <c r="Q12" s="6">
        <f t="shared" si="1"/>
        <v>5.7987492893689471E-2</v>
      </c>
      <c r="R12" s="6">
        <f t="shared" si="8"/>
        <v>0.13336820083681983</v>
      </c>
      <c r="S12" s="6">
        <v>6.6997518610421802E-2</v>
      </c>
      <c r="T12" s="6">
        <v>1</v>
      </c>
      <c r="U12" s="6">
        <f t="shared" si="15"/>
        <v>0.12558139534883714</v>
      </c>
      <c r="V12" s="6">
        <f t="shared" si="9"/>
        <v>0.26418786692759283</v>
      </c>
      <c r="W12" s="6">
        <f t="shared" si="10"/>
        <v>9.6397432114228604E-2</v>
      </c>
      <c r="X12" s="6">
        <f t="shared" si="11"/>
        <v>0.99310344827586194</v>
      </c>
      <c r="Y12" s="6">
        <f t="shared" si="12"/>
        <v>0.16862049857145817</v>
      </c>
      <c r="Z12" s="6">
        <f t="shared" si="13"/>
        <v>0.31548130307439537</v>
      </c>
      <c r="AA12" s="6">
        <f>((C12*HLOOKUP($B$1,Datasets!$A$1:$D$6,MATCH($C$2,Datasets!$A$2:$A$6,0)+1,FALSE))+(G12*HLOOKUP($B$1,Datasets!$A$1:$D$6,MATCH($G$2,Datasets!$A$2:$A$6,0)+1,FALSE))+(K12*HLOOKUP($B$1,Datasets!$A$1:$D$6,MATCH($K$2,Datasets!$A$2:$A$6,0)+1,FALSE))+(O12*HLOOKUP($B$1,Datasets!$A$1:$D$6,MATCH($O$2,Datasets!$A$2:$A$6,0)+1,FALSE))+(S12*HLOOKUP($B$1,Datasets!$A$1:$D$6,MATCH($S$2,Datasets!$A$2:$A$6,0)+1,FALSE)))/SUM(INDEX(Datasets!$B$2:$D$6,0,MATCH($B$1,Datasets!$B$1:$D$1,0),1))</f>
        <v>7.6430858816185471E-2</v>
      </c>
      <c r="AB12" s="6">
        <f>((D12*HLOOKUP($B$1,Datasets!$A$1:$D$6,MATCH($C$2,Datasets!$A$2:$A$6,0)+1,FALSE))+(H12*HLOOKUP($B$1,Datasets!$A$1:$D$6,MATCH($G$2,Datasets!$A$2:$A$6,0)+1,FALSE))+(L12*HLOOKUP($B$1,Datasets!$A$1:$D$6,MATCH($K$2,Datasets!$A$2:$A$6,0)+1,FALSE))+(P12*HLOOKUP($B$1,Datasets!$A$1:$D$6,MATCH($O$2,Datasets!$A$2:$A$6,0)+1,FALSE))+(T12*HLOOKUP($B$1,Datasets!$A$1:$D$6,MATCH($S$2,Datasets!$A$2:$A$6,0)+1,FALSE)))/SUM(INDEX(Datasets!$B$2:$D$6,0,MATCH($B$1,Datasets!$B$1:$D$1,0),1))</f>
        <v>0.99428462564297959</v>
      </c>
      <c r="AC12" s="6">
        <f>((E12*HLOOKUP($B$1,Datasets!$A$1:$D$6,MATCH($C$2,Datasets!$A$2:$A$6,0)+1,FALSE))+(I12*HLOOKUP($B$1,Datasets!$A$1:$D$6,MATCH($G$2,Datasets!$A$2:$A$6,0)+1,FALSE))+(M12*HLOOKUP($B$1,Datasets!$A$1:$D$6,MATCH($K$2,Datasets!$A$2:$A$6,0)+1,FALSE))+(Q12*HLOOKUP($B$1,Datasets!$A$1:$D$6,MATCH($O$2,Datasets!$A$2:$A$6,0)+1,FALSE))+(U12*HLOOKUP($B$1,Datasets!$A$1:$D$6,MATCH($S$2,Datasets!$A$2:$A$6,0)+1,FALSE)))/SUM(INDEX(Datasets!$B$2:$D$6,0,MATCH($B$1,Datasets!$B$1:$D$1,0),1))</f>
        <v>0.13713874575863166</v>
      </c>
      <c r="AD12" s="6">
        <f>((F12*HLOOKUP($B$1,Datasets!$A$1:$D$6,MATCH($C$2,Datasets!$A$2:$A$6,0)+1,FALSE))+(J12*HLOOKUP($B$1,Datasets!$A$1:$D$6,MATCH($G$2,Datasets!$A$2:$A$6,0)+1,FALSE))+(N12*HLOOKUP($B$1,Datasets!$A$1:$D$6,MATCH($K$2,Datasets!$A$2:$A$6,0)+1,FALSE))+(R12*HLOOKUP($B$1,Datasets!$A$1:$D$6,MATCH($O$2,Datasets!$A$2:$A$6,0)+1,FALSE))+(V12*HLOOKUP($B$1,Datasets!$A$1:$D$6,MATCH($S$2,Datasets!$A$2:$A$6,0)+1,FALSE)))/SUM(INDEX(Datasets!$B$2:$D$6,0,MATCH($B$1,Datasets!$B$1:$D$1,0),1))</f>
        <v>0.26925855666709519</v>
      </c>
    </row>
    <row r="13" spans="1:30" ht="16" x14ac:dyDescent="0.2">
      <c r="A13" s="10"/>
      <c r="B13" s="10" t="s">
        <v>23</v>
      </c>
      <c r="C13" s="6">
        <v>0.1</v>
      </c>
      <c r="D13" s="6">
        <v>0.86538461538461497</v>
      </c>
      <c r="E13" s="11">
        <f t="shared" si="14"/>
        <v>0.17928286852589642</v>
      </c>
      <c r="F13" s="6">
        <f t="shared" si="5"/>
        <v>0.34194528875379937</v>
      </c>
      <c r="G13" s="6">
        <v>0.39130434782608697</v>
      </c>
      <c r="H13" s="6">
        <v>1</v>
      </c>
      <c r="I13" s="6">
        <f t="shared" si="3"/>
        <v>0.5625</v>
      </c>
      <c r="J13" s="6">
        <f t="shared" si="6"/>
        <v>0.76271186440677974</v>
      </c>
      <c r="K13" s="6">
        <v>0.14285714285714199</v>
      </c>
      <c r="L13" s="6">
        <v>0.96551724137931005</v>
      </c>
      <c r="M13" s="6">
        <f t="shared" si="4"/>
        <v>0.24888888888888755</v>
      </c>
      <c r="N13" s="11">
        <f t="shared" si="7"/>
        <v>0.4487179487179469</v>
      </c>
      <c r="O13" s="6">
        <v>4.45246690734055E-2</v>
      </c>
      <c r="P13" s="6">
        <v>0.72549019607843102</v>
      </c>
      <c r="Q13" s="6">
        <f t="shared" si="1"/>
        <v>8.390022675736955E-2</v>
      </c>
      <c r="R13" s="6">
        <f t="shared" si="8"/>
        <v>0.17874396135265688</v>
      </c>
      <c r="S13" s="6">
        <v>0.144508670520231</v>
      </c>
      <c r="T13" s="6">
        <v>0.92592592592592504</v>
      </c>
      <c r="U13" s="6">
        <f t="shared" si="15"/>
        <v>0.24999999999999964</v>
      </c>
      <c r="V13" s="6">
        <f t="shared" si="9"/>
        <v>0.44483985765124495</v>
      </c>
      <c r="W13" s="6">
        <f t="shared" si="10"/>
        <v>0.16463896605537309</v>
      </c>
      <c r="X13" s="6">
        <f t="shared" si="11"/>
        <v>0.89646359575365619</v>
      </c>
      <c r="Y13" s="6">
        <f t="shared" si="12"/>
        <v>0.26491439683443063</v>
      </c>
      <c r="Z13" s="6">
        <f t="shared" si="13"/>
        <v>0.43539178417648561</v>
      </c>
      <c r="AA13" s="6">
        <f>((C13*HLOOKUP($B$1,Datasets!$A$1:$D$6,MATCH($C$2,Datasets!$A$2:$A$6,0)+1,FALSE))+(G13*HLOOKUP($B$1,Datasets!$A$1:$D$6,MATCH($G$2,Datasets!$A$2:$A$6,0)+1,FALSE))+(K13*HLOOKUP($B$1,Datasets!$A$1:$D$6,MATCH($K$2,Datasets!$A$2:$A$6,0)+1,FALSE))+(O13*HLOOKUP($B$1,Datasets!$A$1:$D$6,MATCH($O$2,Datasets!$A$2:$A$6,0)+1,FALSE))+(S13*HLOOKUP($B$1,Datasets!$A$1:$D$6,MATCH($S$2,Datasets!$A$2:$A$6,0)+1,FALSE)))/SUM(INDEX(Datasets!$B$2:$D$6,0,MATCH($B$1,Datasets!$B$1:$D$1,0),1))</f>
        <v>0.12862995834692523</v>
      </c>
      <c r="AB13" s="6">
        <f>((D13*HLOOKUP($B$1,Datasets!$A$1:$D$6,MATCH($C$2,Datasets!$A$2:$A$6,0)+1,FALSE))+(H13*HLOOKUP($B$1,Datasets!$A$1:$D$6,MATCH($G$2,Datasets!$A$2:$A$6,0)+1,FALSE))+(L13*HLOOKUP($B$1,Datasets!$A$1:$D$6,MATCH($K$2,Datasets!$A$2:$A$6,0)+1,FALSE))+(P13*HLOOKUP($B$1,Datasets!$A$1:$D$6,MATCH($O$2,Datasets!$A$2:$A$6,0)+1,FALSE))+(T13*HLOOKUP($B$1,Datasets!$A$1:$D$6,MATCH($S$2,Datasets!$A$2:$A$6,0)+1,FALSE)))/SUM(INDEX(Datasets!$B$2:$D$6,0,MATCH($B$1,Datasets!$B$1:$D$1,0),1))</f>
        <v>0.86528692465957791</v>
      </c>
      <c r="AC13" s="6">
        <f>((E13*HLOOKUP($B$1,Datasets!$A$1:$D$6,MATCH($C$2,Datasets!$A$2:$A$6,0)+1,FALSE))+(I13*HLOOKUP($B$1,Datasets!$A$1:$D$6,MATCH($G$2,Datasets!$A$2:$A$6,0)+1,FALSE))+(M13*HLOOKUP($B$1,Datasets!$A$1:$D$6,MATCH($K$2,Datasets!$A$2:$A$6,0)+1,FALSE))+(Q13*HLOOKUP($B$1,Datasets!$A$1:$D$6,MATCH($O$2,Datasets!$A$2:$A$6,0)+1,FALSE))+(U13*HLOOKUP($B$1,Datasets!$A$1:$D$6,MATCH($S$2,Datasets!$A$2:$A$6,0)+1,FALSE)))/SUM(INDEX(Datasets!$B$2:$D$6,0,MATCH($B$1,Datasets!$B$1:$D$1,0),1))</f>
        <v>0.21458390951047762</v>
      </c>
      <c r="AD13" s="6">
        <f>((F13*HLOOKUP($B$1,Datasets!$A$1:$D$6,MATCH($C$2,Datasets!$A$2:$A$6,0)+1,FALSE))+(J13*HLOOKUP($B$1,Datasets!$A$1:$D$6,MATCH($G$2,Datasets!$A$2:$A$6,0)+1,FALSE))+(N13*HLOOKUP($B$1,Datasets!$A$1:$D$6,MATCH($K$2,Datasets!$A$2:$A$6,0)+1,FALSE))+(R13*HLOOKUP($B$1,Datasets!$A$1:$D$6,MATCH($O$2,Datasets!$A$2:$A$6,0)+1,FALSE))+(V13*HLOOKUP($B$1,Datasets!$A$1:$D$6,MATCH($S$2,Datasets!$A$2:$A$6,0)+1,FALSE)))/SUM(INDEX(Datasets!$B$2:$D$6,0,MATCH($B$1,Datasets!$B$1:$D$1,0),1))</f>
        <v>0.37284210444772264</v>
      </c>
    </row>
    <row r="14" spans="1:30" ht="16" x14ac:dyDescent="0.2">
      <c r="A14" s="10"/>
      <c r="B14" s="10"/>
      <c r="E14" t="str">
        <f t="shared" ref="E14:E31" si="16">IF(D14&lt;&gt;"",ROUND(2*C14*D14/(C14+D14),3),"")</f>
        <v/>
      </c>
      <c r="I14" t="str">
        <f t="shared" ref="I14:I26" si="17">IF(H14&lt;&gt;"",ROUND(2*G14*H14/(G14+H14),3),"")</f>
        <v/>
      </c>
      <c r="M14" t="str">
        <f t="shared" ref="M14:M30" si="18">IF(L14&lt;&gt;"",ROUND(2*K14*L14/(K14+L14),3),"")</f>
        <v/>
      </c>
      <c r="Q14" s="10" t="str">
        <f t="shared" ref="Q14" si="19">IF(P14&lt;&gt;"",ROUND(2*O14*P14/(O14+P14),3),"")</f>
        <v/>
      </c>
      <c r="R14" s="10"/>
      <c r="U14" s="10" t="str">
        <f t="shared" ref="U14" si="20">IF(T14&lt;&gt;"",ROUND(2*S14*T14/(S14+T14),3),"")</f>
        <v/>
      </c>
      <c r="V14" s="10"/>
    </row>
    <row r="15" spans="1:30" ht="16" x14ac:dyDescent="0.2">
      <c r="A15" s="10"/>
      <c r="B15" s="10"/>
      <c r="E15" t="str">
        <f t="shared" si="16"/>
        <v/>
      </c>
      <c r="I15" t="str">
        <f t="shared" si="17"/>
        <v/>
      </c>
      <c r="M15" t="str">
        <f t="shared" si="18"/>
        <v/>
      </c>
    </row>
    <row r="16" spans="1:30" ht="16" x14ac:dyDescent="0.2">
      <c r="A16" s="10"/>
      <c r="B16" s="10"/>
      <c r="E16" t="str">
        <f t="shared" si="16"/>
        <v/>
      </c>
      <c r="I16" t="str">
        <f t="shared" si="17"/>
        <v/>
      </c>
      <c r="M16" t="str">
        <f t="shared" si="18"/>
        <v/>
      </c>
    </row>
    <row r="17" spans="1:13" ht="16" x14ac:dyDescent="0.2">
      <c r="A17" s="10"/>
      <c r="B17" s="10"/>
      <c r="E17" t="str">
        <f t="shared" si="16"/>
        <v/>
      </c>
      <c r="I17" t="str">
        <f t="shared" si="17"/>
        <v/>
      </c>
      <c r="M17" t="str">
        <f t="shared" si="18"/>
        <v/>
      </c>
    </row>
    <row r="18" spans="1:13" ht="16" x14ac:dyDescent="0.2">
      <c r="A18" s="10"/>
      <c r="B18" s="10"/>
      <c r="E18" t="str">
        <f t="shared" si="16"/>
        <v/>
      </c>
      <c r="I18" t="str">
        <f t="shared" si="17"/>
        <v/>
      </c>
      <c r="M18" t="str">
        <f t="shared" si="18"/>
        <v/>
      </c>
    </row>
    <row r="19" spans="1:13" ht="16" x14ac:dyDescent="0.2">
      <c r="A19" s="10"/>
      <c r="B19" s="10"/>
      <c r="E19" t="str">
        <f t="shared" si="16"/>
        <v/>
      </c>
      <c r="I19" t="str">
        <f t="shared" si="17"/>
        <v/>
      </c>
      <c r="M19" t="str">
        <f t="shared" si="18"/>
        <v/>
      </c>
    </row>
    <row r="20" spans="1:13" ht="16" x14ac:dyDescent="0.2">
      <c r="A20" s="10"/>
      <c r="B20" s="10"/>
      <c r="E20" t="str">
        <f t="shared" si="16"/>
        <v/>
      </c>
      <c r="I20" t="str">
        <f t="shared" si="17"/>
        <v/>
      </c>
      <c r="M20" t="str">
        <f t="shared" si="18"/>
        <v/>
      </c>
    </row>
    <row r="21" spans="1:13" ht="16" x14ac:dyDescent="0.2">
      <c r="A21" s="10"/>
      <c r="B21" s="10"/>
      <c r="E21" t="str">
        <f t="shared" si="16"/>
        <v/>
      </c>
      <c r="I21" t="str">
        <f t="shared" si="17"/>
        <v/>
      </c>
      <c r="M21" t="str">
        <f t="shared" si="18"/>
        <v/>
      </c>
    </row>
    <row r="22" spans="1:13" ht="16" x14ac:dyDescent="0.2">
      <c r="A22" s="10"/>
      <c r="B22" s="10"/>
      <c r="E22" t="str">
        <f t="shared" si="16"/>
        <v/>
      </c>
      <c r="I22" t="str">
        <f t="shared" si="17"/>
        <v/>
      </c>
      <c r="M22" t="str">
        <f t="shared" si="18"/>
        <v/>
      </c>
    </row>
    <row r="23" spans="1:13" ht="16" x14ac:dyDescent="0.2">
      <c r="A23" s="10"/>
      <c r="B23" s="10"/>
      <c r="E23" t="str">
        <f t="shared" si="16"/>
        <v/>
      </c>
      <c r="I23" t="str">
        <f t="shared" si="17"/>
        <v/>
      </c>
      <c r="M23" t="str">
        <f t="shared" si="18"/>
        <v/>
      </c>
    </row>
    <row r="24" spans="1:13" ht="16" x14ac:dyDescent="0.2">
      <c r="A24" s="10"/>
      <c r="B24" s="10"/>
      <c r="E24" t="str">
        <f t="shared" si="16"/>
        <v/>
      </c>
      <c r="I24" t="str">
        <f t="shared" si="17"/>
        <v/>
      </c>
      <c r="M24" t="str">
        <f t="shared" si="18"/>
        <v/>
      </c>
    </row>
    <row r="25" spans="1:13" ht="16" x14ac:dyDescent="0.2">
      <c r="A25" s="10"/>
      <c r="B25" s="10"/>
      <c r="E25" t="str">
        <f t="shared" si="16"/>
        <v/>
      </c>
      <c r="I25" t="str">
        <f t="shared" si="17"/>
        <v/>
      </c>
      <c r="M25" t="str">
        <f t="shared" si="18"/>
        <v/>
      </c>
    </row>
    <row r="26" spans="1:13" ht="16" x14ac:dyDescent="0.2">
      <c r="A26" s="10"/>
      <c r="B26" s="10"/>
      <c r="E26" t="str">
        <f t="shared" si="16"/>
        <v/>
      </c>
      <c r="I26" t="str">
        <f t="shared" si="17"/>
        <v/>
      </c>
      <c r="M26" t="str">
        <f t="shared" si="18"/>
        <v/>
      </c>
    </row>
    <row r="27" spans="1:13" ht="16" x14ac:dyDescent="0.2">
      <c r="A27" s="10"/>
      <c r="B27" s="10"/>
      <c r="E27" t="str">
        <f t="shared" si="16"/>
        <v/>
      </c>
      <c r="M27" t="str">
        <f t="shared" si="18"/>
        <v/>
      </c>
    </row>
    <row r="28" spans="1:13" ht="16" x14ac:dyDescent="0.2">
      <c r="A28" s="10"/>
      <c r="B28" s="10"/>
      <c r="E28" t="str">
        <f t="shared" si="16"/>
        <v/>
      </c>
      <c r="M28" t="str">
        <f t="shared" si="18"/>
        <v/>
      </c>
    </row>
    <row r="29" spans="1:13" ht="16" x14ac:dyDescent="0.2">
      <c r="A29" s="10"/>
      <c r="B29" s="10"/>
      <c r="E29" t="str">
        <f t="shared" si="16"/>
        <v/>
      </c>
      <c r="M29" t="str">
        <f t="shared" si="18"/>
        <v/>
      </c>
    </row>
    <row r="30" spans="1:13" ht="16" x14ac:dyDescent="0.2">
      <c r="A30" s="10"/>
      <c r="B30" s="10"/>
      <c r="E30" t="str">
        <f t="shared" si="16"/>
        <v/>
      </c>
      <c r="M30" t="str">
        <f t="shared" si="18"/>
        <v/>
      </c>
    </row>
    <row r="31" spans="1:13" ht="16" x14ac:dyDescent="0.2">
      <c r="A31" s="10"/>
      <c r="B31" s="10"/>
      <c r="E31" t="str">
        <f t="shared" si="16"/>
        <v/>
      </c>
    </row>
  </sheetData>
  <mergeCells count="7">
    <mergeCell ref="AA2:AC2"/>
    <mergeCell ref="C2:E2"/>
    <mergeCell ref="G2:I2"/>
    <mergeCell ref="K2:M2"/>
    <mergeCell ref="O2:Q2"/>
    <mergeCell ref="S2:U2"/>
    <mergeCell ref="W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8989-96EE-4367-A8A7-78EF90791AF1}">
  <dimension ref="A1:AD16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1" max="1" width="25" bestFit="1" customWidth="1"/>
    <col min="2" max="2" width="16.6640625" bestFit="1" customWidth="1"/>
    <col min="3" max="4" width="6" bestFit="1" customWidth="1"/>
    <col min="5" max="5" width="6.5" bestFit="1" customWidth="1"/>
    <col min="6" max="6" width="6.5" customWidth="1"/>
    <col min="7" max="8" width="6" bestFit="1" customWidth="1"/>
    <col min="9" max="9" width="6.5" bestFit="1" customWidth="1"/>
    <col min="10" max="10" width="6.5" customWidth="1"/>
    <col min="11" max="12" width="6" bestFit="1" customWidth="1"/>
    <col min="13" max="13" width="6.5" bestFit="1" customWidth="1"/>
    <col min="14" max="14" width="6.5" customWidth="1"/>
    <col min="15" max="16" width="6.5" bestFit="1" customWidth="1"/>
    <col min="17" max="17" width="6" bestFit="1" customWidth="1"/>
    <col min="18" max="18" width="6" customWidth="1"/>
    <col min="19" max="20" width="6.5" bestFit="1" customWidth="1"/>
    <col min="21" max="21" width="6" bestFit="1" customWidth="1"/>
    <col min="22" max="22" width="6" customWidth="1"/>
    <col min="23" max="25" width="6" bestFit="1" customWidth="1"/>
    <col min="26" max="26" width="6" customWidth="1"/>
    <col min="27" max="29" width="6" bestFit="1" customWidth="1"/>
    <col min="30" max="30" width="6" customWidth="1"/>
  </cols>
  <sheetData>
    <row r="1" spans="1:30" ht="16" x14ac:dyDescent="0.2">
      <c r="A1" s="1" t="s">
        <v>10</v>
      </c>
      <c r="B1" s="2" t="s">
        <v>2</v>
      </c>
      <c r="C1" s="3" t="s">
        <v>11</v>
      </c>
      <c r="D1" s="3" t="s">
        <v>12</v>
      </c>
      <c r="E1" s="3" t="s">
        <v>13</v>
      </c>
      <c r="F1" s="3" t="s">
        <v>33</v>
      </c>
      <c r="G1" s="3" t="s">
        <v>11</v>
      </c>
      <c r="H1" s="3" t="s">
        <v>12</v>
      </c>
      <c r="I1" s="3" t="s">
        <v>13</v>
      </c>
      <c r="J1" s="3" t="s">
        <v>33</v>
      </c>
      <c r="K1" s="3" t="s">
        <v>11</v>
      </c>
      <c r="L1" s="3" t="s">
        <v>12</v>
      </c>
      <c r="M1" s="3" t="s">
        <v>13</v>
      </c>
      <c r="N1" s="3" t="s">
        <v>33</v>
      </c>
      <c r="O1" s="3" t="s">
        <v>11</v>
      </c>
      <c r="P1" s="3" t="s">
        <v>12</v>
      </c>
      <c r="Q1" s="3" t="s">
        <v>13</v>
      </c>
      <c r="R1" s="3" t="s">
        <v>33</v>
      </c>
      <c r="S1" s="3" t="s">
        <v>11</v>
      </c>
      <c r="T1" s="3" t="s">
        <v>12</v>
      </c>
      <c r="U1" s="3" t="s">
        <v>13</v>
      </c>
      <c r="V1" s="3" t="s">
        <v>33</v>
      </c>
      <c r="W1" s="3" t="s">
        <v>11</v>
      </c>
      <c r="X1" s="3" t="s">
        <v>12</v>
      </c>
      <c r="Y1" s="3" t="s">
        <v>13</v>
      </c>
      <c r="Z1" s="3" t="s">
        <v>33</v>
      </c>
      <c r="AA1" s="3" t="s">
        <v>11</v>
      </c>
      <c r="AB1" s="3" t="s">
        <v>12</v>
      </c>
      <c r="AC1" s="3" t="s">
        <v>13</v>
      </c>
      <c r="AD1" s="3" t="s">
        <v>33</v>
      </c>
    </row>
    <row r="2" spans="1:30" ht="16" x14ac:dyDescent="0.2">
      <c r="A2" s="4" t="s">
        <v>14</v>
      </c>
      <c r="B2" s="4"/>
      <c r="C2" s="15" t="s">
        <v>5</v>
      </c>
      <c r="D2" s="15"/>
      <c r="E2" s="15"/>
      <c r="F2" s="3"/>
      <c r="G2" s="15" t="s">
        <v>6</v>
      </c>
      <c r="H2" s="15"/>
      <c r="I2" s="15"/>
      <c r="J2" s="3"/>
      <c r="K2" s="15" t="s">
        <v>7</v>
      </c>
      <c r="L2" s="15"/>
      <c r="M2" s="15"/>
      <c r="N2" s="3"/>
      <c r="O2" s="15" t="s">
        <v>8</v>
      </c>
      <c r="P2" s="15"/>
      <c r="Q2" s="15"/>
      <c r="R2" s="3"/>
      <c r="S2" s="15" t="s">
        <v>9</v>
      </c>
      <c r="T2" s="15"/>
      <c r="U2" s="15"/>
      <c r="V2" s="3"/>
      <c r="W2" s="15" t="s">
        <v>15</v>
      </c>
      <c r="X2" s="15"/>
      <c r="Y2" s="15"/>
      <c r="Z2" s="3"/>
      <c r="AA2" s="15" t="s">
        <v>16</v>
      </c>
      <c r="AB2" s="15"/>
      <c r="AC2" s="15"/>
      <c r="AD2" s="3"/>
    </row>
    <row r="3" spans="1:30" ht="16" x14ac:dyDescent="0.2">
      <c r="A3" s="5" t="s">
        <v>17</v>
      </c>
      <c r="B3" s="5"/>
      <c r="C3" s="6">
        <v>0.88</v>
      </c>
      <c r="D3" s="6">
        <v>0.83</v>
      </c>
      <c r="E3" s="6">
        <f t="shared" ref="E3" si="0">IF(D3&lt;&gt;"",2*C3*D3/(C3+D3),"")</f>
        <v>0.85426900584795318</v>
      </c>
      <c r="F3" s="6">
        <f>5*C3*D3/((4*C3)+D3)</f>
        <v>0.83954022988505761</v>
      </c>
      <c r="G3" s="6">
        <v>0.9</v>
      </c>
      <c r="H3" s="6">
        <v>1</v>
      </c>
      <c r="I3" s="6">
        <f>IF(H3&lt;&gt;"",2*G3*H3/(G3+H3),"")</f>
        <v>0.94736842105263164</v>
      </c>
      <c r="J3" s="6">
        <f>5*G3*H3/((4*G3)+H3)</f>
        <v>0.97826086956521752</v>
      </c>
      <c r="K3" s="6">
        <v>1</v>
      </c>
      <c r="L3" s="6">
        <v>0.62</v>
      </c>
      <c r="M3" s="11">
        <f>IF(L3&lt;&gt;"",2*K3*L3/(K3+L3),"")</f>
        <v>0.76543209876543206</v>
      </c>
      <c r="N3" s="11">
        <f>5*K3*L3/((4*K3)+L3)</f>
        <v>0.67099567099567103</v>
      </c>
      <c r="O3" s="6">
        <v>0.56000000000000005</v>
      </c>
      <c r="P3" s="6">
        <v>0.9</v>
      </c>
      <c r="Q3" s="6">
        <f t="shared" ref="Q3" si="1">IF(P3&lt;&gt;"",2*O3*P3/(O3+P3),"")</f>
        <v>0.69041095890410975</v>
      </c>
      <c r="R3" s="6">
        <f>5*O3*P3/((4*O3)+P3)</f>
        <v>0.8025477707006371</v>
      </c>
      <c r="S3" s="13">
        <v>1</v>
      </c>
      <c r="T3" s="6">
        <v>0.74</v>
      </c>
      <c r="U3" s="6">
        <f t="shared" ref="U3" si="2">IF(T3&lt;&gt;"",2*S3*T3/(S3+T3),"")</f>
        <v>0.85057471264367812</v>
      </c>
      <c r="V3" s="6">
        <f>5*S3*T3/((4*S3)+T3)</f>
        <v>0.78059071729957807</v>
      </c>
      <c r="W3" s="6">
        <f>AVERAGE(C3,G3,K3,O3,S3)</f>
        <v>0.86799999999999999</v>
      </c>
      <c r="X3" s="6">
        <f>AVERAGE(D3,H3,L3,P3,T3)</f>
        <v>0.81799999999999995</v>
      </c>
      <c r="Y3" s="6">
        <f>AVERAGE(E3,I3,M3,Q3,U3)</f>
        <v>0.82161103944276093</v>
      </c>
      <c r="Z3" s="6">
        <f>AVERAGE(F3,J3,N3,R3,V3)</f>
        <v>0.8143870516892322</v>
      </c>
      <c r="AA3" s="6">
        <f>((C3*HLOOKUP($B$1,Datasets!$A$1:$D$6,MATCH($C$2,Datasets!$A$2:$A$6,0)+1,FALSE))+(G3*HLOOKUP($B$1,Datasets!$A$1:$D$6,MATCH($G$2,Datasets!$A$2:$A$6,0)+1,FALSE))+(K3*HLOOKUP($B$1,Datasets!$A$1:$D$6,MATCH($K$2,Datasets!$A$2:$A$6,0)+1,FALSE))+(O3*HLOOKUP($B$1,Datasets!$A$1:$D$6,MATCH($O$2,Datasets!$A$2:$A$6,0)+1,FALSE))+(S3*HLOOKUP($B$1,Datasets!$A$1:$D$6,MATCH($S$2,Datasets!$A$2:$A$6,0)+1,FALSE)))/SUM(INDEX(Datasets!$B$2:$D$6,0,MATCH($B$1,Datasets!$B$1:$D$1,0),1))</f>
        <v>0.82861878453038684</v>
      </c>
      <c r="AB3" s="6">
        <f>((D3*HLOOKUP($B$1,Datasets!$A$1:$D$6,MATCH($C$2,Datasets!$A$2:$A$6,0)+1,FALSE))+(H3*HLOOKUP($B$1,Datasets!$A$1:$D$6,MATCH($G$2,Datasets!$A$2:$A$6,0)+1,FALSE))+(L3*HLOOKUP($B$1,Datasets!$A$1:$D$6,MATCH($K$2,Datasets!$A$2:$A$6,0)+1,FALSE))+(P3*HLOOKUP($B$1,Datasets!$A$1:$D$6,MATCH($O$2,Datasets!$A$2:$A$6,0)+1,FALSE))+(T3*HLOOKUP($B$1,Datasets!$A$1:$D$6,MATCH($S$2,Datasets!$A$2:$A$6,0)+1,FALSE)))/SUM(INDEX(Datasets!$B$2:$D$6,0,MATCH($B$1,Datasets!$B$1:$D$1,0),1))</f>
        <v>0.81922651933701662</v>
      </c>
      <c r="AC3" s="6">
        <f>((E3*HLOOKUP($B$1,Datasets!$A$1:$D$6,MATCH($C$2,Datasets!$A$2:$A$6,0)+1,FALSE))+(I3*HLOOKUP($B$1,Datasets!$A$1:$D$6,MATCH($G$2,Datasets!$A$2:$A$6,0)+1,FALSE))+(M3*HLOOKUP($B$1,Datasets!$A$1:$D$6,MATCH($K$2,Datasets!$A$2:$A$6,0)+1,FALSE))+(Q3*HLOOKUP($B$1,Datasets!$A$1:$D$6,MATCH($O$2,Datasets!$A$2:$A$6,0)+1,FALSE))+(U3*HLOOKUP($B$1,Datasets!$A$1:$D$6,MATCH($S$2,Datasets!$A$2:$A$6,0)+1,FALSE)))/SUM(INDEX(Datasets!$B$2:$D$6,0,MATCH($B$1,Datasets!$B$1:$D$1,0),1))</f>
        <v>0.80167079051985213</v>
      </c>
      <c r="AD3" s="6">
        <f>((F3*HLOOKUP($B$1,Datasets!$A$1:$D$6,MATCH($C$2,Datasets!$A$2:$A$6,0)+1,FALSE))+(J3*HLOOKUP($B$1,Datasets!$A$1:$D$6,MATCH($G$2,Datasets!$A$2:$A$6,0)+1,FALSE))+(N3*HLOOKUP($B$1,Datasets!$A$1:$D$6,MATCH($K$2,Datasets!$A$2:$A$6,0)+1,FALSE))+(R3*HLOOKUP($B$1,Datasets!$A$1:$D$6,MATCH($O$2,Datasets!$A$2:$A$6,0)+1,FALSE))+(V3*HLOOKUP($B$1,Datasets!$A$1:$D$6,MATCH($S$2,Datasets!$A$2:$A$6,0)+1,FALSE)))/SUM(INDEX(Datasets!$B$2:$D$6,0,MATCH($B$1,Datasets!$B$1:$D$1,0),1))</f>
        <v>0.80641957329532377</v>
      </c>
    </row>
    <row r="4" spans="1:30" ht="16" x14ac:dyDescent="0.2">
      <c r="A4" s="4" t="s">
        <v>18</v>
      </c>
      <c r="B4" s="4" t="s">
        <v>19</v>
      </c>
      <c r="C4" s="7"/>
      <c r="D4" s="7"/>
      <c r="E4" s="7"/>
      <c r="F4" s="8"/>
      <c r="G4" s="7"/>
      <c r="H4" s="7"/>
      <c r="I4" s="7"/>
      <c r="J4" s="8"/>
      <c r="K4" s="7"/>
      <c r="L4" s="7"/>
      <c r="M4" s="7"/>
      <c r="N4" s="14"/>
      <c r="O4" s="7"/>
      <c r="P4" s="7"/>
      <c r="Q4" s="7"/>
      <c r="R4" s="8"/>
      <c r="S4" s="7"/>
      <c r="T4" s="7"/>
      <c r="U4" s="7"/>
      <c r="V4" s="8"/>
      <c r="W4" s="8"/>
      <c r="X4" s="8"/>
      <c r="Y4" s="8"/>
      <c r="Z4" s="8"/>
      <c r="AA4" s="8"/>
      <c r="AB4" s="8"/>
      <c r="AC4" s="8"/>
      <c r="AD4" s="8"/>
    </row>
    <row r="5" spans="1:30" ht="16" x14ac:dyDescent="0.2">
      <c r="A5" s="9" t="s">
        <v>20</v>
      </c>
      <c r="B5" s="9" t="s">
        <v>21</v>
      </c>
      <c r="C5" s="8">
        <v>0.27500000000000002</v>
      </c>
      <c r="D5" s="8">
        <v>0.63461538461538403</v>
      </c>
      <c r="E5" s="8">
        <f>IF(D5&lt;&gt;"",2*C5*D5/(C5+D5),"")</f>
        <v>0.38372093023255804</v>
      </c>
      <c r="F5" s="8">
        <f t="shared" ref="F5:F13" si="3">5*C5*D5/((4*C5)+D5)</f>
        <v>0.50304878048780455</v>
      </c>
      <c r="G5" s="8">
        <v>0.3</v>
      </c>
      <c r="H5" s="8">
        <v>1</v>
      </c>
      <c r="I5" s="8">
        <f t="shared" ref="I5:I13" si="4">IF(H5&lt;&gt;"",2*G5*H5/(G5+H5),"")</f>
        <v>0.46153846153846151</v>
      </c>
      <c r="J5" s="8">
        <f t="shared" ref="J5:J13" si="5">5*G5*H5/((4*G5)+H5)</f>
        <v>0.68181818181818177</v>
      </c>
      <c r="K5" s="8">
        <v>0.17857142857142799</v>
      </c>
      <c r="L5" s="8">
        <v>0.86206896551724099</v>
      </c>
      <c r="M5" s="8">
        <f t="shared" ref="M5:M13" si="6">IF(L5&lt;&gt;"",2*K5*L5/(K5+L5),"")</f>
        <v>0.2958579881656796</v>
      </c>
      <c r="N5" s="14">
        <f t="shared" ref="N5:N13" si="7">5*K5*L5/((4*K5)+L5)</f>
        <v>0.488281249999999</v>
      </c>
      <c r="O5" s="8">
        <v>0.2</v>
      </c>
      <c r="P5" s="8">
        <v>0.30769230769230699</v>
      </c>
      <c r="Q5" s="8">
        <f t="shared" ref="Q5:Q13" si="8">IF(P5&lt;&gt;"",2*O5*P5/(O5+P5),"")</f>
        <v>0.24242424242424221</v>
      </c>
      <c r="R5" s="8">
        <f t="shared" ref="R5:R13" si="9">5*O5*P5/((4*O5)+P5)</f>
        <v>0.27777777777777729</v>
      </c>
      <c r="S5" s="8">
        <v>0.22727272727272699</v>
      </c>
      <c r="T5" s="8">
        <v>0.92592592592592504</v>
      </c>
      <c r="U5" s="8">
        <f t="shared" ref="U5:U6" si="10">IF(T5&lt;&gt;"",2*S5*T5/(S5+T5),"")</f>
        <v>0.36496350364963465</v>
      </c>
      <c r="V5" s="8">
        <f t="shared" ref="V5:V13" si="11">5*S5*T5/((4*S5)+T5)</f>
        <v>0.57339449541284337</v>
      </c>
      <c r="W5" s="8">
        <f t="shared" ref="W5:W13" si="12">AVERAGE(C5,G5,K5,O5,S5)</f>
        <v>0.23616883116883097</v>
      </c>
      <c r="X5" s="8">
        <f t="shared" ref="X5:X13" si="13">AVERAGE(D5,H5,L5,P5,T5)</f>
        <v>0.74606051675017149</v>
      </c>
      <c r="Y5" s="8">
        <f t="shared" ref="Y5:Y13" si="14">AVERAGE(E5,I5,M5,Q5,U5)</f>
        <v>0.34970102520211521</v>
      </c>
      <c r="Z5" s="8">
        <f t="shared" ref="Z5:Z13" si="15">AVERAGE(F5,J5,N5,R5,V5)</f>
        <v>0.50486409709932123</v>
      </c>
      <c r="AA5" s="8">
        <f>((C5*HLOOKUP($B$1,Datasets!$A$1:$D$6,MATCH($C$2,Datasets!$A$2:$A$6,0)+1,FALSE))+(G5*HLOOKUP($B$1,Datasets!$A$1:$D$6,MATCH($G$2,Datasets!$A$2:$A$6,0)+1,FALSE))+(K5*HLOOKUP($B$1,Datasets!$A$1:$D$6,MATCH($K$2,Datasets!$A$2:$A$6,0)+1,FALSE))+(O5*HLOOKUP($B$1,Datasets!$A$1:$D$6,MATCH($O$2,Datasets!$A$2:$A$6,0)+1,FALSE))+(S5*HLOOKUP($B$1,Datasets!$A$1:$D$6,MATCH($S$2,Datasets!$A$2:$A$6,0)+1,FALSE)))/SUM(INDEX(Datasets!$B$2:$D$6,0,MATCH($B$1,Datasets!$B$1:$D$1,0),1))</f>
        <v>0.23271148740761985</v>
      </c>
      <c r="AB5" s="8">
        <f>((D5*HLOOKUP($B$1,Datasets!$A$1:$D$6,MATCH($C$2,Datasets!$A$2:$A$6,0)+1,FALSE))+(H5*HLOOKUP($B$1,Datasets!$A$1:$D$6,MATCH($G$2,Datasets!$A$2:$A$6,0)+1,FALSE))+(L5*HLOOKUP($B$1,Datasets!$A$1:$D$6,MATCH($K$2,Datasets!$A$2:$A$6,0)+1,FALSE))+(P5*HLOOKUP($B$1,Datasets!$A$1:$D$6,MATCH($O$2,Datasets!$A$2:$A$6,0)+1,FALSE))+(T5*HLOOKUP($B$1,Datasets!$A$1:$D$6,MATCH($S$2,Datasets!$A$2:$A$6,0)+1,FALSE)))/SUM(INDEX(Datasets!$B$2:$D$6,0,MATCH($B$1,Datasets!$B$1:$D$1,0),1))</f>
        <v>0.66181212647206122</v>
      </c>
      <c r="AC5" s="8">
        <f>((E5*HLOOKUP($B$1,Datasets!$A$1:$D$6,MATCH($C$2,Datasets!$A$2:$A$6,0)+1,FALSE))+(I5*HLOOKUP($B$1,Datasets!$A$1:$D$6,MATCH($G$2,Datasets!$A$2:$A$6,0)+1,FALSE))+(M5*HLOOKUP($B$1,Datasets!$A$1:$D$6,MATCH($K$2,Datasets!$A$2:$A$6,0)+1,FALSE))+(Q5*HLOOKUP($B$1,Datasets!$A$1:$D$6,MATCH($O$2,Datasets!$A$2:$A$6,0)+1,FALSE))+(U5*HLOOKUP($B$1,Datasets!$A$1:$D$6,MATCH($S$2,Datasets!$A$2:$A$6,0)+1,FALSE)))/SUM(INDEX(Datasets!$B$2:$D$6,0,MATCH($B$1,Datasets!$B$1:$D$1,0),1))</f>
        <v>0.33383147787041179</v>
      </c>
      <c r="AD5" s="8">
        <f>((F5*HLOOKUP($B$1,Datasets!$A$1:$D$6,MATCH($C$2,Datasets!$A$2:$A$6,0)+1,FALSE))+(J5*HLOOKUP($B$1,Datasets!$A$1:$D$6,MATCH($G$2,Datasets!$A$2:$A$6,0)+1,FALSE))+(N5*HLOOKUP($B$1,Datasets!$A$1:$D$6,MATCH($K$2,Datasets!$A$2:$A$6,0)+1,FALSE))+(R5*HLOOKUP($B$1,Datasets!$A$1:$D$6,MATCH($O$2,Datasets!$A$2:$A$6,0)+1,FALSE))+(V5*HLOOKUP($B$1,Datasets!$A$1:$D$6,MATCH($S$2,Datasets!$A$2:$A$6,0)+1,FALSE)))/SUM(INDEX(Datasets!$B$2:$D$6,0,MATCH($B$1,Datasets!$B$1:$D$1,0),1))</f>
        <v>0.46553044119290216</v>
      </c>
    </row>
    <row r="6" spans="1:30" ht="16" x14ac:dyDescent="0.2">
      <c r="A6" s="10"/>
      <c r="B6" s="10" t="s">
        <v>22</v>
      </c>
      <c r="C6" s="6">
        <v>0.27500000000000002</v>
      </c>
      <c r="D6" s="6">
        <v>0.63461538461538403</v>
      </c>
      <c r="E6" s="6">
        <f>IF(D6&lt;&gt;"",2*C6*D6/(C6+D6),"")</f>
        <v>0.38372093023255804</v>
      </c>
      <c r="F6" s="6">
        <f t="shared" si="3"/>
        <v>0.50304878048780455</v>
      </c>
      <c r="G6" s="6">
        <v>0.305084745762711</v>
      </c>
      <c r="H6" s="6">
        <v>1</v>
      </c>
      <c r="I6" s="6">
        <f t="shared" si="4"/>
        <v>0.46753246753246647</v>
      </c>
      <c r="J6" s="6">
        <f t="shared" si="5"/>
        <v>0.68702290076335781</v>
      </c>
      <c r="K6" s="6">
        <v>0.196850393700787</v>
      </c>
      <c r="L6" s="6">
        <v>0.86206896551724099</v>
      </c>
      <c r="M6" s="11">
        <f t="shared" si="6"/>
        <v>0.32051282051281993</v>
      </c>
      <c r="N6" s="11">
        <f t="shared" si="7"/>
        <v>0.51440329218106939</v>
      </c>
      <c r="O6" s="11">
        <v>0.20253164556962</v>
      </c>
      <c r="P6" s="11">
        <v>0.30769230769230699</v>
      </c>
      <c r="Q6" s="6">
        <f t="shared" si="8"/>
        <v>0.24427480916030492</v>
      </c>
      <c r="R6" s="6">
        <f t="shared" si="9"/>
        <v>0.27874564459930257</v>
      </c>
      <c r="S6" s="11">
        <v>0.23148148148148101</v>
      </c>
      <c r="T6" s="11">
        <v>0.92592592592592504</v>
      </c>
      <c r="U6" s="6">
        <f t="shared" si="10"/>
        <v>0.37037037037036968</v>
      </c>
      <c r="V6" s="6">
        <f t="shared" si="11"/>
        <v>0.57870370370370283</v>
      </c>
      <c r="W6" s="6">
        <f t="shared" si="12"/>
        <v>0.24218965330291981</v>
      </c>
      <c r="X6" s="6">
        <f t="shared" si="13"/>
        <v>0.74606051675017149</v>
      </c>
      <c r="Y6" s="6">
        <f t="shared" si="14"/>
        <v>0.35728227956170383</v>
      </c>
      <c r="Z6" s="6">
        <f t="shared" si="15"/>
        <v>0.51238486434704744</v>
      </c>
      <c r="AA6" s="6">
        <f>((C6*HLOOKUP($B$1,Datasets!$A$1:$D$6,MATCH($C$2,Datasets!$A$2:$A$6,0)+1,FALSE))+(G6*HLOOKUP($B$1,Datasets!$A$1:$D$6,MATCH($G$2,Datasets!$A$2:$A$6,0)+1,FALSE))+(K6*HLOOKUP($B$1,Datasets!$A$1:$D$6,MATCH($K$2,Datasets!$A$2:$A$6,0)+1,FALSE))+(O6*HLOOKUP($B$1,Datasets!$A$1:$D$6,MATCH($O$2,Datasets!$A$2:$A$6,0)+1,FALSE))+(S6*HLOOKUP($B$1,Datasets!$A$1:$D$6,MATCH($S$2,Datasets!$A$2:$A$6,0)+1,FALSE)))/SUM(INDEX(Datasets!$B$2:$D$6,0,MATCH($B$1,Datasets!$B$1:$D$1,0),1))</f>
        <v>0.23765330956694378</v>
      </c>
      <c r="AB6" s="6">
        <f>((D6*HLOOKUP($B$1,Datasets!$A$1:$D$6,MATCH($C$2,Datasets!$A$2:$A$6,0)+1,FALSE))+(H6*HLOOKUP($B$1,Datasets!$A$1:$D$6,MATCH($G$2,Datasets!$A$2:$A$6,0)+1,FALSE))+(L6*HLOOKUP($B$1,Datasets!$A$1:$D$6,MATCH($K$2,Datasets!$A$2:$A$6,0)+1,FALSE))+(P6*HLOOKUP($B$1,Datasets!$A$1:$D$6,MATCH($O$2,Datasets!$A$2:$A$6,0)+1,FALSE))+(T6*HLOOKUP($B$1,Datasets!$A$1:$D$6,MATCH($S$2,Datasets!$A$2:$A$6,0)+1,FALSE)))/SUM(INDEX(Datasets!$B$2:$D$6,0,MATCH($B$1,Datasets!$B$1:$D$1,0),1))</f>
        <v>0.66181212647206122</v>
      </c>
      <c r="AC6" s="6">
        <f>((E6*HLOOKUP($B$1,Datasets!$A$1:$D$6,MATCH($C$2,Datasets!$A$2:$A$6,0)+1,FALSE))+(I6*HLOOKUP($B$1,Datasets!$A$1:$D$6,MATCH($G$2,Datasets!$A$2:$A$6,0)+1,FALSE))+(M6*HLOOKUP($B$1,Datasets!$A$1:$D$6,MATCH($K$2,Datasets!$A$2:$A$6,0)+1,FALSE))+(Q6*HLOOKUP($B$1,Datasets!$A$1:$D$6,MATCH($O$2,Datasets!$A$2:$A$6,0)+1,FALSE))+(U6*HLOOKUP($B$1,Datasets!$A$1:$D$6,MATCH($S$2,Datasets!$A$2:$A$6,0)+1,FALSE)))/SUM(INDEX(Datasets!$B$2:$D$6,0,MATCH($B$1,Datasets!$B$1:$D$1,0),1))</f>
        <v>0.33991519512320822</v>
      </c>
      <c r="AD6" s="6">
        <f>((F6*HLOOKUP($B$1,Datasets!$A$1:$D$6,MATCH($C$2,Datasets!$A$2:$A$6,0)+1,FALSE))+(J6*HLOOKUP($B$1,Datasets!$A$1:$D$6,MATCH($G$2,Datasets!$A$2:$A$6,0)+1,FALSE))+(N6*HLOOKUP($B$1,Datasets!$A$1:$D$6,MATCH($K$2,Datasets!$A$2:$A$6,0)+1,FALSE))+(R6*HLOOKUP($B$1,Datasets!$A$1:$D$6,MATCH($O$2,Datasets!$A$2:$A$6,0)+1,FALSE))+(V6*HLOOKUP($B$1,Datasets!$A$1:$D$6,MATCH($S$2,Datasets!$A$2:$A$6,0)+1,FALSE)))/SUM(INDEX(Datasets!$B$2:$D$6,0,MATCH($B$1,Datasets!$B$1:$D$1,0),1))</f>
        <v>0.47150578833242618</v>
      </c>
    </row>
    <row r="7" spans="1:30" ht="16" x14ac:dyDescent="0.2">
      <c r="A7" s="10"/>
      <c r="B7" s="10" t="s">
        <v>23</v>
      </c>
      <c r="C7" s="6">
        <v>0.34020618556700999</v>
      </c>
      <c r="D7" s="6">
        <v>0.63461538461538403</v>
      </c>
      <c r="E7" s="6">
        <f t="shared" ref="E7:E13" si="16">IF(D7&lt;&gt;"",2*C7*D7/(C7+D7),"")</f>
        <v>0.44295302013422777</v>
      </c>
      <c r="F7" s="6">
        <f t="shared" si="3"/>
        <v>0.54098360655737654</v>
      </c>
      <c r="G7" s="6">
        <v>0.40909090909090901</v>
      </c>
      <c r="H7" s="6">
        <v>1</v>
      </c>
      <c r="I7" s="11">
        <f t="shared" si="4"/>
        <v>0.58064516129032251</v>
      </c>
      <c r="J7" s="6">
        <f t="shared" si="5"/>
        <v>0.77586206896551724</v>
      </c>
      <c r="K7" s="6">
        <v>0.43636363636363601</v>
      </c>
      <c r="L7" s="6">
        <v>0.82758620689655105</v>
      </c>
      <c r="M7" s="6">
        <f t="shared" si="6"/>
        <v>0.57142857142857095</v>
      </c>
      <c r="N7" s="11">
        <f t="shared" si="7"/>
        <v>0.70175438596491169</v>
      </c>
      <c r="O7" s="6">
        <v>0.21621621621621601</v>
      </c>
      <c r="P7" s="6">
        <v>0.30769230769230699</v>
      </c>
      <c r="Q7" s="6">
        <f>IF(P7&lt;&gt;"",2*O7*P7/(O7+P7),"")</f>
        <v>0.25396825396825357</v>
      </c>
      <c r="R7" s="6">
        <f t="shared" si="9"/>
        <v>0.28368794326241076</v>
      </c>
      <c r="S7" s="6">
        <v>0.28735632183908</v>
      </c>
      <c r="T7" s="6">
        <v>0.92592592592592504</v>
      </c>
      <c r="U7" s="6">
        <f>IF(T7&lt;&gt;"",2*S7*T7/(S7+T7),"")</f>
        <v>0.4385964912280696</v>
      </c>
      <c r="V7" s="6">
        <f t="shared" si="11"/>
        <v>0.64102564102564019</v>
      </c>
      <c r="W7" s="6">
        <f t="shared" si="12"/>
        <v>0.33784665381537021</v>
      </c>
      <c r="X7" s="6">
        <f t="shared" si="13"/>
        <v>0.73916396502603354</v>
      </c>
      <c r="Y7" s="6">
        <f t="shared" si="14"/>
        <v>0.45751829960988888</v>
      </c>
      <c r="Z7" s="6">
        <f t="shared" si="15"/>
        <v>0.58866272915517137</v>
      </c>
      <c r="AA7" s="6">
        <f>((C7*HLOOKUP($B$1,Datasets!$A$1:$D$6,MATCH($C$2,Datasets!$A$2:$A$6,0)+1,FALSE))+(G7*HLOOKUP($B$1,Datasets!$A$1:$D$6,MATCH($G$2,Datasets!$A$2:$A$6,0)+1,FALSE))+(K7*HLOOKUP($B$1,Datasets!$A$1:$D$6,MATCH($K$2,Datasets!$A$2:$A$6,0)+1,FALSE))+(O7*HLOOKUP($B$1,Datasets!$A$1:$D$6,MATCH($O$2,Datasets!$A$2:$A$6,0)+1,FALSE))+(S7*HLOOKUP($B$1,Datasets!$A$1:$D$6,MATCH($S$2,Datasets!$A$2:$A$6,0)+1,FALSE)))/SUM(INDEX(Datasets!$B$2:$D$6,0,MATCH($B$1,Datasets!$B$1:$D$1,0),1))</f>
        <v>0.31957778048540525</v>
      </c>
      <c r="AB7" s="6">
        <f>((D7*HLOOKUP($B$1,Datasets!$A$1:$D$6,MATCH($C$2,Datasets!$A$2:$A$6,0)+1,FALSE))+(H7*HLOOKUP($B$1,Datasets!$A$1:$D$6,MATCH($G$2,Datasets!$A$2:$A$6,0)+1,FALSE))+(L7*HLOOKUP($B$1,Datasets!$A$1:$D$6,MATCH($K$2,Datasets!$A$2:$A$6,0)+1,FALSE))+(P7*HLOOKUP($B$1,Datasets!$A$1:$D$6,MATCH($O$2,Datasets!$A$2:$A$6,0)+1,FALSE))+(T7*HLOOKUP($B$1,Datasets!$A$1:$D$6,MATCH($S$2,Datasets!$A$2:$A$6,0)+1,FALSE)))/SUM(INDEX(Datasets!$B$2:$D$6,0,MATCH($B$1,Datasets!$B$1:$D$1,0),1))</f>
        <v>0.65609675211504059</v>
      </c>
      <c r="AC7" s="6">
        <f>((E7*HLOOKUP($B$1,Datasets!$A$1:$D$6,MATCH($C$2,Datasets!$A$2:$A$6,0)+1,FALSE))+(I7*HLOOKUP($B$1,Datasets!$A$1:$D$6,MATCH($G$2,Datasets!$A$2:$A$6,0)+1,FALSE))+(M7*HLOOKUP($B$1,Datasets!$A$1:$D$6,MATCH($K$2,Datasets!$A$2:$A$6,0)+1,FALSE))+(Q7*HLOOKUP($B$1,Datasets!$A$1:$D$6,MATCH($O$2,Datasets!$A$2:$A$6,0)+1,FALSE))+(U7*HLOOKUP($B$1,Datasets!$A$1:$D$6,MATCH($S$2,Datasets!$A$2:$A$6,0)+1,FALSE)))/SUM(INDEX(Datasets!$B$2:$D$6,0,MATCH($B$1,Datasets!$B$1:$D$1,0),1))</f>
        <v>0.42373327743142675</v>
      </c>
      <c r="AD7" s="6">
        <f>((F7*HLOOKUP($B$1,Datasets!$A$1:$D$6,MATCH($C$2,Datasets!$A$2:$A$6,0)+1,FALSE))+(J7*HLOOKUP($B$1,Datasets!$A$1:$D$6,MATCH($G$2,Datasets!$A$2:$A$6,0)+1,FALSE))+(N7*HLOOKUP($B$1,Datasets!$A$1:$D$6,MATCH($K$2,Datasets!$A$2:$A$6,0)+1,FALSE))+(R7*HLOOKUP($B$1,Datasets!$A$1:$D$6,MATCH($O$2,Datasets!$A$2:$A$6,0)+1,FALSE))+(V7*HLOOKUP($B$1,Datasets!$A$1:$D$6,MATCH($S$2,Datasets!$A$2:$A$6,0)+1,FALSE)))/SUM(INDEX(Datasets!$B$2:$D$6,0,MATCH($B$1,Datasets!$B$1:$D$1,0),1))</f>
        <v>0.53384336700905555</v>
      </c>
    </row>
    <row r="8" spans="1:30" ht="16" x14ac:dyDescent="0.2">
      <c r="A8" s="9" t="s">
        <v>24</v>
      </c>
      <c r="B8" s="9" t="s">
        <v>21</v>
      </c>
      <c r="C8" s="8">
        <v>0.29166666666666602</v>
      </c>
      <c r="D8" s="8">
        <v>0.67307692307692302</v>
      </c>
      <c r="E8" s="8">
        <f t="shared" si="16"/>
        <v>0.4069767441860459</v>
      </c>
      <c r="F8" s="8">
        <f t="shared" si="3"/>
        <v>0.53353658536585313</v>
      </c>
      <c r="G8" s="8">
        <v>0.3</v>
      </c>
      <c r="H8" s="8">
        <v>1</v>
      </c>
      <c r="I8" s="8">
        <f t="shared" si="4"/>
        <v>0.46153846153846151</v>
      </c>
      <c r="J8" s="8">
        <f t="shared" si="5"/>
        <v>0.68181818181818177</v>
      </c>
      <c r="K8" s="8">
        <v>0.17142857142857101</v>
      </c>
      <c r="L8" s="8">
        <v>0.82758620689655105</v>
      </c>
      <c r="M8" s="8">
        <f t="shared" si="6"/>
        <v>0.28402366863905265</v>
      </c>
      <c r="N8" s="14">
        <f t="shared" si="7"/>
        <v>0.46874999999999922</v>
      </c>
      <c r="O8" s="8">
        <v>0.1875</v>
      </c>
      <c r="P8" s="8">
        <v>0.28846153846153799</v>
      </c>
      <c r="Q8" s="8">
        <f>IF(P8&lt;&gt;"",2*O8*P8/(O8+P8),"")</f>
        <v>0.22727272727272713</v>
      </c>
      <c r="R8" s="8">
        <f t="shared" si="9"/>
        <v>0.26041666666666635</v>
      </c>
      <c r="S8" s="8">
        <v>0.22727272727272699</v>
      </c>
      <c r="T8" s="8">
        <v>0.92592592592592504</v>
      </c>
      <c r="U8" s="8">
        <f>IF(T8&lt;&gt;"",2*S8*T8/(S8+T8),"")</f>
        <v>0.36496350364963465</v>
      </c>
      <c r="V8" s="8">
        <f t="shared" si="11"/>
        <v>0.57339449541284337</v>
      </c>
      <c r="W8" s="8">
        <f t="shared" si="12"/>
        <v>0.2355735930735928</v>
      </c>
      <c r="X8" s="8">
        <f t="shared" si="13"/>
        <v>0.74301011887218738</v>
      </c>
      <c r="Y8" s="8">
        <f t="shared" si="14"/>
        <v>0.34895502105718434</v>
      </c>
      <c r="Z8" s="8">
        <f t="shared" si="15"/>
        <v>0.50358318585270878</v>
      </c>
      <c r="AA8" s="8">
        <f>((C8*HLOOKUP($B$1,Datasets!$A$1:$D$6,MATCH($C$2,Datasets!$A$2:$A$6,0)+1,FALSE))+(G8*HLOOKUP($B$1,Datasets!$A$1:$D$6,MATCH($G$2,Datasets!$A$2:$A$6,0)+1,FALSE))+(K8*HLOOKUP($B$1,Datasets!$A$1:$D$6,MATCH($K$2,Datasets!$A$2:$A$6,0)+1,FALSE))+(O8*HLOOKUP($B$1,Datasets!$A$1:$D$6,MATCH($O$2,Datasets!$A$2:$A$6,0)+1,FALSE))+(S8*HLOOKUP($B$1,Datasets!$A$1:$D$6,MATCH($S$2,Datasets!$A$2:$A$6,0)+1,FALSE)))/SUM(INDEX(Datasets!$B$2:$D$6,0,MATCH($B$1,Datasets!$B$1:$D$1,0),1))</f>
        <v>0.23272464184066363</v>
      </c>
      <c r="AB8" s="8">
        <f>((D8*HLOOKUP($B$1,Datasets!$A$1:$D$6,MATCH($C$2,Datasets!$A$2:$A$6,0)+1,FALSE))+(H8*HLOOKUP($B$1,Datasets!$A$1:$D$6,MATCH($G$2,Datasets!$A$2:$A$6,0)+1,FALSE))+(L8*HLOOKUP($B$1,Datasets!$A$1:$D$6,MATCH($K$2,Datasets!$A$2:$A$6,0)+1,FALSE))+(P8*HLOOKUP($B$1,Datasets!$A$1:$D$6,MATCH($O$2,Datasets!$A$2:$A$6,0)+1,FALSE))+(T8*HLOOKUP($B$1,Datasets!$A$1:$D$6,MATCH($S$2,Datasets!$A$2:$A$6,0)+1,FALSE)))/SUM(INDEX(Datasets!$B$2:$D$6,0,MATCH($B$1,Datasets!$B$1:$D$1,0),1))</f>
        <v>0.66162161399349395</v>
      </c>
      <c r="AC8" s="8">
        <f>((E8*HLOOKUP($B$1,Datasets!$A$1:$D$6,MATCH($C$2,Datasets!$A$2:$A$6,0)+1,FALSE))+(I8*HLOOKUP($B$1,Datasets!$A$1:$D$6,MATCH($G$2,Datasets!$A$2:$A$6,0)+1,FALSE))+(M8*HLOOKUP($B$1,Datasets!$A$1:$D$6,MATCH($K$2,Datasets!$A$2:$A$6,0)+1,FALSE))+(Q8*HLOOKUP($B$1,Datasets!$A$1:$D$6,MATCH($O$2,Datasets!$A$2:$A$6,0)+1,FALSE))+(U8*HLOOKUP($B$1,Datasets!$A$1:$D$6,MATCH($S$2,Datasets!$A$2:$A$6,0)+1,FALSE)))/SUM(INDEX(Datasets!$B$2:$D$6,0,MATCH($B$1,Datasets!$B$1:$D$1,0),1))</f>
        <v>0.33419829528424483</v>
      </c>
      <c r="AD8" s="8">
        <f>((F8*HLOOKUP($B$1,Datasets!$A$1:$D$6,MATCH($C$2,Datasets!$A$2:$A$6,0)+1,FALSE))+(J8*HLOOKUP($B$1,Datasets!$A$1:$D$6,MATCH($G$2,Datasets!$A$2:$A$6,0)+1,FALSE))+(N8*HLOOKUP($B$1,Datasets!$A$1:$D$6,MATCH($K$2,Datasets!$A$2:$A$6,0)+1,FALSE))+(R8*HLOOKUP($B$1,Datasets!$A$1:$D$6,MATCH($O$2,Datasets!$A$2:$A$6,0)+1,FALSE))+(V8*HLOOKUP($B$1,Datasets!$A$1:$D$6,MATCH($S$2,Datasets!$A$2:$A$6,0)+1,FALSE)))/SUM(INDEX(Datasets!$B$2:$D$6,0,MATCH($B$1,Datasets!$B$1:$D$1,0),1))</f>
        <v>0.46606442227511635</v>
      </c>
    </row>
    <row r="9" spans="1:30" ht="16" x14ac:dyDescent="0.2">
      <c r="A9" s="10"/>
      <c r="B9" s="10" t="s">
        <v>22</v>
      </c>
      <c r="C9" s="6">
        <v>0.29166666666666602</v>
      </c>
      <c r="D9" s="6">
        <v>0.67307692307692302</v>
      </c>
      <c r="E9" s="6">
        <f t="shared" si="16"/>
        <v>0.4069767441860459</v>
      </c>
      <c r="F9" s="6">
        <f t="shared" si="3"/>
        <v>0.53353658536585313</v>
      </c>
      <c r="G9" s="6">
        <v>0.305084745762711</v>
      </c>
      <c r="H9" s="6">
        <v>1</v>
      </c>
      <c r="I9" s="6">
        <f t="shared" si="4"/>
        <v>0.46753246753246647</v>
      </c>
      <c r="J9" s="6">
        <f t="shared" si="5"/>
        <v>0.68702290076335781</v>
      </c>
      <c r="K9" s="6">
        <v>0.18461538461538399</v>
      </c>
      <c r="L9" s="6">
        <v>0.82758620689655105</v>
      </c>
      <c r="M9" s="6">
        <f t="shared" si="6"/>
        <v>0.30188679245282929</v>
      </c>
      <c r="N9" s="11">
        <f t="shared" si="7"/>
        <v>0.48780487804877937</v>
      </c>
      <c r="O9" s="6">
        <v>0.1875</v>
      </c>
      <c r="P9" s="6">
        <v>0.28846153846153799</v>
      </c>
      <c r="Q9" s="6">
        <f t="shared" si="8"/>
        <v>0.22727272727272713</v>
      </c>
      <c r="R9" s="6">
        <f t="shared" si="9"/>
        <v>0.26041666666666635</v>
      </c>
      <c r="S9" s="6">
        <v>0.23148148148148101</v>
      </c>
      <c r="T9" s="6">
        <v>0.92592592592592504</v>
      </c>
      <c r="U9" s="6">
        <f t="shared" ref="U9:U13" si="17">IF(T9&lt;&gt;"",2*S9*T9/(S9+T9),"")</f>
        <v>0.37037037037036968</v>
      </c>
      <c r="V9" s="6">
        <f t="shared" si="11"/>
        <v>0.57870370370370283</v>
      </c>
      <c r="W9" s="6">
        <f t="shared" si="12"/>
        <v>0.24006965570524841</v>
      </c>
      <c r="X9" s="6">
        <f t="shared" si="13"/>
        <v>0.74301011887218738</v>
      </c>
      <c r="Y9" s="6">
        <f t="shared" si="14"/>
        <v>0.35480782036288766</v>
      </c>
      <c r="Z9" s="6">
        <f t="shared" si="15"/>
        <v>0.50949694690967184</v>
      </c>
      <c r="AA9" s="6">
        <f>((C9*HLOOKUP($B$1,Datasets!$A$1:$D$6,MATCH($C$2,Datasets!$A$2:$A$6,0)+1,FALSE))+(G9*HLOOKUP($B$1,Datasets!$A$1:$D$6,MATCH($G$2,Datasets!$A$2:$A$6,0)+1,FALSE))+(K9*HLOOKUP($B$1,Datasets!$A$1:$D$6,MATCH($K$2,Datasets!$A$2:$A$6,0)+1,FALSE))+(O9*HLOOKUP($B$1,Datasets!$A$1:$D$6,MATCH($O$2,Datasets!$A$2:$A$6,0)+1,FALSE))+(S9*HLOOKUP($B$1,Datasets!$A$1:$D$6,MATCH($S$2,Datasets!$A$2:$A$6,0)+1,FALSE)))/SUM(INDEX(Datasets!$B$2:$D$6,0,MATCH($B$1,Datasets!$B$1:$D$1,0),1))</f>
        <v>0.23609513732652557</v>
      </c>
      <c r="AB9" s="6">
        <f>((D9*HLOOKUP($B$1,Datasets!$A$1:$D$6,MATCH($C$2,Datasets!$A$2:$A$6,0)+1,FALSE))+(H9*HLOOKUP($B$1,Datasets!$A$1:$D$6,MATCH($G$2,Datasets!$A$2:$A$6,0)+1,FALSE))+(L9*HLOOKUP($B$1,Datasets!$A$1:$D$6,MATCH($K$2,Datasets!$A$2:$A$6,0)+1,FALSE))+(P9*HLOOKUP($B$1,Datasets!$A$1:$D$6,MATCH($O$2,Datasets!$A$2:$A$6,0)+1,FALSE))+(T9*HLOOKUP($B$1,Datasets!$A$1:$D$6,MATCH($S$2,Datasets!$A$2:$A$6,0)+1,FALSE)))/SUM(INDEX(Datasets!$B$2:$D$6,0,MATCH($B$1,Datasets!$B$1:$D$1,0),1))</f>
        <v>0.66162161399349395</v>
      </c>
      <c r="AC9" s="6">
        <f>((E9*HLOOKUP($B$1,Datasets!$A$1:$D$6,MATCH($C$2,Datasets!$A$2:$A$6,0)+1,FALSE))+(I9*HLOOKUP($B$1,Datasets!$A$1:$D$6,MATCH($G$2,Datasets!$A$2:$A$6,0)+1,FALSE))+(M9*HLOOKUP($B$1,Datasets!$A$1:$D$6,MATCH($K$2,Datasets!$A$2:$A$6,0)+1,FALSE))+(Q9*HLOOKUP($B$1,Datasets!$A$1:$D$6,MATCH($O$2,Datasets!$A$2:$A$6,0)+1,FALSE))+(U9*HLOOKUP($B$1,Datasets!$A$1:$D$6,MATCH($S$2,Datasets!$A$2:$A$6,0)+1,FALSE)))/SUM(INDEX(Datasets!$B$2:$D$6,0,MATCH($B$1,Datasets!$B$1:$D$1,0),1))</f>
        <v>0.33862466045816741</v>
      </c>
      <c r="AD9" s="6">
        <f>((F9*HLOOKUP($B$1,Datasets!$A$1:$D$6,MATCH($C$2,Datasets!$A$2:$A$6,0)+1,FALSE))+(J9*HLOOKUP($B$1,Datasets!$A$1:$D$6,MATCH($G$2,Datasets!$A$2:$A$6,0)+1,FALSE))+(N9*HLOOKUP($B$1,Datasets!$A$1:$D$6,MATCH($K$2,Datasets!$A$2:$A$6,0)+1,FALSE))+(R9*HLOOKUP($B$1,Datasets!$A$1:$D$6,MATCH($O$2,Datasets!$A$2:$A$6,0)+1,FALSE))+(V9*HLOOKUP($B$1,Datasets!$A$1:$D$6,MATCH($S$2,Datasets!$A$2:$A$6,0)+1,FALSE)))/SUM(INDEX(Datasets!$B$2:$D$6,0,MATCH($B$1,Datasets!$B$1:$D$1,0),1))</f>
        <v>0.47059035505724794</v>
      </c>
    </row>
    <row r="10" spans="1:30" ht="16" x14ac:dyDescent="0.2">
      <c r="A10" s="10"/>
      <c r="B10" s="10" t="s">
        <v>23</v>
      </c>
      <c r="C10" s="6">
        <v>0.36458333333333298</v>
      </c>
      <c r="D10" s="6">
        <v>0.67307692307692302</v>
      </c>
      <c r="E10" s="6">
        <f t="shared" si="16"/>
        <v>0.47297297297297269</v>
      </c>
      <c r="F10" s="6">
        <f t="shared" si="3"/>
        <v>0.57565789473684192</v>
      </c>
      <c r="G10" s="6">
        <v>0.40909090909090901</v>
      </c>
      <c r="H10" s="6">
        <v>1</v>
      </c>
      <c r="I10" s="6">
        <f t="shared" si="4"/>
        <v>0.58064516129032251</v>
      </c>
      <c r="J10" s="6">
        <f t="shared" si="5"/>
        <v>0.77586206896551724</v>
      </c>
      <c r="K10" s="6">
        <v>0.35294117647058798</v>
      </c>
      <c r="L10" s="6">
        <v>0.82758620689655105</v>
      </c>
      <c r="M10" s="6">
        <f t="shared" si="6"/>
        <v>0.4948453608247419</v>
      </c>
      <c r="N10" s="11">
        <f t="shared" si="7"/>
        <v>0.65217391304347772</v>
      </c>
      <c r="O10" s="6">
        <v>0.20833333333333301</v>
      </c>
      <c r="P10" s="6">
        <v>0.28846153846153799</v>
      </c>
      <c r="Q10" s="6">
        <f t="shared" si="8"/>
        <v>0.24193548387096733</v>
      </c>
      <c r="R10" s="6">
        <f t="shared" si="9"/>
        <v>0.26785714285714241</v>
      </c>
      <c r="S10" s="6">
        <v>0.30487804878048702</v>
      </c>
      <c r="T10" s="6">
        <v>0.92592592592592504</v>
      </c>
      <c r="U10" s="6">
        <f t="shared" si="17"/>
        <v>0.4587155963302742</v>
      </c>
      <c r="V10" s="6">
        <f t="shared" si="11"/>
        <v>0.6578947368421042</v>
      </c>
      <c r="W10" s="6">
        <f t="shared" si="12"/>
        <v>0.32796536020173001</v>
      </c>
      <c r="X10" s="6">
        <f t="shared" si="13"/>
        <v>0.74301011887218738</v>
      </c>
      <c r="Y10" s="6">
        <f t="shared" si="14"/>
        <v>0.44982291505785571</v>
      </c>
      <c r="Z10" s="6">
        <f t="shared" si="15"/>
        <v>0.58588915128901675</v>
      </c>
      <c r="AA10" s="6">
        <f>((C10*HLOOKUP($B$1,Datasets!$A$1:$D$6,MATCH($C$2,Datasets!$A$2:$A$6,0)+1,FALSE))+(G10*HLOOKUP($B$1,Datasets!$A$1:$D$6,MATCH($G$2,Datasets!$A$2:$A$6,0)+1,FALSE))+(K10*HLOOKUP($B$1,Datasets!$A$1:$D$6,MATCH($K$2,Datasets!$A$2:$A$6,0)+1,FALSE))+(O10*HLOOKUP($B$1,Datasets!$A$1:$D$6,MATCH($O$2,Datasets!$A$2:$A$6,0)+1,FALSE))+(S10*HLOOKUP($B$1,Datasets!$A$1:$D$6,MATCH($S$2,Datasets!$A$2:$A$6,0)+1,FALSE)))/SUM(INDEX(Datasets!$B$2:$D$6,0,MATCH($B$1,Datasets!$B$1:$D$1,0),1))</f>
        <v>0.31320008065947608</v>
      </c>
      <c r="AB10" s="6">
        <f>((D10*HLOOKUP($B$1,Datasets!$A$1:$D$6,MATCH($C$2,Datasets!$A$2:$A$6,0)+1,FALSE))+(H10*HLOOKUP($B$1,Datasets!$A$1:$D$6,MATCH($G$2,Datasets!$A$2:$A$6,0)+1,FALSE))+(L10*HLOOKUP($B$1,Datasets!$A$1:$D$6,MATCH($K$2,Datasets!$A$2:$A$6,0)+1,FALSE))+(P10*HLOOKUP($B$1,Datasets!$A$1:$D$6,MATCH($O$2,Datasets!$A$2:$A$6,0)+1,FALSE))+(T10*HLOOKUP($B$1,Datasets!$A$1:$D$6,MATCH($S$2,Datasets!$A$2:$A$6,0)+1,FALSE)))/SUM(INDEX(Datasets!$B$2:$D$6,0,MATCH($B$1,Datasets!$B$1:$D$1,0),1))</f>
        <v>0.66162161399349395</v>
      </c>
      <c r="AC10" s="6">
        <f>((E10*HLOOKUP($B$1,Datasets!$A$1:$D$6,MATCH($C$2,Datasets!$A$2:$A$6,0)+1,FALSE))+(I10*HLOOKUP($B$1,Datasets!$A$1:$D$6,MATCH($G$2,Datasets!$A$2:$A$6,0)+1,FALSE))+(M10*HLOOKUP($B$1,Datasets!$A$1:$D$6,MATCH($K$2,Datasets!$A$2:$A$6,0)+1,FALSE))+(Q10*HLOOKUP($B$1,Datasets!$A$1:$D$6,MATCH($O$2,Datasets!$A$2:$A$6,0)+1,FALSE))+(U10*HLOOKUP($B$1,Datasets!$A$1:$D$6,MATCH($S$2,Datasets!$A$2:$A$6,0)+1,FALSE)))/SUM(INDEX(Datasets!$B$2:$D$6,0,MATCH($B$1,Datasets!$B$1:$D$1,0),1))</f>
        <v>0.41931986377011576</v>
      </c>
      <c r="AD10" s="6">
        <f>((F10*HLOOKUP($B$1,Datasets!$A$1:$D$6,MATCH($C$2,Datasets!$A$2:$A$6,0)+1,FALSE))+(J10*HLOOKUP($B$1,Datasets!$A$1:$D$6,MATCH($G$2,Datasets!$A$2:$A$6,0)+1,FALSE))+(N10*HLOOKUP($B$1,Datasets!$A$1:$D$6,MATCH($K$2,Datasets!$A$2:$A$6,0)+1,FALSE))+(R10*HLOOKUP($B$1,Datasets!$A$1:$D$6,MATCH($O$2,Datasets!$A$2:$A$6,0)+1,FALSE))+(V10*HLOOKUP($B$1,Datasets!$A$1:$D$6,MATCH($S$2,Datasets!$A$2:$A$6,0)+1,FALSE)))/SUM(INDEX(Datasets!$B$2:$D$6,0,MATCH($B$1,Datasets!$B$1:$D$1,0),1))</f>
        <v>0.53364879164704559</v>
      </c>
    </row>
    <row r="11" spans="1:30" ht="16" x14ac:dyDescent="0.2">
      <c r="A11" s="9" t="s">
        <v>25</v>
      </c>
      <c r="B11" s="9" t="s">
        <v>21</v>
      </c>
      <c r="C11" s="8">
        <v>0.28333333333333299</v>
      </c>
      <c r="D11" s="8">
        <v>0.65384615384615297</v>
      </c>
      <c r="E11" s="8">
        <f t="shared" si="16"/>
        <v>0.39534883720930186</v>
      </c>
      <c r="F11" s="8">
        <f t="shared" si="3"/>
        <v>0.51829268292682862</v>
      </c>
      <c r="G11" s="8">
        <v>0.3</v>
      </c>
      <c r="H11" s="8">
        <v>1</v>
      </c>
      <c r="I11" s="8">
        <f t="shared" si="4"/>
        <v>0.46153846153846151</v>
      </c>
      <c r="J11" s="8">
        <f t="shared" si="5"/>
        <v>0.68181818181818177</v>
      </c>
      <c r="K11" s="8">
        <v>0.17142857142857101</v>
      </c>
      <c r="L11" s="8">
        <v>0.82758620689655105</v>
      </c>
      <c r="M11" s="8">
        <f t="shared" si="6"/>
        <v>0.28402366863905265</v>
      </c>
      <c r="N11" s="14">
        <f t="shared" si="7"/>
        <v>0.46874999999999922</v>
      </c>
      <c r="O11" s="8">
        <v>0.16250000000000001</v>
      </c>
      <c r="P11" s="8">
        <v>0.25</v>
      </c>
      <c r="Q11" s="8">
        <f t="shared" si="8"/>
        <v>0.19696969696969699</v>
      </c>
      <c r="R11" s="8">
        <f t="shared" si="9"/>
        <v>0.22569444444444445</v>
      </c>
      <c r="S11" s="8">
        <v>0.22727272727272699</v>
      </c>
      <c r="T11" s="8">
        <v>0.92592592592592504</v>
      </c>
      <c r="U11" s="8">
        <f t="shared" si="17"/>
        <v>0.36496350364963465</v>
      </c>
      <c r="V11" s="8">
        <f t="shared" si="11"/>
        <v>0.57339449541284337</v>
      </c>
      <c r="W11" s="8">
        <f t="shared" si="12"/>
        <v>0.2289069264069262</v>
      </c>
      <c r="X11" s="8">
        <f t="shared" si="13"/>
        <v>0.73147165733372588</v>
      </c>
      <c r="Y11" s="8">
        <f t="shared" si="14"/>
        <v>0.34056883360122953</v>
      </c>
      <c r="Z11" s="8">
        <f t="shared" si="15"/>
        <v>0.49358996092045943</v>
      </c>
      <c r="AA11" s="8">
        <f>((C11*HLOOKUP($B$1,Datasets!$A$1:$D$6,MATCH($C$2,Datasets!$A$2:$A$6,0)+1,FALSE))+(G11*HLOOKUP($B$1,Datasets!$A$1:$D$6,MATCH($G$2,Datasets!$A$2:$A$6,0)+1,FALSE))+(K11*HLOOKUP($B$1,Datasets!$A$1:$D$6,MATCH($K$2,Datasets!$A$2:$A$6,0)+1,FALSE))+(O11*HLOOKUP($B$1,Datasets!$A$1:$D$6,MATCH($O$2,Datasets!$A$2:$A$6,0)+1,FALSE))+(S11*HLOOKUP($B$1,Datasets!$A$1:$D$6,MATCH($S$2,Datasets!$A$2:$A$6,0)+1,FALSE)))/SUM(INDEX(Datasets!$B$2:$D$6,0,MATCH($B$1,Datasets!$B$1:$D$1,0),1))</f>
        <v>0.22314821458467846</v>
      </c>
      <c r="AB11" s="8">
        <f>((D11*HLOOKUP($B$1,Datasets!$A$1:$D$6,MATCH($C$2,Datasets!$A$2:$A$6,0)+1,FALSE))+(H11*HLOOKUP($B$1,Datasets!$A$1:$D$6,MATCH($G$2,Datasets!$A$2:$A$6,0)+1,FALSE))+(L11*HLOOKUP($B$1,Datasets!$A$1:$D$6,MATCH($K$2,Datasets!$A$2:$A$6,0)+1,FALSE))+(P11*HLOOKUP($B$1,Datasets!$A$1:$D$6,MATCH($O$2,Datasets!$A$2:$A$6,0)+1,FALSE))+(T11*HLOOKUP($B$1,Datasets!$A$1:$D$6,MATCH($S$2,Datasets!$A$2:$A$6,0)+1,FALSE)))/SUM(INDEX(Datasets!$B$2:$D$6,0,MATCH($B$1,Datasets!$B$1:$D$1,0),1))</f>
        <v>0.64504702835813466</v>
      </c>
      <c r="AC11" s="8">
        <f>((E11*HLOOKUP($B$1,Datasets!$A$1:$D$6,MATCH($C$2,Datasets!$A$2:$A$6,0)+1,FALSE))+(I11*HLOOKUP($B$1,Datasets!$A$1:$D$6,MATCH($G$2,Datasets!$A$2:$A$6,0)+1,FALSE))+(M11*HLOOKUP($B$1,Datasets!$A$1:$D$6,MATCH($K$2,Datasets!$A$2:$A$6,0)+1,FALSE))+(Q11*HLOOKUP($B$1,Datasets!$A$1:$D$6,MATCH($O$2,Datasets!$A$2:$A$6,0)+1,FALSE))+(U11*HLOOKUP($B$1,Datasets!$A$1:$D$6,MATCH($S$2,Datasets!$A$2:$A$6,0)+1,FALSE)))/SUM(INDEX(Datasets!$B$2:$D$6,0,MATCH($B$1,Datasets!$B$1:$D$1,0),1))</f>
        <v>0.32215183816519372</v>
      </c>
      <c r="AD11" s="8">
        <f>((F11*HLOOKUP($B$1,Datasets!$A$1:$D$6,MATCH($C$2,Datasets!$A$2:$A$6,0)+1,FALSE))+(J11*HLOOKUP($B$1,Datasets!$A$1:$D$6,MATCH($G$2,Datasets!$A$2:$A$6,0)+1,FALSE))+(N11*HLOOKUP($B$1,Datasets!$A$1:$D$6,MATCH($K$2,Datasets!$A$2:$A$6,0)+1,FALSE))+(R11*HLOOKUP($B$1,Datasets!$A$1:$D$6,MATCH($O$2,Datasets!$A$2:$A$6,0)+1,FALSE))+(V11*HLOOKUP($B$1,Datasets!$A$1:$D$6,MATCH($S$2,Datasets!$A$2:$A$6,0)+1,FALSE)))/SUM(INDEX(Datasets!$B$2:$D$6,0,MATCH($B$1,Datasets!$B$1:$D$1,0),1))</f>
        <v>0.45170951353265881</v>
      </c>
    </row>
    <row r="12" spans="1:30" ht="16" x14ac:dyDescent="0.2">
      <c r="A12" s="10"/>
      <c r="B12" s="10" t="s">
        <v>22</v>
      </c>
      <c r="C12" s="6">
        <v>0.29059829059829001</v>
      </c>
      <c r="D12" s="6">
        <v>0.65384615384615297</v>
      </c>
      <c r="E12" s="11">
        <f t="shared" si="16"/>
        <v>0.40236686390532472</v>
      </c>
      <c r="F12" s="6">
        <f t="shared" si="3"/>
        <v>0.52307692307692233</v>
      </c>
      <c r="G12" s="6">
        <v>0.305084745762711</v>
      </c>
      <c r="H12" s="6">
        <v>1</v>
      </c>
      <c r="I12" s="6">
        <f t="shared" si="4"/>
        <v>0.46753246753246647</v>
      </c>
      <c r="J12" s="6">
        <f t="shared" si="5"/>
        <v>0.68702290076335781</v>
      </c>
      <c r="K12" s="6">
        <v>0.18181818181818099</v>
      </c>
      <c r="L12" s="6">
        <v>0.82758620689655105</v>
      </c>
      <c r="M12" s="6">
        <f t="shared" si="6"/>
        <v>0.29813664596273182</v>
      </c>
      <c r="N12" s="11">
        <f t="shared" si="7"/>
        <v>0.48387096774193405</v>
      </c>
      <c r="O12" s="6">
        <v>0.164556962025316</v>
      </c>
      <c r="P12" s="6">
        <v>0.25</v>
      </c>
      <c r="Q12" s="6">
        <f t="shared" si="8"/>
        <v>0.19847328244274776</v>
      </c>
      <c r="R12" s="6">
        <f t="shared" si="9"/>
        <v>0.22648083623693363</v>
      </c>
      <c r="S12" s="6">
        <v>0.23584905660377301</v>
      </c>
      <c r="T12" s="6">
        <v>0.92592592592592504</v>
      </c>
      <c r="U12" s="6">
        <f t="shared" si="17"/>
        <v>0.3759398496240593</v>
      </c>
      <c r="V12" s="6">
        <f t="shared" si="11"/>
        <v>0.58411214953270929</v>
      </c>
      <c r="W12" s="6">
        <f t="shared" si="12"/>
        <v>0.23558144736165421</v>
      </c>
      <c r="X12" s="6">
        <f t="shared" si="13"/>
        <v>0.73147165733372588</v>
      </c>
      <c r="Y12" s="6">
        <f t="shared" si="14"/>
        <v>0.348489821893466</v>
      </c>
      <c r="Z12" s="6">
        <f t="shared" si="15"/>
        <v>0.5009127554703714</v>
      </c>
      <c r="AA12" s="6">
        <f>((C12*HLOOKUP($B$1,Datasets!$A$1:$D$6,MATCH($C$2,Datasets!$A$2:$A$6,0)+1,FALSE))+(G12*HLOOKUP($B$1,Datasets!$A$1:$D$6,MATCH($G$2,Datasets!$A$2:$A$6,0)+1,FALSE))+(K12*HLOOKUP($B$1,Datasets!$A$1:$D$6,MATCH($K$2,Datasets!$A$2:$A$6,0)+1,FALSE))+(O12*HLOOKUP($B$1,Datasets!$A$1:$D$6,MATCH($O$2,Datasets!$A$2:$A$6,0)+1,FALSE))+(S12*HLOOKUP($B$1,Datasets!$A$1:$D$6,MATCH($S$2,Datasets!$A$2:$A$6,0)+1,FALSE)))/SUM(INDEX(Datasets!$B$2:$D$6,0,MATCH($B$1,Datasets!$B$1:$D$1,0),1))</f>
        <v>0.22940885273685135</v>
      </c>
      <c r="AB12" s="6">
        <f>((D12*HLOOKUP($B$1,Datasets!$A$1:$D$6,MATCH($C$2,Datasets!$A$2:$A$6,0)+1,FALSE))+(H12*HLOOKUP($B$1,Datasets!$A$1:$D$6,MATCH($G$2,Datasets!$A$2:$A$6,0)+1,FALSE))+(L12*HLOOKUP($B$1,Datasets!$A$1:$D$6,MATCH($K$2,Datasets!$A$2:$A$6,0)+1,FALSE))+(P12*HLOOKUP($B$1,Datasets!$A$1:$D$6,MATCH($O$2,Datasets!$A$2:$A$6,0)+1,FALSE))+(T12*HLOOKUP($B$1,Datasets!$A$1:$D$6,MATCH($S$2,Datasets!$A$2:$A$6,0)+1,FALSE)))/SUM(INDEX(Datasets!$B$2:$D$6,0,MATCH($B$1,Datasets!$B$1:$D$1,0),1))</f>
        <v>0.64504702835813466</v>
      </c>
      <c r="AC12" s="6">
        <f>((E12*HLOOKUP($B$1,Datasets!$A$1:$D$6,MATCH($C$2,Datasets!$A$2:$A$6,0)+1,FALSE))+(I12*HLOOKUP($B$1,Datasets!$A$1:$D$6,MATCH($G$2,Datasets!$A$2:$A$6,0)+1,FALSE))+(M12*HLOOKUP($B$1,Datasets!$A$1:$D$6,MATCH($K$2,Datasets!$A$2:$A$6,0)+1,FALSE))+(Q12*HLOOKUP($B$1,Datasets!$A$1:$D$6,MATCH($O$2,Datasets!$A$2:$A$6,0)+1,FALSE))+(U12*HLOOKUP($B$1,Datasets!$A$1:$D$6,MATCH($S$2,Datasets!$A$2:$A$6,0)+1,FALSE)))/SUM(INDEX(Datasets!$B$2:$D$6,0,MATCH($B$1,Datasets!$B$1:$D$1,0),1))</f>
        <v>0.32926640697001247</v>
      </c>
      <c r="AD12" s="6">
        <f>((F12*HLOOKUP($B$1,Datasets!$A$1:$D$6,MATCH($C$2,Datasets!$A$2:$A$6,0)+1,FALSE))+(J12*HLOOKUP($B$1,Datasets!$A$1:$D$6,MATCH($G$2,Datasets!$A$2:$A$6,0)+1,FALSE))+(N12*HLOOKUP($B$1,Datasets!$A$1:$D$6,MATCH($K$2,Datasets!$A$2:$A$6,0)+1,FALSE))+(R12*HLOOKUP($B$1,Datasets!$A$1:$D$6,MATCH($O$2,Datasets!$A$2:$A$6,0)+1,FALSE))+(V12*HLOOKUP($B$1,Datasets!$A$1:$D$6,MATCH($S$2,Datasets!$A$2:$A$6,0)+1,FALSE)))/SUM(INDEX(Datasets!$B$2:$D$6,0,MATCH($B$1,Datasets!$B$1:$D$1,0),1))</f>
        <v>0.45802048518231042</v>
      </c>
    </row>
    <row r="13" spans="1:30" ht="16" x14ac:dyDescent="0.2">
      <c r="A13" s="10"/>
      <c r="B13" s="10" t="s">
        <v>23</v>
      </c>
      <c r="C13" s="6">
        <v>0.33009708737864002</v>
      </c>
      <c r="D13" s="6">
        <v>0.65384615384615297</v>
      </c>
      <c r="E13" s="11">
        <f t="shared" si="16"/>
        <v>0.43870967741935391</v>
      </c>
      <c r="F13" s="6">
        <f t="shared" si="3"/>
        <v>0.54662379421221763</v>
      </c>
      <c r="G13" s="6">
        <v>0.40909090909090901</v>
      </c>
      <c r="H13" s="6">
        <v>1</v>
      </c>
      <c r="I13" s="6">
        <f t="shared" si="4"/>
        <v>0.58064516129032251</v>
      </c>
      <c r="J13" s="6">
        <f t="shared" si="5"/>
        <v>0.77586206896551724</v>
      </c>
      <c r="K13" s="6">
        <v>0.28749999999999998</v>
      </c>
      <c r="L13" s="6">
        <v>0.79310344827586199</v>
      </c>
      <c r="M13" s="6">
        <f t="shared" si="6"/>
        <v>0.42201834862385318</v>
      </c>
      <c r="N13" s="11">
        <f t="shared" si="7"/>
        <v>0.58673469387755095</v>
      </c>
      <c r="O13" s="6">
        <v>0.168831168831168</v>
      </c>
      <c r="P13" s="6">
        <v>0.25</v>
      </c>
      <c r="Q13" s="6">
        <f t="shared" si="8"/>
        <v>0.20155038759689864</v>
      </c>
      <c r="R13" s="6">
        <f t="shared" si="9"/>
        <v>0.2280701754385962</v>
      </c>
      <c r="S13" s="6">
        <v>0.296296296296296</v>
      </c>
      <c r="T13" s="6">
        <v>0.88888888888888795</v>
      </c>
      <c r="U13" s="6">
        <f t="shared" si="17"/>
        <v>0.44444444444444398</v>
      </c>
      <c r="V13" s="6">
        <f t="shared" si="11"/>
        <v>0.63492063492063433</v>
      </c>
      <c r="W13" s="6">
        <f t="shared" si="12"/>
        <v>0.29836309231940261</v>
      </c>
      <c r="X13" s="6">
        <f t="shared" si="13"/>
        <v>0.71716769820218063</v>
      </c>
      <c r="Y13" s="6">
        <f t="shared" si="14"/>
        <v>0.4174736038749744</v>
      </c>
      <c r="Z13" s="6">
        <f t="shared" si="15"/>
        <v>0.55444227348290331</v>
      </c>
      <c r="AA13" s="6">
        <f>((C13*HLOOKUP($B$1,Datasets!$A$1:$D$6,MATCH($C$2,Datasets!$A$2:$A$6,0)+1,FALSE))+(G13*HLOOKUP($B$1,Datasets!$A$1:$D$6,MATCH($G$2,Datasets!$A$2:$A$6,0)+1,FALSE))+(K13*HLOOKUP($B$1,Datasets!$A$1:$D$6,MATCH($K$2,Datasets!$A$2:$A$6,0)+1,FALSE))+(O13*HLOOKUP($B$1,Datasets!$A$1:$D$6,MATCH($O$2,Datasets!$A$2:$A$6,0)+1,FALSE))+(S13*HLOOKUP($B$1,Datasets!$A$1:$D$6,MATCH($S$2,Datasets!$A$2:$A$6,0)+1,FALSE)))/SUM(INDEX(Datasets!$B$2:$D$6,0,MATCH($B$1,Datasets!$B$1:$D$1,0),1))</f>
        <v>0.27976957398858326</v>
      </c>
      <c r="AB13" s="6">
        <f>((D13*HLOOKUP($B$1,Datasets!$A$1:$D$6,MATCH($C$2,Datasets!$A$2:$A$6,0)+1,FALSE))+(H13*HLOOKUP($B$1,Datasets!$A$1:$D$6,MATCH($G$2,Datasets!$A$2:$A$6,0)+1,FALSE))+(L13*HLOOKUP($B$1,Datasets!$A$1:$D$6,MATCH($K$2,Datasets!$A$2:$A$6,0)+1,FALSE))+(P13*HLOOKUP($B$1,Datasets!$A$1:$D$6,MATCH($O$2,Datasets!$A$2:$A$6,0)+1,FALSE))+(T13*HLOOKUP($B$1,Datasets!$A$1:$D$6,MATCH($S$2,Datasets!$A$2:$A$6,0)+1,FALSE)))/SUM(INDEX(Datasets!$B$2:$D$6,0,MATCH($B$1,Datasets!$B$1:$D$1,0),1))</f>
        <v>0.63360216760864463</v>
      </c>
      <c r="AC13" s="6">
        <f>((E13*HLOOKUP($B$1,Datasets!$A$1:$D$6,MATCH($C$2,Datasets!$A$2:$A$6,0)+1,FALSE))+(I13*HLOOKUP($B$1,Datasets!$A$1:$D$6,MATCH($G$2,Datasets!$A$2:$A$6,0)+1,FALSE))+(M13*HLOOKUP($B$1,Datasets!$A$1:$D$6,MATCH($K$2,Datasets!$A$2:$A$6,0)+1,FALSE))+(Q13*HLOOKUP($B$1,Datasets!$A$1:$D$6,MATCH($O$2,Datasets!$A$2:$A$6,0)+1,FALSE))+(U13*HLOOKUP($B$1,Datasets!$A$1:$D$6,MATCH($S$2,Datasets!$A$2:$A$6,0)+1,FALSE)))/SUM(INDEX(Datasets!$B$2:$D$6,0,MATCH($B$1,Datasets!$B$1:$D$1,0),1))</f>
        <v>0.38359544943934415</v>
      </c>
      <c r="AD13" s="6">
        <f>((F13*HLOOKUP($B$1,Datasets!$A$1:$D$6,MATCH($C$2,Datasets!$A$2:$A$6,0)+1,FALSE))+(J13*HLOOKUP($B$1,Datasets!$A$1:$D$6,MATCH($G$2,Datasets!$A$2:$A$6,0)+1,FALSE))+(N13*HLOOKUP($B$1,Datasets!$A$1:$D$6,MATCH($K$2,Datasets!$A$2:$A$6,0)+1,FALSE))+(R13*HLOOKUP($B$1,Datasets!$A$1:$D$6,MATCH($O$2,Datasets!$A$2:$A$6,0)+1,FALSE))+(V13*HLOOKUP($B$1,Datasets!$A$1:$D$6,MATCH($S$2,Datasets!$A$2:$A$6,0)+1,FALSE)))/SUM(INDEX(Datasets!$B$2:$D$6,0,MATCH($B$1,Datasets!$B$1:$D$1,0),1))</f>
        <v>0.49947670898503554</v>
      </c>
    </row>
    <row r="16" spans="1:30" x14ac:dyDescent="0.2">
      <c r="O16" s="6"/>
      <c r="P16" s="6"/>
      <c r="Q16" s="6"/>
      <c r="R16" s="6"/>
    </row>
  </sheetData>
  <mergeCells count="7">
    <mergeCell ref="AA2:AC2"/>
    <mergeCell ref="C2:E2"/>
    <mergeCell ref="G2:I2"/>
    <mergeCell ref="K2:M2"/>
    <mergeCell ref="O2:Q2"/>
    <mergeCell ref="S2:U2"/>
    <mergeCell ref="W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150D-99A3-4F88-BBD9-89BE5BA79736}">
  <dimension ref="A1:AF28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25" bestFit="1" customWidth="1"/>
    <col min="2" max="2" width="16.6640625" bestFit="1" customWidth="1"/>
    <col min="7" max="8" width="9.33203125" bestFit="1" customWidth="1"/>
  </cols>
  <sheetData>
    <row r="1" spans="1:32" ht="16" x14ac:dyDescent="0.2">
      <c r="A1" s="1" t="s">
        <v>28</v>
      </c>
      <c r="B1" s="2" t="s">
        <v>3</v>
      </c>
      <c r="C1" s="3" t="s">
        <v>11</v>
      </c>
      <c r="D1" s="3" t="s">
        <v>12</v>
      </c>
      <c r="E1" s="3" t="s">
        <v>13</v>
      </c>
      <c r="F1" s="3" t="s">
        <v>33</v>
      </c>
      <c r="G1" s="3" t="s">
        <v>11</v>
      </c>
      <c r="H1" s="3" t="s">
        <v>12</v>
      </c>
      <c r="I1" s="3" t="s">
        <v>13</v>
      </c>
      <c r="J1" s="3" t="s">
        <v>33</v>
      </c>
      <c r="K1" s="3" t="s">
        <v>11</v>
      </c>
      <c r="L1" s="3" t="s">
        <v>12</v>
      </c>
      <c r="M1" s="3" t="s">
        <v>13</v>
      </c>
      <c r="N1" s="3" t="s">
        <v>33</v>
      </c>
      <c r="O1" s="3" t="s">
        <v>11</v>
      </c>
      <c r="P1" s="3" t="s">
        <v>12</v>
      </c>
      <c r="Q1" s="3" t="s">
        <v>13</v>
      </c>
      <c r="R1" s="3" t="s">
        <v>33</v>
      </c>
      <c r="S1" s="3" t="s">
        <v>11</v>
      </c>
      <c r="T1" s="3" t="s">
        <v>12</v>
      </c>
      <c r="U1" s="3" t="s">
        <v>13</v>
      </c>
      <c r="V1" s="3" t="s">
        <v>33</v>
      </c>
      <c r="W1" s="3" t="s">
        <v>11</v>
      </c>
      <c r="X1" s="3" t="s">
        <v>12</v>
      </c>
      <c r="Y1" s="3" t="s">
        <v>13</v>
      </c>
      <c r="Z1" s="3" t="s">
        <v>33</v>
      </c>
      <c r="AA1" s="3" t="s">
        <v>11</v>
      </c>
      <c r="AB1" s="3" t="s">
        <v>12</v>
      </c>
      <c r="AC1" s="3" t="s">
        <v>13</v>
      </c>
      <c r="AD1" s="3" t="s">
        <v>33</v>
      </c>
    </row>
    <row r="2" spans="1:32" ht="16" x14ac:dyDescent="0.2">
      <c r="A2" s="4" t="s">
        <v>14</v>
      </c>
      <c r="B2" s="4"/>
      <c r="C2" s="15" t="s">
        <v>5</v>
      </c>
      <c r="D2" s="15"/>
      <c r="E2" s="15"/>
      <c r="F2" s="3"/>
      <c r="G2" s="15" t="s">
        <v>6</v>
      </c>
      <c r="H2" s="15"/>
      <c r="I2" s="15"/>
      <c r="J2" s="3"/>
      <c r="K2" s="15" t="s">
        <v>7</v>
      </c>
      <c r="L2" s="15"/>
      <c r="M2" s="15"/>
      <c r="N2" s="3"/>
      <c r="O2" s="15" t="s">
        <v>8</v>
      </c>
      <c r="P2" s="15"/>
      <c r="Q2" s="15"/>
      <c r="R2" s="3"/>
      <c r="S2" s="15" t="s">
        <v>9</v>
      </c>
      <c r="T2" s="15"/>
      <c r="U2" s="15"/>
      <c r="V2" s="3"/>
      <c r="W2" s="15" t="s">
        <v>15</v>
      </c>
      <c r="X2" s="15"/>
      <c r="Y2" s="15"/>
      <c r="Z2" s="3"/>
      <c r="AA2" s="15" t="s">
        <v>16</v>
      </c>
      <c r="AB2" s="15"/>
      <c r="AC2" s="15"/>
      <c r="AD2" s="3"/>
    </row>
    <row r="3" spans="1:32" ht="16" x14ac:dyDescent="0.2">
      <c r="A3" s="5" t="s">
        <v>27</v>
      </c>
      <c r="B3" s="5"/>
      <c r="C3" s="6">
        <v>7.0000000000000007E-2</v>
      </c>
      <c r="D3" s="6">
        <v>0.56999999999999995</v>
      </c>
      <c r="E3" s="6">
        <f t="shared" ref="E3:E4" si="0">IF(D3&lt;&gt;"",2*C3*D3/(C3+D3),"")</f>
        <v>0.12468750000000001</v>
      </c>
      <c r="F3" s="6">
        <f>5*C3*D3/((4*C3)+D3)</f>
        <v>0.23470588235294121</v>
      </c>
      <c r="G3" s="6">
        <v>0.66</v>
      </c>
      <c r="H3" s="6">
        <v>1</v>
      </c>
      <c r="I3" s="6">
        <f>IF(H3&lt;&gt;"",2*G3*H3/(G3+H3),"")</f>
        <v>0.79518072289156627</v>
      </c>
      <c r="J3" s="6">
        <f>5*G3*H3/((4*G3)+H3)</f>
        <v>0.90659340659340659</v>
      </c>
      <c r="K3" s="6">
        <v>0.05</v>
      </c>
      <c r="L3" s="6">
        <v>0.66</v>
      </c>
      <c r="M3" s="11">
        <f>IF(L3&lt;&gt;"",2*K3*L3/(K3+L3),"")</f>
        <v>9.295774647887324E-2</v>
      </c>
      <c r="N3" s="11">
        <f>5*K3*L3/((4*K3)+L3)</f>
        <v>0.19186046511627905</v>
      </c>
      <c r="O3" s="6">
        <v>0.37</v>
      </c>
      <c r="P3" s="6">
        <v>0.92</v>
      </c>
      <c r="Q3" s="6">
        <f t="shared" ref="Q3:Q13" si="1">IF(P3&lt;&gt;"",2*O3*P3/(O3+P3),"")</f>
        <v>0.52775193798449616</v>
      </c>
      <c r="R3" s="6">
        <f>5*O3*P3/((4*O3)+P3)</f>
        <v>0.70916666666666672</v>
      </c>
      <c r="S3" s="13">
        <v>0.2</v>
      </c>
      <c r="T3" s="6">
        <v>0.74</v>
      </c>
      <c r="U3" s="6">
        <f t="shared" ref="U3:U6" si="2">IF(T3&lt;&gt;"",2*S3*T3/(S3+T3),"")</f>
        <v>0.31489361702127661</v>
      </c>
      <c r="V3" s="6">
        <f>5*S3*T3/((4*S3)+T3)</f>
        <v>0.48051948051948051</v>
      </c>
      <c r="W3" s="6">
        <f>AVERAGE(C3,G3,K3,O3,S3)</f>
        <v>0.26999999999999996</v>
      </c>
      <c r="X3" s="6">
        <f>AVERAGE(D3,H3,L3,P3,T3)</f>
        <v>0.77799999999999991</v>
      </c>
      <c r="Y3" s="6">
        <f>AVERAGE(E3,I3,M3,Q3,U3)</f>
        <v>0.37109430487524248</v>
      </c>
      <c r="Z3" s="6">
        <f>AVERAGE(F3,J3,N3,R3,V3)</f>
        <v>0.50456918024975472</v>
      </c>
      <c r="AA3" s="6">
        <f>((C3*HLOOKUP($B$1,Datasets!$A$1:$D$6,MATCH($C$2,Datasets!$A$2:$A$6,0)+1,FALSE))+(G3*HLOOKUP($B$1,Datasets!$A$1:$D$6,MATCH($G$2,Datasets!$A$2:$A$6,0)+1,FALSE))+(K3*HLOOKUP($B$1,Datasets!$A$1:$D$6,MATCH($K$2,Datasets!$A$2:$A$6,0)+1,FALSE))+(O3*HLOOKUP($B$1,Datasets!$A$1:$D$6,MATCH($O$2,Datasets!$A$2:$A$6,0)+1,FALSE))+(S3*HLOOKUP($B$1,Datasets!$A$1:$D$6,MATCH($S$2,Datasets!$A$2:$A$6,0)+1,FALSE)))/SUM(INDEX(Datasets!$B$2:$D$6,0,MATCH($B$1,Datasets!$B$1:$D$1,0),1))</f>
        <v>0.47413883614430918</v>
      </c>
      <c r="AB3" s="6">
        <f>((D3*HLOOKUP($B$1,Datasets!$A$1:$D$6,MATCH($C$2,Datasets!$A$2:$A$6,0)+1,FALSE))+(H3*HLOOKUP($B$1,Datasets!$A$1:$D$6,MATCH($G$2,Datasets!$A$2:$A$6,0)+1,FALSE))+(L3*HLOOKUP($B$1,Datasets!$A$1:$D$6,MATCH($K$2,Datasets!$A$2:$A$6,0)+1,FALSE))+(P3*HLOOKUP($B$1,Datasets!$A$1:$D$6,MATCH($O$2,Datasets!$A$2:$A$6,0)+1,FALSE))+(T3*HLOOKUP($B$1,Datasets!$A$1:$D$6,MATCH($S$2,Datasets!$A$2:$A$6,0)+1,FALSE)))/SUM(INDEX(Datasets!$B$2:$D$6,0,MATCH($B$1,Datasets!$B$1:$D$1,0),1))</f>
        <v>0.92364849771026458</v>
      </c>
      <c r="AC3" s="6">
        <f>((E3*HLOOKUP($B$1,Datasets!$A$1:$D$6,MATCH($C$2,Datasets!$A$2:$A$6,0)+1,FALSE))+(I3*HLOOKUP($B$1,Datasets!$A$1:$D$6,MATCH($G$2,Datasets!$A$2:$A$6,0)+1,FALSE))+(M3*HLOOKUP($B$1,Datasets!$A$1:$D$6,MATCH($K$2,Datasets!$A$2:$A$6,0)+1,FALSE))+(Q3*HLOOKUP($B$1,Datasets!$A$1:$D$6,MATCH($O$2,Datasets!$A$2:$A$6,0)+1,FALSE))+(U3*HLOOKUP($B$1,Datasets!$A$1:$D$6,MATCH($S$2,Datasets!$A$2:$A$6,0)+1,FALSE)))/SUM(INDEX(Datasets!$B$2:$D$6,0,MATCH($B$1,Datasets!$B$1:$D$1,0),1))</f>
        <v>0.61202726325091505</v>
      </c>
      <c r="AD3" s="6">
        <f>((F3*HLOOKUP($B$1,Datasets!$A$1:$D$6,MATCH($C$2,Datasets!$A$2:$A$6,0)+1,FALSE))+(J3*HLOOKUP($B$1,Datasets!$A$1:$D$6,MATCH($G$2,Datasets!$A$2:$A$6,0)+1,FALSE))+(N3*HLOOKUP($B$1,Datasets!$A$1:$D$6,MATCH($K$2,Datasets!$A$2:$A$6,0)+1,FALSE))+(R3*HLOOKUP($B$1,Datasets!$A$1:$D$6,MATCH($O$2,Datasets!$A$2:$A$6,0)+1,FALSE))+(V3*HLOOKUP($B$1,Datasets!$A$1:$D$6,MATCH($S$2,Datasets!$A$2:$A$6,0)+1,FALSE)))/SUM(INDEX(Datasets!$B$2:$D$6,0,MATCH($B$1,Datasets!$B$1:$D$1,0),1))</f>
        <v>0.75520163952373764</v>
      </c>
    </row>
    <row r="4" spans="1:32" ht="16" x14ac:dyDescent="0.2">
      <c r="A4" s="4" t="s">
        <v>29</v>
      </c>
      <c r="B4" s="4" t="s">
        <v>19</v>
      </c>
      <c r="C4" s="7"/>
      <c r="D4" s="7"/>
      <c r="E4" s="7" t="str">
        <f t="shared" si="0"/>
        <v/>
      </c>
      <c r="F4" s="8"/>
      <c r="G4" s="7"/>
      <c r="H4" s="7"/>
      <c r="I4" s="7" t="str">
        <f t="shared" ref="I4:I13" si="3">IF(H4&lt;&gt;"",2*G4*H4/(G4+H4),"")</f>
        <v/>
      </c>
      <c r="J4" s="8"/>
      <c r="K4" s="7"/>
      <c r="L4" s="7"/>
      <c r="M4" s="7" t="str">
        <f t="shared" ref="M4:M13" si="4">IF(L4&lt;&gt;"",2*K4*L4/(K4+L4),"")</f>
        <v/>
      </c>
      <c r="N4" s="14"/>
      <c r="O4" s="7"/>
      <c r="P4" s="7"/>
      <c r="Q4" s="7" t="str">
        <f t="shared" si="1"/>
        <v/>
      </c>
      <c r="R4" s="8"/>
      <c r="S4" s="7"/>
      <c r="T4" s="7"/>
      <c r="U4" s="7" t="str">
        <f t="shared" si="2"/>
        <v/>
      </c>
      <c r="V4" s="8"/>
      <c r="W4" s="8"/>
      <c r="X4" s="8"/>
      <c r="Y4" s="8"/>
      <c r="Z4" s="8"/>
      <c r="AA4" s="8"/>
      <c r="AB4" s="8"/>
      <c r="AC4" s="8"/>
      <c r="AD4" s="8"/>
    </row>
    <row r="5" spans="1:32" ht="16" x14ac:dyDescent="0.2">
      <c r="A5" s="9" t="s">
        <v>30</v>
      </c>
      <c r="B5" s="9" t="s">
        <v>21</v>
      </c>
      <c r="C5" s="8">
        <v>0.14323529411764699</v>
      </c>
      <c r="D5" s="8">
        <v>0.37606177606177599</v>
      </c>
      <c r="E5" s="8">
        <f>IF(D5&lt;&gt;"",2*C5*D5/(C5+D5),"")</f>
        <v>0.20745473908413198</v>
      </c>
      <c r="F5" s="8">
        <f t="shared" ref="F5:F13" si="5">5*C5*D5/((4*C5)+D5)</f>
        <v>0.28379953379953371</v>
      </c>
      <c r="G5" s="8">
        <v>0.43269230769230699</v>
      </c>
      <c r="H5" s="8">
        <v>2.73058252427184E-2</v>
      </c>
      <c r="I5" s="8">
        <f t="shared" si="3"/>
        <v>5.1369863013698537E-2</v>
      </c>
      <c r="J5" s="8">
        <f t="shared" ref="J5:J13" si="6">5*G5*H5/((4*G5)+H5)</f>
        <v>3.3602150537634351E-2</v>
      </c>
      <c r="K5" s="8">
        <v>3.04054054054054E-2</v>
      </c>
      <c r="L5" s="8">
        <v>0.9</v>
      </c>
      <c r="M5" s="8">
        <f t="shared" si="4"/>
        <v>5.8823529411764698E-2</v>
      </c>
      <c r="N5" s="14">
        <f t="shared" ref="N5:N13" si="7">5*K5*L5/((4*K5)+L5)</f>
        <v>0.13392857142857142</v>
      </c>
      <c r="O5" s="8">
        <v>5.2601809954751097E-2</v>
      </c>
      <c r="P5" s="8">
        <v>6.11038107752956E-2</v>
      </c>
      <c r="Q5" s="8">
        <f t="shared" si="1"/>
        <v>5.6534954407294787E-2</v>
      </c>
      <c r="R5" s="8">
        <f t="shared" ref="R5:R13" si="8">5*O5*P5/((4*O5)+P5)</f>
        <v>5.9190427698574292E-2</v>
      </c>
      <c r="S5" s="8">
        <v>0.24186046511627901</v>
      </c>
      <c r="T5" s="8">
        <v>0.58840169731258796</v>
      </c>
      <c r="U5" s="8">
        <f t="shared" si="2"/>
        <v>0.34281005356407068</v>
      </c>
      <c r="V5" s="8">
        <f t="shared" ref="V5:V13" si="9">5*S5*T5/((4*S5)+T5)</f>
        <v>0.45734388742304288</v>
      </c>
      <c r="W5" s="8">
        <f t="shared" ref="W5:W13" si="10">AVERAGE(C5,G5,K5,O5,S5)</f>
        <v>0.18015905645727787</v>
      </c>
      <c r="X5" s="8">
        <f t="shared" ref="X5:X13" si="11">AVERAGE(D5,H5,L5,P5,T5)</f>
        <v>0.39057462187847564</v>
      </c>
      <c r="Y5" s="8">
        <f t="shared" ref="Y5:Y13" si="12">AVERAGE(E5,I5,M5,Q5,U5)</f>
        <v>0.14339862789619215</v>
      </c>
      <c r="Z5" s="8">
        <f t="shared" ref="Z5:Z13" si="13">AVERAGE(F5,J5,N5,R5,V5)</f>
        <v>0.19357291417747133</v>
      </c>
      <c r="AA5" s="8">
        <f>((C5*HLOOKUP($B$1,Datasets!$A$1:$D$6,MATCH($C$2,Datasets!$A$2:$A$6,0)+1,FALSE))+(G5*HLOOKUP($B$1,Datasets!$A$1:$D$6,MATCH($G$2,Datasets!$A$2:$A$6,0)+1,FALSE))+(K5*HLOOKUP($B$1,Datasets!$A$1:$D$6,MATCH($K$2,Datasets!$A$2:$A$6,0)+1,FALSE))+(O5*HLOOKUP($B$1,Datasets!$A$1:$D$6,MATCH($O$2,Datasets!$A$2:$A$6,0)+1,FALSE))+(S5*HLOOKUP($B$1,Datasets!$A$1:$D$6,MATCH($S$2,Datasets!$A$2:$A$6,0)+1,FALSE)))/SUM(INDEX(Datasets!$B$2:$D$6,0,MATCH($B$1,Datasets!$B$1:$D$1,0),1))</f>
        <v>0.24150828069464242</v>
      </c>
      <c r="AB5" s="8">
        <f>((D5*HLOOKUP($B$1,Datasets!$A$1:$D$6,MATCH($C$2,Datasets!$A$2:$A$6,0)+1,FALSE))+(H5*HLOOKUP($B$1,Datasets!$A$1:$D$6,MATCH($G$2,Datasets!$A$2:$A$6,0)+1,FALSE))+(L5*HLOOKUP($B$1,Datasets!$A$1:$D$6,MATCH($K$2,Datasets!$A$2:$A$6,0)+1,FALSE))+(P5*HLOOKUP($B$1,Datasets!$A$1:$D$6,MATCH($O$2,Datasets!$A$2:$A$6,0)+1,FALSE))+(T5*HLOOKUP($B$1,Datasets!$A$1:$D$6,MATCH($S$2,Datasets!$A$2:$A$6,0)+1,FALSE)))/SUM(INDEX(Datasets!$B$2:$D$6,0,MATCH($B$1,Datasets!$B$1:$D$1,0),1))</f>
        <v>9.1565777467515319E-2</v>
      </c>
      <c r="AC5" s="8">
        <f>((E5*HLOOKUP($B$1,Datasets!$A$1:$D$6,MATCH($C$2,Datasets!$A$2:$A$6,0)+1,FALSE))+(IF(I5&lt;&gt;"",I5,0)*HLOOKUP($B$1,Datasets!$A$1:$D$6,MATCH($G$2,Datasets!$A$2:$A$6,0)+1,FALSE))+(M5*HLOOKUP($B$1,Datasets!$A$1:$D$6,MATCH($K$2,Datasets!$A$2:$A$6,0)+1,FALSE))+(IF(Q5&lt;&gt;"",Q5,0)*HLOOKUP($B$1,Datasets!$A$1:$D$6,MATCH($O$2,Datasets!$A$2:$A$6,0)+1,FALSE))+(U5*HLOOKUP($B$1,Datasets!$A$1:$D$6,MATCH($S$2,Datasets!$A$2:$A$6,0)+1,FALSE)))/SUM(INDEX(Datasets!$B$2:$D$6,0,MATCH($B$1,Datasets!$B$1:$D$1,0),1))</f>
        <v>7.6398413053005862E-2</v>
      </c>
      <c r="AD5" s="8">
        <f>((F5*HLOOKUP($B$1,Datasets!$A$1:$D$6,MATCH($C$2,Datasets!$A$2:$A$6,0)+1,FALSE))+(IF(J5&lt;&gt;"",J5,0)*HLOOKUP($B$1,Datasets!$A$1:$D$6,MATCH($G$2,Datasets!$A$2:$A$6,0)+1,FALSE))+(N5*HLOOKUP($B$1,Datasets!$A$1:$D$6,MATCH($K$2,Datasets!$A$2:$A$6,0)+1,FALSE))+(IF(R5&lt;&gt;"",R5,0)*HLOOKUP($B$1,Datasets!$A$1:$D$6,MATCH($O$2,Datasets!$A$2:$A$6,0)+1,FALSE))+(V5*HLOOKUP($B$1,Datasets!$A$1:$D$6,MATCH($S$2,Datasets!$A$2:$A$6,0)+1,FALSE)))/SUM(INDEX(Datasets!$B$2:$D$6,0,MATCH($B$1,Datasets!$B$1:$D$1,0),1))</f>
        <v>7.9613754803041503E-2</v>
      </c>
    </row>
    <row r="6" spans="1:32" ht="16" x14ac:dyDescent="0.2">
      <c r="A6" s="10"/>
      <c r="B6" s="10" t="s">
        <v>22</v>
      </c>
      <c r="C6" s="6">
        <v>0.14511323003575599</v>
      </c>
      <c r="D6" s="6">
        <v>0.37606177606177599</v>
      </c>
      <c r="E6" s="6">
        <f>IF(D6&lt;&gt;"",2*C6*D6/(C6+D6),"")</f>
        <v>0.20941732960653534</v>
      </c>
      <c r="F6" s="6">
        <f t="shared" si="5"/>
        <v>0.28526241799437607</v>
      </c>
      <c r="G6" s="6">
        <v>0.43689320388349501</v>
      </c>
      <c r="H6" s="6">
        <v>2.73058252427184E-2</v>
      </c>
      <c r="I6" s="6">
        <f t="shared" si="3"/>
        <v>5.1399200456881698E-2</v>
      </c>
      <c r="J6" s="6">
        <f t="shared" si="6"/>
        <v>3.3607169529499575E-2</v>
      </c>
      <c r="K6" s="6">
        <v>3.2679738562091498E-2</v>
      </c>
      <c r="L6" s="6">
        <v>0.9</v>
      </c>
      <c r="M6" s="11">
        <f t="shared" si="4"/>
        <v>6.3069376313945325E-2</v>
      </c>
      <c r="N6" s="11">
        <f t="shared" si="7"/>
        <v>0.14267596702599872</v>
      </c>
      <c r="O6" s="11">
        <v>5.4244158321411502E-2</v>
      </c>
      <c r="P6" s="11">
        <v>5.97897503285151E-2</v>
      </c>
      <c r="Q6" s="6">
        <f t="shared" si="1"/>
        <v>5.6882110263782946E-2</v>
      </c>
      <c r="R6" s="6">
        <f t="shared" si="8"/>
        <v>5.8591737921087857E-2</v>
      </c>
      <c r="S6" s="11">
        <v>0.25507068223724599</v>
      </c>
      <c r="T6" s="11">
        <v>0.58698727015558605</v>
      </c>
      <c r="U6" s="6">
        <f t="shared" si="2"/>
        <v>0.35561268209083058</v>
      </c>
      <c r="V6" s="6">
        <f t="shared" si="9"/>
        <v>0.46576879910213159</v>
      </c>
      <c r="W6" s="6">
        <f t="shared" si="10"/>
        <v>0.18480020260800001</v>
      </c>
      <c r="X6" s="6">
        <f t="shared" si="11"/>
        <v>0.39002892435771913</v>
      </c>
      <c r="Y6" s="6">
        <f t="shared" si="12"/>
        <v>0.14727613974639517</v>
      </c>
      <c r="Z6" s="6">
        <f t="shared" si="13"/>
        <v>0.19718121831461874</v>
      </c>
      <c r="AA6" s="6">
        <f>((C6*HLOOKUP($B$1,Datasets!$A$1:$D$6,MATCH($C$2,Datasets!$A$2:$A$6,0)+1,FALSE))+(G6*HLOOKUP($B$1,Datasets!$A$1:$D$6,MATCH($G$2,Datasets!$A$2:$A$6,0)+1,FALSE))+(K6*HLOOKUP($B$1,Datasets!$A$1:$D$6,MATCH($K$2,Datasets!$A$2:$A$6,0)+1,FALSE))+(O6*HLOOKUP($B$1,Datasets!$A$1:$D$6,MATCH($O$2,Datasets!$A$2:$A$6,0)+1,FALSE))+(S6*HLOOKUP($B$1,Datasets!$A$1:$D$6,MATCH($S$2,Datasets!$A$2:$A$6,0)+1,FALSE)))/SUM(INDEX(Datasets!$B$2:$D$6,0,MATCH($B$1,Datasets!$B$1:$D$1,0),1))</f>
        <v>0.24480439655842096</v>
      </c>
      <c r="AB6" s="6">
        <f>((D6*HLOOKUP($B$1,Datasets!$A$1:$D$6,MATCH($C$2,Datasets!$A$2:$A$6,0)+1,FALSE))+(H6*HLOOKUP($B$1,Datasets!$A$1:$D$6,MATCH($G$2,Datasets!$A$2:$A$6,0)+1,FALSE))+(L6*HLOOKUP($B$1,Datasets!$A$1:$D$6,MATCH($K$2,Datasets!$A$2:$A$6,0)+1,FALSE))+(P6*HLOOKUP($B$1,Datasets!$A$1:$D$6,MATCH($O$2,Datasets!$A$2:$A$6,0)+1,FALSE))+(T6*HLOOKUP($B$1,Datasets!$A$1:$D$6,MATCH($S$2,Datasets!$A$2:$A$6,0)+1,FALSE)))/SUM(INDEX(Datasets!$B$2:$D$6,0,MATCH($B$1,Datasets!$B$1:$D$1,0),1))</f>
        <v>9.095130586650986E-2</v>
      </c>
      <c r="AC6" s="6">
        <f>((E6*HLOOKUP($B$1,Datasets!$A$1:$D$6,MATCH($C$2,Datasets!$A$2:$A$6,0)+1,FALSE))+(IF(I6&lt;&gt;"",I6,0)*HLOOKUP($B$1,Datasets!$A$1:$D$6,MATCH($G$2,Datasets!$A$2:$A$6,0)+1,FALSE))+(M6*HLOOKUP($B$1,Datasets!$A$1:$D$6,MATCH($K$2,Datasets!$A$2:$A$6,0)+1,FALSE))+(IF(Q6&lt;&gt;"",Q6,0)*HLOOKUP($B$1,Datasets!$A$1:$D$6,MATCH($O$2,Datasets!$A$2:$A$6,0)+1,FALSE))+(U6*HLOOKUP($B$1,Datasets!$A$1:$D$6,MATCH($S$2,Datasets!$A$2:$A$6,0)+1,FALSE)))/SUM(INDEX(Datasets!$B$2:$D$6,0,MATCH($B$1,Datasets!$B$1:$D$1,0),1))</f>
        <v>7.7219720268937586E-2</v>
      </c>
      <c r="AD6" s="6">
        <f>((F6*HLOOKUP($B$1,Datasets!$A$1:$D$6,MATCH($C$2,Datasets!$A$2:$A$6,0)+1,FALSE))+(IF(J6&lt;&gt;"",J6,0)*HLOOKUP($B$1,Datasets!$A$1:$D$6,MATCH($G$2,Datasets!$A$2:$A$6,0)+1,FALSE))+(N6*HLOOKUP($B$1,Datasets!$A$1:$D$6,MATCH($K$2,Datasets!$A$2:$A$6,0)+1,FALSE))+(IF(R6&lt;&gt;"",R6,0)*HLOOKUP($B$1,Datasets!$A$1:$D$6,MATCH($O$2,Datasets!$A$2:$A$6,0)+1,FALSE))+(V6*HLOOKUP($B$1,Datasets!$A$1:$D$6,MATCH($S$2,Datasets!$A$2:$A$6,0)+1,FALSE)))/SUM(INDEX(Datasets!$B$2:$D$6,0,MATCH($B$1,Datasets!$B$1:$D$1,0),1))</f>
        <v>7.9825422584349257E-2</v>
      </c>
    </row>
    <row r="7" spans="1:32" ht="16" x14ac:dyDescent="0.2">
      <c r="A7" s="10"/>
      <c r="B7" s="10" t="s">
        <v>23</v>
      </c>
      <c r="C7" s="6">
        <v>0.18041634541248999</v>
      </c>
      <c r="D7" s="6">
        <v>0.36138996138996099</v>
      </c>
      <c r="E7" s="6">
        <f t="shared" ref="E7:E13" si="14">IF(D7&lt;&gt;"",2*C7*D7/(C7+D7),"")</f>
        <v>0.24067883774749249</v>
      </c>
      <c r="F7" s="6">
        <f t="shared" si="5"/>
        <v>0.30100334448160487</v>
      </c>
      <c r="G7" s="6">
        <v>0.49523809523809498</v>
      </c>
      <c r="H7" s="6">
        <v>2.5242718446601899E-2</v>
      </c>
      <c r="I7" s="11">
        <f t="shared" si="3"/>
        <v>4.8036951501154654E-2</v>
      </c>
      <c r="J7" s="6">
        <f t="shared" si="6"/>
        <v>3.1156381066506839E-2</v>
      </c>
      <c r="K7" s="6">
        <v>4.1055718475073298E-2</v>
      </c>
      <c r="L7" s="6">
        <v>0.84</v>
      </c>
      <c r="M7" s="6">
        <f t="shared" si="4"/>
        <v>7.8285181733457568E-2</v>
      </c>
      <c r="N7" s="11">
        <f t="shared" si="7"/>
        <v>0.17170891251022072</v>
      </c>
      <c r="O7" s="6">
        <v>6.5531786682735696E-2</v>
      </c>
      <c r="P7" s="6">
        <v>5.7161629434954002E-2</v>
      </c>
      <c r="Q7" s="6">
        <f>IF(P7&lt;&gt;"",2*O7*P7/(O7+P7),"")</f>
        <v>6.1061201572150448E-2</v>
      </c>
      <c r="R7" s="6">
        <f t="shared" si="8"/>
        <v>5.8660121905172856E-2</v>
      </c>
      <c r="S7" s="6">
        <v>0.30668983492615098</v>
      </c>
      <c r="T7" s="6">
        <v>0.49929278642149899</v>
      </c>
      <c r="U7" s="6">
        <f>IF(T7&lt;&gt;"",2*S7*T7/(S7+T7),"")</f>
        <v>0.37997847147470376</v>
      </c>
      <c r="V7" s="6">
        <f t="shared" si="9"/>
        <v>0.4435787886403616</v>
      </c>
      <c r="W7" s="6">
        <f t="shared" si="10"/>
        <v>0.21778635614690903</v>
      </c>
      <c r="X7" s="6">
        <f t="shared" si="11"/>
        <v>0.35661741913860318</v>
      </c>
      <c r="Y7" s="6">
        <f t="shared" si="12"/>
        <v>0.16160812880579178</v>
      </c>
      <c r="Z7" s="6">
        <f t="shared" si="13"/>
        <v>0.20122150972077338</v>
      </c>
      <c r="AA7" s="6">
        <f>((C7*HLOOKUP($B$1,Datasets!$A$1:$D$6,MATCH($C$2,Datasets!$A$2:$A$6,0)+1,FALSE))+(G7*HLOOKUP($B$1,Datasets!$A$1:$D$6,MATCH($G$2,Datasets!$A$2:$A$6,0)+1,FALSE))+(K7*HLOOKUP($B$1,Datasets!$A$1:$D$6,MATCH($K$2,Datasets!$A$2:$A$6,0)+1,FALSE))+(O7*HLOOKUP($B$1,Datasets!$A$1:$D$6,MATCH($O$2,Datasets!$A$2:$A$6,0)+1,FALSE))+(S7*HLOOKUP($B$1,Datasets!$A$1:$D$6,MATCH($S$2,Datasets!$A$2:$A$6,0)+1,FALSE)))/SUM(INDEX(Datasets!$B$2:$D$6,0,MATCH($B$1,Datasets!$B$1:$D$1,0),1))</f>
        <v>0.28107276797601705</v>
      </c>
      <c r="AB7" s="6">
        <f>((D7*HLOOKUP($B$1,Datasets!$A$1:$D$6,MATCH($C$2,Datasets!$A$2:$A$6,0)+1,FALSE))+(H7*HLOOKUP($B$1,Datasets!$A$1:$D$6,MATCH($G$2,Datasets!$A$2:$A$6,0)+1,FALSE))+(L7*HLOOKUP($B$1,Datasets!$A$1:$D$6,MATCH($K$2,Datasets!$A$2:$A$6,0)+1,FALSE))+(P7*HLOOKUP($B$1,Datasets!$A$1:$D$6,MATCH($O$2,Datasets!$A$2:$A$6,0)+1,FALSE))+(T7*HLOOKUP($B$1,Datasets!$A$1:$D$6,MATCH($S$2,Datasets!$A$2:$A$6,0)+1,FALSE)))/SUM(INDEX(Datasets!$B$2:$D$6,0,MATCH($B$1,Datasets!$B$1:$D$1,0),1))</f>
        <v>8.4185284102217248E-2</v>
      </c>
      <c r="AC7" s="6">
        <f>((E7*HLOOKUP($B$1,Datasets!$A$1:$D$6,MATCH($C$2,Datasets!$A$2:$A$6,0)+1,FALSE))+(IF(I7&lt;&gt;"",I7,0)*HLOOKUP($B$1,Datasets!$A$1:$D$6,MATCH($G$2,Datasets!$A$2:$A$6,0)+1,FALSE))+(M7*HLOOKUP($B$1,Datasets!$A$1:$D$6,MATCH($K$2,Datasets!$A$2:$A$6,0)+1,FALSE))+(IF(Q7&lt;&gt;"",Q7,0)*HLOOKUP($B$1,Datasets!$A$1:$D$6,MATCH($O$2,Datasets!$A$2:$A$6,0)+1,FALSE))+(U7*HLOOKUP($B$1,Datasets!$A$1:$D$6,MATCH($S$2,Datasets!$A$2:$A$6,0)+1,FALSE)))/SUM(INDEX(Datasets!$B$2:$D$6,0,MATCH($B$1,Datasets!$B$1:$D$1,0),1))</f>
        <v>8.0716280545188882E-2</v>
      </c>
      <c r="AD7" s="6">
        <f>((F7*HLOOKUP($B$1,Datasets!$A$1:$D$6,MATCH($C$2,Datasets!$A$2:$A$6,0)+1,FALSE))+(IF(J7&lt;&gt;"",J7,0)*HLOOKUP($B$1,Datasets!$A$1:$D$6,MATCH($G$2,Datasets!$A$2:$A$6,0)+1,FALSE))+(N7*HLOOKUP($B$1,Datasets!$A$1:$D$6,MATCH($K$2,Datasets!$A$2:$A$6,0)+1,FALSE))+(IF(R7&lt;&gt;"",R7,0)*HLOOKUP($B$1,Datasets!$A$1:$D$6,MATCH($O$2,Datasets!$A$2:$A$6,0)+1,FALSE))+(V7*HLOOKUP($B$1,Datasets!$A$1:$D$6,MATCH($S$2,Datasets!$A$2:$A$6,0)+1,FALSE)))/SUM(INDEX(Datasets!$B$2:$D$6,0,MATCH($B$1,Datasets!$B$1:$D$1,0),1))</f>
        <v>7.9070266513371443E-2</v>
      </c>
    </row>
    <row r="8" spans="1:32" ht="16" x14ac:dyDescent="0.2">
      <c r="A8" s="9" t="s">
        <v>31</v>
      </c>
      <c r="B8" s="9" t="s">
        <v>21</v>
      </c>
      <c r="C8" s="8">
        <v>0.146513680494263</v>
      </c>
      <c r="D8" s="8">
        <v>0.25637065637065598</v>
      </c>
      <c r="E8" s="8">
        <f t="shared" si="14"/>
        <v>0.18646447627071036</v>
      </c>
      <c r="F8" s="8">
        <f t="shared" si="5"/>
        <v>0.22293849046467878</v>
      </c>
      <c r="G8" s="8">
        <v>0.48985507246376803</v>
      </c>
      <c r="H8" s="8">
        <v>2.0509708737864001E-2</v>
      </c>
      <c r="I8" s="8">
        <f t="shared" si="3"/>
        <v>3.9370995923121585E-2</v>
      </c>
      <c r="J8" s="8">
        <f t="shared" si="6"/>
        <v>2.5371565830956216E-2</v>
      </c>
      <c r="K8" s="8">
        <v>5.5813953488372002E-2</v>
      </c>
      <c r="L8" s="8">
        <v>0.72</v>
      </c>
      <c r="M8" s="8">
        <f t="shared" si="4"/>
        <v>0.10359712230215812</v>
      </c>
      <c r="N8" s="14">
        <f t="shared" si="7"/>
        <v>0.2130177514792897</v>
      </c>
      <c r="O8" s="8">
        <v>7.0135001646361494E-2</v>
      </c>
      <c r="P8" s="8">
        <v>5.59789750328515E-2</v>
      </c>
      <c r="Q8" s="8">
        <f>IF(P8&lt;&gt;"",2*O8*P8/(O8+P8),"")</f>
        <v>6.2262496346097609E-2</v>
      </c>
      <c r="R8" s="8">
        <f t="shared" si="8"/>
        <v>5.8333789779262728E-2</v>
      </c>
      <c r="S8" s="8">
        <v>0.28625</v>
      </c>
      <c r="T8" s="8">
        <v>0.32390381895332299</v>
      </c>
      <c r="U8" s="8">
        <f>IF(T8&lt;&gt;"",2*S8*T8/(S8+T8),"")</f>
        <v>0.30391506303915022</v>
      </c>
      <c r="V8" s="8">
        <f t="shared" si="9"/>
        <v>0.31560088202866521</v>
      </c>
      <c r="W8" s="8">
        <f t="shared" si="10"/>
        <v>0.20971354161855293</v>
      </c>
      <c r="X8" s="8">
        <f t="shared" si="11"/>
        <v>0.27535263181893888</v>
      </c>
      <c r="Y8" s="8">
        <f t="shared" si="12"/>
        <v>0.13912203077624757</v>
      </c>
      <c r="Z8" s="8">
        <f t="shared" si="13"/>
        <v>0.16705249591657051</v>
      </c>
      <c r="AA8" s="8">
        <f>((C8*HLOOKUP($B$1,Datasets!$A$1:$D$6,MATCH($C$2,Datasets!$A$2:$A$6,0)+1,FALSE))+(G8*HLOOKUP($B$1,Datasets!$A$1:$D$6,MATCH($G$2,Datasets!$A$2:$A$6,0)+1,FALSE))+(K8*HLOOKUP($B$1,Datasets!$A$1:$D$6,MATCH($K$2,Datasets!$A$2:$A$6,0)+1,FALSE))+(O8*HLOOKUP($B$1,Datasets!$A$1:$D$6,MATCH($O$2,Datasets!$A$2:$A$6,0)+1,FALSE))+(S8*HLOOKUP($B$1,Datasets!$A$1:$D$6,MATCH($S$2,Datasets!$A$2:$A$6,0)+1,FALSE)))/SUM(INDEX(Datasets!$B$2:$D$6,0,MATCH($B$1,Datasets!$B$1:$D$1,0),1))</f>
        <v>0.27733384773664393</v>
      </c>
      <c r="AB8" s="8">
        <f>((D8*HLOOKUP($B$1,Datasets!$A$1:$D$6,MATCH($C$2,Datasets!$A$2:$A$6,0)+1,FALSE))+(H8*HLOOKUP($B$1,Datasets!$A$1:$D$6,MATCH($G$2,Datasets!$A$2:$A$6,0)+1,FALSE))+(L8*HLOOKUP($B$1,Datasets!$A$1:$D$6,MATCH($K$2,Datasets!$A$2:$A$6,0)+1,FALSE))+(P8*HLOOKUP($B$1,Datasets!$A$1:$D$6,MATCH($O$2,Datasets!$A$2:$A$6,0)+1,FALSE))+(T8*HLOOKUP($B$1,Datasets!$A$1:$D$6,MATCH($S$2,Datasets!$A$2:$A$6,0)+1,FALSE)))/SUM(INDEX(Datasets!$B$2:$D$6,0,MATCH($B$1,Datasets!$B$1:$D$1,0),1))</f>
        <v>6.6632435636251652E-2</v>
      </c>
      <c r="AC8" s="8">
        <f>((E8*HLOOKUP($B$1,Datasets!$A$1:$D$6,MATCH($C$2,Datasets!$A$2:$A$6,0)+1,FALSE))+(IF(I8&lt;&gt;"",I8,0)*HLOOKUP($B$1,Datasets!$A$1:$D$6,MATCH($G$2,Datasets!$A$2:$A$6,0)+1,FALSE))+(M8*HLOOKUP($B$1,Datasets!$A$1:$D$6,MATCH($K$2,Datasets!$A$2:$A$6,0)+1,FALSE))+(IF(Q8&lt;&gt;"",Q8,0)*HLOOKUP($B$1,Datasets!$A$1:$D$6,MATCH($O$2,Datasets!$A$2:$A$6,0)+1,FALSE))+(U8*HLOOKUP($B$1,Datasets!$A$1:$D$6,MATCH($S$2,Datasets!$A$2:$A$6,0)+1,FALSE)))/SUM(INDEX(Datasets!$B$2:$D$6,0,MATCH($B$1,Datasets!$B$1:$D$1,0),1))</f>
        <v>7.0382165292767349E-2</v>
      </c>
      <c r="AD8" s="8">
        <f>((F8*HLOOKUP($B$1,Datasets!$A$1:$D$6,MATCH($C$2,Datasets!$A$2:$A$6,0)+1,FALSE))+(IF(J8&lt;&gt;"",J8,0)*HLOOKUP($B$1,Datasets!$A$1:$D$6,MATCH($G$2,Datasets!$A$2:$A$6,0)+1,FALSE))+(N8*HLOOKUP($B$1,Datasets!$A$1:$D$6,MATCH($K$2,Datasets!$A$2:$A$6,0)+1,FALSE))+(IF(R8&lt;&gt;"",R8,0)*HLOOKUP($B$1,Datasets!$A$1:$D$6,MATCH($O$2,Datasets!$A$2:$A$6,0)+1,FALSE))+(V8*HLOOKUP($B$1,Datasets!$A$1:$D$6,MATCH($S$2,Datasets!$A$2:$A$6,0)+1,FALSE)))/SUM(INDEX(Datasets!$B$2:$D$6,0,MATCH($B$1,Datasets!$B$1:$D$1,0),1))</f>
        <v>6.5680789845659365E-2</v>
      </c>
    </row>
    <row r="9" spans="1:32" ht="16" x14ac:dyDescent="0.2">
      <c r="A9" s="10"/>
      <c r="B9" s="10" t="s">
        <v>22</v>
      </c>
      <c r="C9" s="6">
        <v>0.14696768481629</v>
      </c>
      <c r="D9" s="6">
        <v>0.25637065637065598</v>
      </c>
      <c r="E9" s="6">
        <f t="shared" si="14"/>
        <v>0.18683173888576207</v>
      </c>
      <c r="F9" s="6">
        <f t="shared" si="5"/>
        <v>0.22314827261728684</v>
      </c>
      <c r="G9" s="6">
        <v>0.498525073746312</v>
      </c>
      <c r="H9" s="6">
        <v>2.0509708737864001E-2</v>
      </c>
      <c r="I9" s="6">
        <f t="shared" si="3"/>
        <v>3.9398531297353864E-2</v>
      </c>
      <c r="J9" s="6">
        <f t="shared" si="6"/>
        <v>2.5376137421544095E-2</v>
      </c>
      <c r="K9" s="6">
        <v>5.5813953488372002E-2</v>
      </c>
      <c r="L9" s="6">
        <v>0.72</v>
      </c>
      <c r="M9" s="6">
        <f t="shared" si="4"/>
        <v>0.10359712230215812</v>
      </c>
      <c r="N9" s="11">
        <f t="shared" si="7"/>
        <v>0.2130177514792897</v>
      </c>
      <c r="O9" s="6">
        <v>7.0940882597835098E-2</v>
      </c>
      <c r="P9" s="6">
        <v>5.59789750328515E-2</v>
      </c>
      <c r="Q9" s="6">
        <f t="shared" si="1"/>
        <v>6.2578038927653304E-2</v>
      </c>
      <c r="R9" s="6">
        <f t="shared" si="8"/>
        <v>5.8444231033063503E-2</v>
      </c>
      <c r="S9" s="6">
        <v>0.28696741854636498</v>
      </c>
      <c r="T9" s="6">
        <v>0.32390381895332299</v>
      </c>
      <c r="U9" s="6">
        <f t="shared" ref="U9:U13" si="15">IF(T9&lt;&gt;"",2*S9*T9/(S9+T9),"")</f>
        <v>0.30431893687707551</v>
      </c>
      <c r="V9" s="6">
        <f t="shared" si="9"/>
        <v>0.31577495863210053</v>
      </c>
      <c r="W9" s="6">
        <f t="shared" si="10"/>
        <v>0.21184300263903486</v>
      </c>
      <c r="X9" s="6">
        <f t="shared" si="11"/>
        <v>0.27535263181893888</v>
      </c>
      <c r="Y9" s="6">
        <f t="shared" si="12"/>
        <v>0.13934487365800058</v>
      </c>
      <c r="Z9" s="6">
        <f t="shared" si="13"/>
        <v>0.16715227023665694</v>
      </c>
      <c r="AA9" s="6">
        <f>((C9*HLOOKUP($B$1,Datasets!$A$1:$D$6,MATCH($C$2,Datasets!$A$2:$A$6,0)+1,FALSE))+(G9*HLOOKUP($B$1,Datasets!$A$1:$D$6,MATCH($G$2,Datasets!$A$2:$A$6,0)+1,FALSE))+(K9*HLOOKUP($B$1,Datasets!$A$1:$D$6,MATCH($K$2,Datasets!$A$2:$A$6,0)+1,FALSE))+(O9*HLOOKUP($B$1,Datasets!$A$1:$D$6,MATCH($O$2,Datasets!$A$2:$A$6,0)+1,FALSE))+(S9*HLOOKUP($B$1,Datasets!$A$1:$D$6,MATCH($S$2,Datasets!$A$2:$A$6,0)+1,FALSE)))/SUM(INDEX(Datasets!$B$2:$D$6,0,MATCH($B$1,Datasets!$B$1:$D$1,0),1))</f>
        <v>0.28172784463259853</v>
      </c>
      <c r="AB9" s="6">
        <f>((D9*HLOOKUP($B$1,Datasets!$A$1:$D$6,MATCH($C$2,Datasets!$A$2:$A$6,0)+1,FALSE))+(H9*HLOOKUP($B$1,Datasets!$A$1:$D$6,MATCH($G$2,Datasets!$A$2:$A$6,0)+1,FALSE))+(L9*HLOOKUP($B$1,Datasets!$A$1:$D$6,MATCH($K$2,Datasets!$A$2:$A$6,0)+1,FALSE))+(P9*HLOOKUP($B$1,Datasets!$A$1:$D$6,MATCH($O$2,Datasets!$A$2:$A$6,0)+1,FALSE))+(T9*HLOOKUP($B$1,Datasets!$A$1:$D$6,MATCH($S$2,Datasets!$A$2:$A$6,0)+1,FALSE)))/SUM(INDEX(Datasets!$B$2:$D$6,0,MATCH($B$1,Datasets!$B$1:$D$1,0),1))</f>
        <v>6.6632435636251652E-2</v>
      </c>
      <c r="AC9" s="6">
        <f>((E9*HLOOKUP($B$1,Datasets!$A$1:$D$6,MATCH($C$2,Datasets!$A$2:$A$6,0)+1,FALSE))+(IF(I9&lt;&gt;"",I9,0)*HLOOKUP($B$1,Datasets!$A$1:$D$6,MATCH($G$2,Datasets!$A$2:$A$6,0)+1,FALSE))+(M9*HLOOKUP($B$1,Datasets!$A$1:$D$6,MATCH($K$2,Datasets!$A$2:$A$6,0)+1,FALSE))+(IF(Q9&lt;&gt;"",Q9,0)*HLOOKUP($B$1,Datasets!$A$1:$D$6,MATCH($O$2,Datasets!$A$2:$A$6,0)+1,FALSE))+(U9*HLOOKUP($B$1,Datasets!$A$1:$D$6,MATCH($S$2,Datasets!$A$2:$A$6,0)+1,FALSE)))/SUM(INDEX(Datasets!$B$2:$D$6,0,MATCH($B$1,Datasets!$B$1:$D$1,0),1))</f>
        <v>7.0571490735133691E-2</v>
      </c>
      <c r="AD9" s="6">
        <f>((F9*HLOOKUP($B$1,Datasets!$A$1:$D$6,MATCH($C$2,Datasets!$A$2:$A$6,0)+1,FALSE))+(IF(J9&lt;&gt;"",J9,0)*HLOOKUP($B$1,Datasets!$A$1:$D$6,MATCH($G$2,Datasets!$A$2:$A$6,0)+1,FALSE))+(N9*HLOOKUP($B$1,Datasets!$A$1:$D$6,MATCH($K$2,Datasets!$A$2:$A$6,0)+1,FALSE))+(IF(R9&lt;&gt;"",R9,0)*HLOOKUP($B$1,Datasets!$A$1:$D$6,MATCH($O$2,Datasets!$A$2:$A$6,0)+1,FALSE))+(V9*HLOOKUP($B$1,Datasets!$A$1:$D$6,MATCH($S$2,Datasets!$A$2:$A$6,0)+1,FALSE)))/SUM(INDEX(Datasets!$B$2:$D$6,0,MATCH($B$1,Datasets!$B$1:$D$1,0),1))</f>
        <v>6.5751892100968864E-2</v>
      </c>
    </row>
    <row r="10" spans="1:32" ht="16" x14ac:dyDescent="0.2">
      <c r="A10" s="10"/>
      <c r="B10" s="10" t="s">
        <v>23</v>
      </c>
      <c r="C10" s="6">
        <v>0.19191919191919099</v>
      </c>
      <c r="D10" s="6">
        <v>0.24942084942084899</v>
      </c>
      <c r="E10" s="6">
        <f t="shared" si="14"/>
        <v>0.21692411014103349</v>
      </c>
      <c r="F10" s="6">
        <f t="shared" si="5"/>
        <v>0.23531983097770595</v>
      </c>
      <c r="G10" s="6">
        <v>0.51236749116607705</v>
      </c>
      <c r="H10" s="6">
        <v>1.7597087378640699E-2</v>
      </c>
      <c r="I10" s="6">
        <f t="shared" si="3"/>
        <v>3.4025577848175372E-2</v>
      </c>
      <c r="J10" s="6">
        <f t="shared" si="6"/>
        <v>2.1809102668230811E-2</v>
      </c>
      <c r="K10" s="6">
        <v>6.7669172932330796E-2</v>
      </c>
      <c r="L10" s="6">
        <v>0.72</v>
      </c>
      <c r="M10" s="6">
        <f t="shared" si="4"/>
        <v>0.12371134020618553</v>
      </c>
      <c r="N10" s="11">
        <f t="shared" si="7"/>
        <v>0.24590163934426218</v>
      </c>
      <c r="O10" s="6">
        <v>7.2896471500581594E-2</v>
      </c>
      <c r="P10" s="6">
        <v>4.94086727989487E-2</v>
      </c>
      <c r="Q10" s="6">
        <f>IF(P10&lt;&gt;"",2*O10*P10/(O10+P10),"")</f>
        <v>5.8897243107769379E-2</v>
      </c>
      <c r="R10" s="6">
        <f t="shared" si="8"/>
        <v>5.281195572784983E-2</v>
      </c>
      <c r="S10" s="6">
        <v>0.29679144385026701</v>
      </c>
      <c r="T10" s="6">
        <v>0.31400282885431402</v>
      </c>
      <c r="U10" s="6">
        <f t="shared" si="15"/>
        <v>0.30515463917525754</v>
      </c>
      <c r="V10" s="6">
        <f t="shared" si="9"/>
        <v>0.3104026845637583</v>
      </c>
      <c r="W10" s="6">
        <f t="shared" si="10"/>
        <v>0.22832875427368951</v>
      </c>
      <c r="X10" s="6">
        <f t="shared" si="11"/>
        <v>0.27008588769055047</v>
      </c>
      <c r="Y10" s="6">
        <f t="shared" si="12"/>
        <v>0.14774258209568428</v>
      </c>
      <c r="Z10" s="6">
        <f t="shared" si="13"/>
        <v>0.1732490426563614</v>
      </c>
      <c r="AA10" s="6">
        <f>((C10*HLOOKUP($B$1,Datasets!$A$1:$D$6,MATCH($C$2,Datasets!$A$2:$A$6,0)+1,FALSE))+(G10*HLOOKUP($B$1,Datasets!$A$1:$D$6,MATCH($G$2,Datasets!$A$2:$A$6,0)+1,FALSE))+(K10*HLOOKUP($B$1,Datasets!$A$1:$D$6,MATCH($K$2,Datasets!$A$2:$A$6,0)+1,FALSE))+(O10*HLOOKUP($B$1,Datasets!$A$1:$D$6,MATCH($O$2,Datasets!$A$2:$A$6,0)+1,FALSE))+(S10*HLOOKUP($B$1,Datasets!$A$1:$D$6,MATCH($S$2,Datasets!$A$2:$A$6,0)+1,FALSE)))/SUM(INDEX(Datasets!$B$2:$D$6,0,MATCH($B$1,Datasets!$B$1:$D$1,0),1))</f>
        <v>0.29260305835426437</v>
      </c>
      <c r="AB10" s="6">
        <f>((D10*HLOOKUP($B$1,Datasets!$A$1:$D$6,MATCH($C$2,Datasets!$A$2:$A$6,0)+1,FALSE))+(H10*HLOOKUP($B$1,Datasets!$A$1:$D$6,MATCH($G$2,Datasets!$A$2:$A$6,0)+1,FALSE))+(L10*HLOOKUP($B$1,Datasets!$A$1:$D$6,MATCH($K$2,Datasets!$A$2:$A$6,0)+1,FALSE))+(P10*HLOOKUP($B$1,Datasets!$A$1:$D$6,MATCH($O$2,Datasets!$A$2:$A$6,0)+1,FALSE))+(T10*HLOOKUP($B$1,Datasets!$A$1:$D$6,MATCH($S$2,Datasets!$A$2:$A$6,0)+1,FALSE)))/SUM(INDEX(Datasets!$B$2:$D$6,0,MATCH($B$1,Datasets!$B$1:$D$1,0),1))</f>
        <v>6.1605104913941153E-2</v>
      </c>
      <c r="AC10" s="6">
        <f>((E10*HLOOKUP($B$1,Datasets!$A$1:$D$6,MATCH($C$2,Datasets!$A$2:$A$6,0)+1,FALSE))+(IF(I10&lt;&gt;"",I10,0)*HLOOKUP($B$1,Datasets!$A$1:$D$6,MATCH($G$2,Datasets!$A$2:$A$6,0)+1,FALSE))+(M10*HLOOKUP($B$1,Datasets!$A$1:$D$6,MATCH($K$2,Datasets!$A$2:$A$6,0)+1,FALSE))+(IF(Q10&lt;&gt;"",Q10,0)*HLOOKUP($B$1,Datasets!$A$1:$D$6,MATCH($O$2,Datasets!$A$2:$A$6,0)+1,FALSE))+(U10*HLOOKUP($B$1,Datasets!$A$1:$D$6,MATCH($S$2,Datasets!$A$2:$A$6,0)+1,FALSE)))/SUM(INDEX(Datasets!$B$2:$D$6,0,MATCH($B$1,Datasets!$B$1:$D$1,0),1))</f>
        <v>6.8800803633378857E-2</v>
      </c>
      <c r="AD10" s="6">
        <f>((F10*HLOOKUP($B$1,Datasets!$A$1:$D$6,MATCH($C$2,Datasets!$A$2:$A$6,0)+1,FALSE))+(IF(J10&lt;&gt;"",J10,0)*HLOOKUP($B$1,Datasets!$A$1:$D$6,MATCH($G$2,Datasets!$A$2:$A$6,0)+1,FALSE))+(N10*HLOOKUP($B$1,Datasets!$A$1:$D$6,MATCH($K$2,Datasets!$A$2:$A$6,0)+1,FALSE))+(IF(R10&lt;&gt;"",R10,0)*HLOOKUP($B$1,Datasets!$A$1:$D$6,MATCH($O$2,Datasets!$A$2:$A$6,0)+1,FALSE))+(V10*HLOOKUP($B$1,Datasets!$A$1:$D$6,MATCH($S$2,Datasets!$A$2:$A$6,0)+1,FALSE)))/SUM(INDEX(Datasets!$B$2:$D$6,0,MATCH($B$1,Datasets!$B$1:$D$1,0),1))</f>
        <v>6.2477710014932561E-2</v>
      </c>
    </row>
    <row r="11" spans="1:32" ht="16" x14ac:dyDescent="0.2">
      <c r="A11" s="9" t="s">
        <v>32</v>
      </c>
      <c r="B11" s="9" t="s">
        <v>21</v>
      </c>
      <c r="C11" s="8">
        <v>0.16911130284728201</v>
      </c>
      <c r="D11" s="8">
        <v>0.302702702702702</v>
      </c>
      <c r="E11" s="8">
        <f t="shared" si="14"/>
        <v>0.21699418765568751</v>
      </c>
      <c r="F11" s="8">
        <f t="shared" si="5"/>
        <v>0.26140304081088245</v>
      </c>
      <c r="G11" s="8">
        <v>0.49322493224932201</v>
      </c>
      <c r="H11" s="8">
        <v>2.20873786407767E-2</v>
      </c>
      <c r="I11" s="8">
        <f t="shared" si="3"/>
        <v>4.2281333488210011E-2</v>
      </c>
      <c r="J11" s="8">
        <f t="shared" si="6"/>
        <v>2.7303549461429988E-2</v>
      </c>
      <c r="K11" s="8">
        <v>5.03067484662576E-2</v>
      </c>
      <c r="L11" s="8">
        <v>0.82</v>
      </c>
      <c r="M11" s="8">
        <f t="shared" si="4"/>
        <v>9.479768786127156E-2</v>
      </c>
      <c r="N11" s="14">
        <f t="shared" si="7"/>
        <v>0.2019704433497535</v>
      </c>
      <c r="O11" s="8">
        <v>5.8955104649305E-2</v>
      </c>
      <c r="P11" s="8">
        <v>4.8488830486202297E-2</v>
      </c>
      <c r="Q11" s="8">
        <f t="shared" si="1"/>
        <v>5.3212199870214111E-2</v>
      </c>
      <c r="R11" s="8">
        <f t="shared" si="8"/>
        <v>5.0273849423689961E-2</v>
      </c>
      <c r="S11" s="8">
        <v>0.281287246722288</v>
      </c>
      <c r="T11" s="8">
        <v>0.33380480905233301</v>
      </c>
      <c r="U11" s="8">
        <f t="shared" si="15"/>
        <v>0.30530401034928789</v>
      </c>
      <c r="V11" s="8">
        <f t="shared" si="9"/>
        <v>0.32178892827924666</v>
      </c>
      <c r="W11" s="8">
        <f t="shared" si="10"/>
        <v>0.21057706698689094</v>
      </c>
      <c r="X11" s="8">
        <f t="shared" si="11"/>
        <v>0.30541674417640274</v>
      </c>
      <c r="Y11" s="8">
        <f t="shared" si="12"/>
        <v>0.14251788384493422</v>
      </c>
      <c r="Z11" s="8">
        <f t="shared" si="13"/>
        <v>0.17254796226500052</v>
      </c>
      <c r="AA11" s="8">
        <f>((C11*HLOOKUP($B$1,Datasets!$A$1:$D$6,MATCH($C$2,Datasets!$A$2:$A$6,0)+1,FALSE))+(G11*HLOOKUP($B$1,Datasets!$A$1:$D$6,MATCH($G$2,Datasets!$A$2:$A$6,0)+1,FALSE))+(K11*HLOOKUP($B$1,Datasets!$A$1:$D$6,MATCH($K$2,Datasets!$A$2:$A$6,0)+1,FALSE))+(O11*HLOOKUP($B$1,Datasets!$A$1:$D$6,MATCH($O$2,Datasets!$A$2:$A$6,0)+1,FALSE))+(S11*HLOOKUP($B$1,Datasets!$A$1:$D$6,MATCH($S$2,Datasets!$A$2:$A$6,0)+1,FALSE)))/SUM(INDEX(Datasets!$B$2:$D$6,0,MATCH($B$1,Datasets!$B$1:$D$1,0),1))</f>
        <v>0.2755551279007547</v>
      </c>
      <c r="AB11" s="8">
        <f>((D11*HLOOKUP($B$1,Datasets!$A$1:$D$6,MATCH($C$2,Datasets!$A$2:$A$6,0)+1,FALSE))+(H11*HLOOKUP($B$1,Datasets!$A$1:$D$6,MATCH($G$2,Datasets!$A$2:$A$6,0)+1,FALSE))+(L11*HLOOKUP($B$1,Datasets!$A$1:$D$6,MATCH($K$2,Datasets!$A$2:$A$6,0)+1,FALSE))+(P11*HLOOKUP($B$1,Datasets!$A$1:$D$6,MATCH($O$2,Datasets!$A$2:$A$6,0)+1,FALSE))+(T11*HLOOKUP($B$1,Datasets!$A$1:$D$6,MATCH($S$2,Datasets!$A$2:$A$6,0)+1,FALSE)))/SUM(INDEX(Datasets!$B$2:$D$6,0,MATCH($B$1,Datasets!$B$1:$D$1,0),1))</f>
        <v>6.8201964761430658E-2</v>
      </c>
      <c r="AC11" s="8">
        <f>((E11*HLOOKUP($B$1,Datasets!$A$1:$D$6,MATCH($C$2,Datasets!$A$2:$A$6,0)+1,FALSE))+(I11*HLOOKUP($B$1,Datasets!$A$1:$D$6,MATCH($G$2,Datasets!$A$2:$A$6,0)+1,FALSE))+(M11*HLOOKUP($B$1,Datasets!$A$1:$D$6,MATCH($K$2,Datasets!$A$2:$A$6,0)+1,FALSE))+(Q11*HLOOKUP($B$1,Datasets!$A$1:$D$6,MATCH($O$2,Datasets!$A$2:$A$6,0)+1,FALSE))+(U11*HLOOKUP($B$1,Datasets!$A$1:$D$6,MATCH($S$2,Datasets!$A$2:$A$6,0)+1,FALSE)))/SUM(INDEX(Datasets!$B$2:$D$6,0,MATCH($B$1,Datasets!$B$1:$D$1,0),1))</f>
        <v>7.0112583319048044E-2</v>
      </c>
      <c r="AD11" s="8">
        <f>((F11*HLOOKUP($B$1,Datasets!$A$1:$D$6,MATCH($C$2,Datasets!$A$2:$A$6,0)+1,FALSE))+(J11*HLOOKUP($B$1,Datasets!$A$1:$D$6,MATCH($G$2,Datasets!$A$2:$A$6,0)+1,FALSE))+(N11*HLOOKUP($B$1,Datasets!$A$1:$D$6,MATCH($K$2,Datasets!$A$2:$A$6,0)+1,FALSE))+(R11*HLOOKUP($B$1,Datasets!$A$1:$D$6,MATCH($O$2,Datasets!$A$2:$A$6,0)+1,FALSE))+(V11*HLOOKUP($B$1,Datasets!$A$1:$D$6,MATCH($S$2,Datasets!$A$2:$A$6,0)+1,FALSE)))/SUM(INDEX(Datasets!$B$2:$D$6,0,MATCH($B$1,Datasets!$B$1:$D$1,0),1))</f>
        <v>6.6139104811682434E-2</v>
      </c>
      <c r="AE11" s="6"/>
      <c r="AF11" s="6"/>
    </row>
    <row r="12" spans="1:32" ht="16" x14ac:dyDescent="0.2">
      <c r="A12" s="10"/>
      <c r="B12" s="10" t="s">
        <v>22</v>
      </c>
      <c r="C12" s="6">
        <v>0.16948417858690901</v>
      </c>
      <c r="D12" s="6">
        <v>0.30193050193050103</v>
      </c>
      <c r="E12" s="11">
        <f t="shared" si="14"/>
        <v>0.21710161021654581</v>
      </c>
      <c r="F12" s="6">
        <f t="shared" si="5"/>
        <v>0.26111927340723851</v>
      </c>
      <c r="G12" s="6">
        <v>0.50276243093922601</v>
      </c>
      <c r="H12" s="6">
        <v>2.20873786407767E-2</v>
      </c>
      <c r="I12" s="6">
        <f t="shared" si="3"/>
        <v>4.2315740525459195E-2</v>
      </c>
      <c r="J12" s="6">
        <f t="shared" si="6"/>
        <v>2.7309285156953373E-2</v>
      </c>
      <c r="K12" s="6">
        <v>4.8207663782447403E-2</v>
      </c>
      <c r="L12" s="6">
        <v>0.78</v>
      </c>
      <c r="M12" s="6">
        <f t="shared" si="4"/>
        <v>9.0803259604190806E-2</v>
      </c>
      <c r="N12" s="11">
        <f t="shared" si="7"/>
        <v>0.19326065411298293</v>
      </c>
      <c r="O12" s="6">
        <v>6.01479046836483E-2</v>
      </c>
      <c r="P12" s="6">
        <v>4.8094612352168199E-2</v>
      </c>
      <c r="Q12" s="6">
        <f t="shared" si="1"/>
        <v>5.3450164293537779E-2</v>
      </c>
      <c r="R12" s="6">
        <f t="shared" si="8"/>
        <v>5.010266940451745E-2</v>
      </c>
      <c r="S12" s="6">
        <v>0.28297362110311702</v>
      </c>
      <c r="T12" s="6">
        <v>0.33380480905233301</v>
      </c>
      <c r="U12" s="6">
        <f t="shared" si="15"/>
        <v>0.30629461388708573</v>
      </c>
      <c r="V12" s="6">
        <f t="shared" si="9"/>
        <v>0.3222282905516104</v>
      </c>
      <c r="W12" s="6">
        <f t="shared" si="10"/>
        <v>0.21271515981906958</v>
      </c>
      <c r="X12" s="6">
        <f t="shared" si="11"/>
        <v>0.29718346039515575</v>
      </c>
      <c r="Y12" s="6">
        <f t="shared" si="12"/>
        <v>0.14199307770536387</v>
      </c>
      <c r="Z12" s="6">
        <f t="shared" si="13"/>
        <v>0.17080403452666054</v>
      </c>
      <c r="AA12" s="6">
        <f>((C12*HLOOKUP($B$1,Datasets!$A$1:$D$6,MATCH($C$2,Datasets!$A$2:$A$6,0)+1,FALSE))+(G12*HLOOKUP($B$1,Datasets!$A$1:$D$6,MATCH($G$2,Datasets!$A$2:$A$6,0)+1,FALSE))+(K12*HLOOKUP($B$1,Datasets!$A$1:$D$6,MATCH($K$2,Datasets!$A$2:$A$6,0)+1,FALSE))+(O12*HLOOKUP($B$1,Datasets!$A$1:$D$6,MATCH($O$2,Datasets!$A$2:$A$6,0)+1,FALSE))+(S12*HLOOKUP($B$1,Datasets!$A$1:$D$6,MATCH($S$2,Datasets!$A$2:$A$6,0)+1,FALSE)))/SUM(INDEX(Datasets!$B$2:$D$6,0,MATCH($B$1,Datasets!$B$1:$D$1,0),1))</f>
        <v>0.28053930647723485</v>
      </c>
      <c r="AB12" s="6">
        <f>((D12*HLOOKUP($B$1,Datasets!$A$1:$D$6,MATCH($C$2,Datasets!$A$2:$A$6,0)+1,FALSE))+(H12*HLOOKUP($B$1,Datasets!$A$1:$D$6,MATCH($G$2,Datasets!$A$2:$A$6,0)+1,FALSE))+(L12*HLOOKUP($B$1,Datasets!$A$1:$D$6,MATCH($K$2,Datasets!$A$2:$A$6,0)+1,FALSE))+(P12*HLOOKUP($B$1,Datasets!$A$1:$D$6,MATCH($O$2,Datasets!$A$2:$A$6,0)+1,FALSE))+(T12*HLOOKUP($B$1,Datasets!$A$1:$D$6,MATCH($S$2,Datasets!$A$2:$A$6,0)+1,FALSE)))/SUM(INDEX(Datasets!$B$2:$D$6,0,MATCH($B$1,Datasets!$B$1:$D$1,0),1))</f>
        <v>6.7864625645037605E-2</v>
      </c>
      <c r="AC12" s="6">
        <f>((E12*HLOOKUP($B$1,Datasets!$A$1:$D$6,MATCH($C$2,Datasets!$A$2:$A$6,0)+1,FALSE))+(I12*HLOOKUP($B$1,Datasets!$A$1:$D$6,MATCH($G$2,Datasets!$A$2:$A$6,0)+1,FALSE))+(M12*HLOOKUP($B$1,Datasets!$A$1:$D$6,MATCH($K$2,Datasets!$A$2:$A$6,0)+1,FALSE))+(Q12*HLOOKUP($B$1,Datasets!$A$1:$D$6,MATCH($O$2,Datasets!$A$2:$A$6,0)+1,FALSE))+(U12*HLOOKUP($B$1,Datasets!$A$1:$D$6,MATCH($S$2,Datasets!$A$2:$A$6,0)+1,FALSE)))/SUM(INDEX(Datasets!$B$2:$D$6,0,MATCH($B$1,Datasets!$B$1:$D$1,0),1))</f>
        <v>7.0265126561528113E-2</v>
      </c>
      <c r="AD12" s="6">
        <f>((F12*HLOOKUP($B$1,Datasets!$A$1:$D$6,MATCH($C$2,Datasets!$A$2:$A$6,0)+1,FALSE))+(J12*HLOOKUP($B$1,Datasets!$A$1:$D$6,MATCH($G$2,Datasets!$A$2:$A$6,0)+1,FALSE))+(N12*HLOOKUP($B$1,Datasets!$A$1:$D$6,MATCH($K$2,Datasets!$A$2:$A$6,0)+1,FALSE))+(R12*HLOOKUP($B$1,Datasets!$A$1:$D$6,MATCH($O$2,Datasets!$A$2:$A$6,0)+1,FALSE))+(V12*HLOOKUP($B$1,Datasets!$A$1:$D$6,MATCH($S$2,Datasets!$A$2:$A$6,0)+1,FALSE)))/SUM(INDEX(Datasets!$B$2:$D$6,0,MATCH($B$1,Datasets!$B$1:$D$1,0),1))</f>
        <v>6.6041026357026203E-2</v>
      </c>
      <c r="AE12" s="6"/>
    </row>
    <row r="13" spans="1:32" ht="16" x14ac:dyDescent="0.2">
      <c r="A13" s="10"/>
      <c r="B13" s="10" t="s">
        <v>23</v>
      </c>
      <c r="C13" s="6">
        <v>0.19895287958115099</v>
      </c>
      <c r="D13" s="6">
        <v>0.29343629343629302</v>
      </c>
      <c r="E13" s="11">
        <f t="shared" si="14"/>
        <v>0.23712948517940644</v>
      </c>
      <c r="F13" s="6">
        <f t="shared" si="5"/>
        <v>0.2679830747531729</v>
      </c>
      <c r="G13" s="6">
        <v>0.56133828996282498</v>
      </c>
      <c r="H13" s="6">
        <v>1.8325242718446599E-2</v>
      </c>
      <c r="I13" s="6">
        <f t="shared" si="3"/>
        <v>3.5491832177694201E-2</v>
      </c>
      <c r="J13" s="6">
        <f t="shared" si="6"/>
        <v>2.2721117096512079E-2</v>
      </c>
      <c r="K13" s="6">
        <v>6.1417322834645599E-2</v>
      </c>
      <c r="L13" s="6">
        <v>0.78</v>
      </c>
      <c r="M13" s="6">
        <f t="shared" si="4"/>
        <v>0.113868613138686</v>
      </c>
      <c r="N13" s="11">
        <f t="shared" si="7"/>
        <v>0.23353293413173637</v>
      </c>
      <c r="O13" s="6">
        <v>7.0199723156021299E-2</v>
      </c>
      <c r="P13" s="6">
        <v>4.66491458607095E-2</v>
      </c>
      <c r="Q13" s="6">
        <f t="shared" si="1"/>
        <v>5.6051156548511789E-2</v>
      </c>
      <c r="R13" s="6">
        <f t="shared" si="8"/>
        <v>5.000422570921477E-2</v>
      </c>
      <c r="S13" s="6">
        <v>0.31799163179916301</v>
      </c>
      <c r="T13" s="6">
        <v>0.32248939179632202</v>
      </c>
      <c r="U13" s="6">
        <f t="shared" si="15"/>
        <v>0.32022471910112332</v>
      </c>
      <c r="V13" s="6">
        <f t="shared" si="9"/>
        <v>0.32157968970380774</v>
      </c>
      <c r="W13" s="6">
        <f t="shared" si="10"/>
        <v>0.24197996946676117</v>
      </c>
      <c r="X13" s="6">
        <f t="shared" si="11"/>
        <v>0.29218001476235422</v>
      </c>
      <c r="Y13" s="6">
        <f t="shared" si="12"/>
        <v>0.15255316122908436</v>
      </c>
      <c r="Z13" s="6">
        <f t="shared" si="13"/>
        <v>0.17916420827888876</v>
      </c>
      <c r="AA13" s="6">
        <f>((C13*HLOOKUP($B$1,Datasets!$A$1:$D$6,MATCH($C$2,Datasets!$A$2:$A$6,0)+1,FALSE))+(G13*HLOOKUP($B$1,Datasets!$A$1:$D$6,MATCH($G$2,Datasets!$A$2:$A$6,0)+1,FALSE))+(K13*HLOOKUP($B$1,Datasets!$A$1:$D$6,MATCH($K$2,Datasets!$A$2:$A$6,0)+1,FALSE))+(O13*HLOOKUP($B$1,Datasets!$A$1:$D$6,MATCH($O$2,Datasets!$A$2:$A$6,0)+1,FALSE))+(S13*HLOOKUP($B$1,Datasets!$A$1:$D$6,MATCH($S$2,Datasets!$A$2:$A$6,0)+1,FALSE)))/SUM(INDEX(Datasets!$B$2:$D$6,0,MATCH($B$1,Datasets!$B$1:$D$1,0),1))</f>
        <v>0.31532409685915802</v>
      </c>
      <c r="AB13" s="6">
        <f>((D13*HLOOKUP($B$1,Datasets!$A$1:$D$6,MATCH($C$2,Datasets!$A$2:$A$6,0)+1,FALSE))+(H13*HLOOKUP($B$1,Datasets!$A$1:$D$6,MATCH($G$2,Datasets!$A$2:$A$6,0)+1,FALSE))+(L13*HLOOKUP($B$1,Datasets!$A$1:$D$6,MATCH($K$2,Datasets!$A$2:$A$6,0)+1,FALSE))+(P13*HLOOKUP($B$1,Datasets!$A$1:$D$6,MATCH($O$2,Datasets!$A$2:$A$6,0)+1,FALSE))+(T13*HLOOKUP($B$1,Datasets!$A$1:$D$6,MATCH($S$2,Datasets!$A$2:$A$6,0)+1,FALSE)))/SUM(INDEX(Datasets!$B$2:$D$6,0,MATCH($B$1,Datasets!$B$1:$D$1,0),1))</f>
        <v>6.4457023555253762E-2</v>
      </c>
      <c r="AC13" s="6">
        <f>((E13*HLOOKUP($B$1,Datasets!$A$1:$D$6,MATCH($C$2,Datasets!$A$2:$A$6,0)+1,FALSE))+(I13*HLOOKUP($B$1,Datasets!$A$1:$D$6,MATCH($G$2,Datasets!$A$2:$A$6,0)+1,FALSE))+(M13*HLOOKUP($B$1,Datasets!$A$1:$D$6,MATCH($K$2,Datasets!$A$2:$A$6,0)+1,FALSE))+(Q13*HLOOKUP($B$1,Datasets!$A$1:$D$6,MATCH($O$2,Datasets!$A$2:$A$6,0)+1,FALSE))+(U13*HLOOKUP($B$1,Datasets!$A$1:$D$6,MATCH($S$2,Datasets!$A$2:$A$6,0)+1,FALSE)))/SUM(INDEX(Datasets!$B$2:$D$6,0,MATCH($B$1,Datasets!$B$1:$D$1,0),1))</f>
        <v>7.0295019835144676E-2</v>
      </c>
      <c r="AD13" s="6">
        <f>((F13*HLOOKUP($B$1,Datasets!$A$1:$D$6,MATCH($C$2,Datasets!$A$2:$A$6,0)+1,FALSE))+(J13*HLOOKUP($B$1,Datasets!$A$1:$D$6,MATCH($G$2,Datasets!$A$2:$A$6,0)+1,FALSE))+(N13*HLOOKUP($B$1,Datasets!$A$1:$D$6,MATCH($K$2,Datasets!$A$2:$A$6,0)+1,FALSE))+(R13*HLOOKUP($B$1,Datasets!$A$1:$D$6,MATCH($O$2,Datasets!$A$2:$A$6,0)+1,FALSE))+(V13*HLOOKUP($B$1,Datasets!$A$1:$D$6,MATCH($S$2,Datasets!$A$2:$A$6,0)+1,FALSE)))/SUM(INDEX(Datasets!$B$2:$D$6,0,MATCH($B$1,Datasets!$B$1:$D$1,0),1))</f>
        <v>6.4473001765975813E-2</v>
      </c>
    </row>
    <row r="16" spans="1:32" ht="16" x14ac:dyDescent="0.2">
      <c r="A16" s="1" t="s">
        <v>26</v>
      </c>
      <c r="B16" s="2" t="s">
        <v>3</v>
      </c>
      <c r="C16" s="3" t="s">
        <v>11</v>
      </c>
      <c r="D16" s="3" t="s">
        <v>12</v>
      </c>
      <c r="E16" s="3" t="s">
        <v>13</v>
      </c>
      <c r="F16" s="3" t="s">
        <v>33</v>
      </c>
      <c r="G16" s="3" t="s">
        <v>11</v>
      </c>
      <c r="H16" s="3" t="s">
        <v>12</v>
      </c>
      <c r="I16" s="3" t="s">
        <v>13</v>
      </c>
      <c r="J16" s="3" t="s">
        <v>33</v>
      </c>
      <c r="K16" s="3" t="s">
        <v>11</v>
      </c>
      <c r="L16" s="3" t="s">
        <v>12</v>
      </c>
      <c r="M16" s="3" t="s">
        <v>13</v>
      </c>
      <c r="N16" s="3" t="s">
        <v>33</v>
      </c>
      <c r="O16" s="3" t="s">
        <v>11</v>
      </c>
      <c r="P16" s="3" t="s">
        <v>12</v>
      </c>
      <c r="Q16" s="3" t="s">
        <v>13</v>
      </c>
      <c r="R16" s="3" t="s">
        <v>33</v>
      </c>
      <c r="S16" s="3" t="s">
        <v>11</v>
      </c>
      <c r="T16" s="3" t="s">
        <v>12</v>
      </c>
      <c r="U16" s="3" t="s">
        <v>13</v>
      </c>
      <c r="V16" s="3" t="s">
        <v>33</v>
      </c>
      <c r="W16" s="3" t="s">
        <v>11</v>
      </c>
      <c r="X16" s="3" t="s">
        <v>12</v>
      </c>
      <c r="Y16" s="3" t="s">
        <v>13</v>
      </c>
      <c r="Z16" s="3" t="s">
        <v>33</v>
      </c>
      <c r="AA16" s="3" t="s">
        <v>11</v>
      </c>
      <c r="AB16" s="3" t="s">
        <v>12</v>
      </c>
      <c r="AC16" s="3" t="s">
        <v>13</v>
      </c>
      <c r="AD16" s="3" t="s">
        <v>33</v>
      </c>
    </row>
    <row r="17" spans="1:30" ht="16" x14ac:dyDescent="0.2">
      <c r="A17" s="4" t="s">
        <v>14</v>
      </c>
      <c r="B17" s="4"/>
      <c r="C17" s="15" t="s">
        <v>5</v>
      </c>
      <c r="D17" s="15"/>
      <c r="E17" s="15"/>
      <c r="F17" s="3"/>
      <c r="G17" s="15" t="s">
        <v>6</v>
      </c>
      <c r="H17" s="15"/>
      <c r="I17" s="15"/>
      <c r="J17" s="3"/>
      <c r="K17" s="15" t="s">
        <v>7</v>
      </c>
      <c r="L17" s="15"/>
      <c r="M17" s="15"/>
      <c r="N17" s="3"/>
      <c r="O17" s="15" t="s">
        <v>8</v>
      </c>
      <c r="P17" s="15"/>
      <c r="Q17" s="15"/>
      <c r="R17" s="3"/>
      <c r="S17" s="15" t="s">
        <v>9</v>
      </c>
      <c r="T17" s="15"/>
      <c r="U17" s="15"/>
      <c r="V17" s="3"/>
      <c r="W17" s="15" t="s">
        <v>15</v>
      </c>
      <c r="X17" s="15"/>
      <c r="Y17" s="15"/>
      <c r="Z17" s="3"/>
      <c r="AA17" s="15" t="s">
        <v>16</v>
      </c>
      <c r="AB17" s="15"/>
      <c r="AC17" s="15"/>
      <c r="AD17" s="3"/>
    </row>
    <row r="18" spans="1:30" ht="16" x14ac:dyDescent="0.2">
      <c r="A18" s="5" t="s">
        <v>27</v>
      </c>
      <c r="B18" s="5"/>
      <c r="C18" s="6">
        <v>7.0000000000000007E-2</v>
      </c>
      <c r="D18" s="6">
        <v>0.56999999999999995</v>
      </c>
      <c r="E18" s="6">
        <f t="shared" ref="E18" si="16">IF(D18&lt;&gt;"",2*C18*D18/(C18+D18),"")</f>
        <v>0.12468750000000001</v>
      </c>
      <c r="F18" s="6">
        <f>5*C18*D18/((4*C18)+D18)</f>
        <v>0.23470588235294121</v>
      </c>
      <c r="G18" s="6">
        <v>0.66</v>
      </c>
      <c r="H18" s="6">
        <v>1</v>
      </c>
      <c r="I18" s="6">
        <f>IF(H18&lt;&gt;"",2*G18*H18/(G18+H18),"")</f>
        <v>0.79518072289156627</v>
      </c>
      <c r="J18" s="6">
        <f>5*G18*H18/((4*G18)+H18)</f>
        <v>0.90659340659340659</v>
      </c>
      <c r="K18" s="6">
        <v>0.05</v>
      </c>
      <c r="L18" s="6">
        <v>0.66</v>
      </c>
      <c r="M18" s="11">
        <f>IF(L18&lt;&gt;"",2*K18*L18/(K18+L18),"")</f>
        <v>9.295774647887324E-2</v>
      </c>
      <c r="N18" s="11">
        <f>5*K18*L18/((4*K18)+L18)</f>
        <v>0.19186046511627905</v>
      </c>
      <c r="O18" s="6">
        <v>0.37</v>
      </c>
      <c r="P18" s="6">
        <v>0.92</v>
      </c>
      <c r="Q18" s="6">
        <f t="shared" ref="Q18" si="17">IF(P18&lt;&gt;"",2*O18*P18/(O18+P18),"")</f>
        <v>0.52775193798449616</v>
      </c>
      <c r="R18" s="6">
        <f>5*O18*P18/((4*O18)+P18)</f>
        <v>0.70916666666666672</v>
      </c>
      <c r="S18" s="13">
        <v>0.2</v>
      </c>
      <c r="T18" s="6">
        <v>0.74</v>
      </c>
      <c r="U18" s="6">
        <f t="shared" ref="U18" si="18">IF(T18&lt;&gt;"",2*S18*T18/(S18+T18),"")</f>
        <v>0.31489361702127661</v>
      </c>
      <c r="V18" s="6">
        <f>5*S18*T18/((4*S18)+T18)</f>
        <v>0.48051948051948051</v>
      </c>
      <c r="W18" s="6">
        <f>AVERAGE(C18,G18,K18,O18,S18)</f>
        <v>0.26999999999999996</v>
      </c>
      <c r="X18" s="6">
        <f>AVERAGE(D18,H18,L18,P18,T18)</f>
        <v>0.77799999999999991</v>
      </c>
      <c r="Y18" s="6">
        <f>AVERAGE(E18,I18,M18,Q18,U18)</f>
        <v>0.37109430487524248</v>
      </c>
      <c r="Z18" s="6">
        <f>AVERAGE(F18,J18,N18,R18,V18)</f>
        <v>0.50456918024975472</v>
      </c>
      <c r="AA18" s="6">
        <f>((C18*HLOOKUP($B$1,Datasets!$A$1:$D$6,MATCH($C$2,Datasets!$A$2:$A$6,0)+1,FALSE))+(G18*HLOOKUP($B$1,Datasets!$A$1:$D$6,MATCH($G$2,Datasets!$A$2:$A$6,0)+1,FALSE))+(K18*HLOOKUP($B$1,Datasets!$A$1:$D$6,MATCH($K$2,Datasets!$A$2:$A$6,0)+1,FALSE))+(O18*HLOOKUP($B$1,Datasets!$A$1:$D$6,MATCH($O$2,Datasets!$A$2:$A$6,0)+1,FALSE))+(S18*HLOOKUP($B$1,Datasets!$A$1:$D$6,MATCH($S$2,Datasets!$A$2:$A$6,0)+1,FALSE)))/SUM(INDEX(Datasets!$B$2:$D$6,0,MATCH($B$1,Datasets!$B$1:$D$1,0),1))</f>
        <v>0.47413883614430918</v>
      </c>
      <c r="AB18" s="6">
        <f>((D18*HLOOKUP($B$1,Datasets!$A$1:$D$6,MATCH($C$2,Datasets!$A$2:$A$6,0)+1,FALSE))+(H18*HLOOKUP($B$1,Datasets!$A$1:$D$6,MATCH($G$2,Datasets!$A$2:$A$6,0)+1,FALSE))+(L18*HLOOKUP($B$1,Datasets!$A$1:$D$6,MATCH($K$2,Datasets!$A$2:$A$6,0)+1,FALSE))+(P18*HLOOKUP($B$1,Datasets!$A$1:$D$6,MATCH($O$2,Datasets!$A$2:$A$6,0)+1,FALSE))+(T18*HLOOKUP($B$1,Datasets!$A$1:$D$6,MATCH($S$2,Datasets!$A$2:$A$6,0)+1,FALSE)))/SUM(INDEX(Datasets!$B$2:$D$6,0,MATCH($B$1,Datasets!$B$1:$D$1,0),1))</f>
        <v>0.92364849771026458</v>
      </c>
      <c r="AC18" s="6">
        <f>((E18*HLOOKUP($B$1,Datasets!$A$1:$D$6,MATCH($C$2,Datasets!$A$2:$A$6,0)+1,FALSE))+(I18*HLOOKUP($B$1,Datasets!$A$1:$D$6,MATCH($G$2,Datasets!$A$2:$A$6,0)+1,FALSE))+(M18*HLOOKUP($B$1,Datasets!$A$1:$D$6,MATCH($K$2,Datasets!$A$2:$A$6,0)+1,FALSE))+(Q18*HLOOKUP($B$1,Datasets!$A$1:$D$6,MATCH($O$2,Datasets!$A$2:$A$6,0)+1,FALSE))+(U18*HLOOKUP($B$1,Datasets!$A$1:$D$6,MATCH($S$2,Datasets!$A$2:$A$6,0)+1,FALSE)))/SUM(INDEX(Datasets!$B$2:$D$6,0,MATCH($B$1,Datasets!$B$1:$D$1,0),1))</f>
        <v>0.61202726325091505</v>
      </c>
      <c r="AD18" s="6">
        <f>((F18*HLOOKUP($B$1,Datasets!$A$1:$D$6,MATCH($C$2,Datasets!$A$2:$A$6,0)+1,FALSE))+(J18*HLOOKUP($B$1,Datasets!$A$1:$D$6,MATCH($G$2,Datasets!$A$2:$A$6,0)+1,FALSE))+(N18*HLOOKUP($B$1,Datasets!$A$1:$D$6,MATCH($K$2,Datasets!$A$2:$A$6,0)+1,FALSE))+(R18*HLOOKUP($B$1,Datasets!$A$1:$D$6,MATCH($O$2,Datasets!$A$2:$A$6,0)+1,FALSE))+(V18*HLOOKUP($B$1,Datasets!$A$1:$D$6,MATCH($S$2,Datasets!$A$2:$A$6,0)+1,FALSE)))/SUM(INDEX(Datasets!$B$2:$D$6,0,MATCH($B$1,Datasets!$B$1:$D$1,0),1))</f>
        <v>0.75520163952373764</v>
      </c>
    </row>
    <row r="19" spans="1:30" ht="16" x14ac:dyDescent="0.2">
      <c r="A19" s="4" t="s">
        <v>29</v>
      </c>
      <c r="B19" s="4" t="s">
        <v>19</v>
      </c>
      <c r="C19" s="7"/>
      <c r="D19" s="7"/>
      <c r="E19" s="7" t="str">
        <f t="shared" ref="E19" si="19">IF(D19&lt;&gt;"",2*C19*D19/(C19+D19),"")</f>
        <v/>
      </c>
      <c r="F19" s="8"/>
      <c r="G19" s="7"/>
      <c r="H19" s="7"/>
      <c r="I19" s="7" t="str">
        <f t="shared" ref="I19:I25" si="20">IF(H19&lt;&gt;"",2*G19*H19/(G19+H19),"")</f>
        <v/>
      </c>
      <c r="J19" s="8"/>
      <c r="K19" s="7"/>
      <c r="L19" s="7"/>
      <c r="M19" s="7" t="str">
        <f t="shared" ref="M19:M28" si="21">IF(L19&lt;&gt;"",2*K19*L19/(K19+L19),"")</f>
        <v/>
      </c>
      <c r="N19" s="14"/>
      <c r="O19" s="7"/>
      <c r="P19" s="7"/>
      <c r="Q19" s="7" t="str">
        <f t="shared" ref="Q19:Q21" si="22">IF(P19&lt;&gt;"",2*O19*P19/(O19+P19),"")</f>
        <v/>
      </c>
      <c r="R19" s="8"/>
      <c r="S19" s="7"/>
      <c r="T19" s="7"/>
      <c r="U19" s="7" t="str">
        <f t="shared" ref="U19:U21" si="23">IF(T19&lt;&gt;"",2*S19*T19/(S19+T19),"")</f>
        <v/>
      </c>
      <c r="V19" s="8"/>
      <c r="W19" s="8"/>
      <c r="X19" s="8"/>
      <c r="Y19" s="8"/>
      <c r="Z19" s="8"/>
      <c r="AA19" s="8"/>
      <c r="AB19" s="8"/>
      <c r="AC19" s="8"/>
      <c r="AD19" s="8"/>
    </row>
    <row r="20" spans="1:30" ht="16" x14ac:dyDescent="0.2">
      <c r="A20" s="9" t="s">
        <v>30</v>
      </c>
      <c r="B20" s="9" t="s">
        <v>21</v>
      </c>
      <c r="C20" s="8">
        <v>0.16823529411764701</v>
      </c>
      <c r="D20" s="8">
        <v>0.22084942084942</v>
      </c>
      <c r="E20" s="8">
        <f>IF(D20&lt;&gt;"",2*C20*D20/(C20+D20),"")</f>
        <v>0.19098497495826344</v>
      </c>
      <c r="F20" s="8">
        <f t="shared" ref="F20:F28" si="24">5*C20*D20/((4*C20)+D20)</f>
        <v>0.20784883720930172</v>
      </c>
      <c r="G20" s="8">
        <v>0.45384615384615301</v>
      </c>
      <c r="H20" s="8">
        <v>1.4320388349514501E-2</v>
      </c>
      <c r="I20" s="8">
        <f t="shared" si="20"/>
        <v>2.7764705882352823E-2</v>
      </c>
      <c r="J20" s="8">
        <f t="shared" ref="J20:J28" si="25">5*G20*H20/((4*G20)+H20)</f>
        <v>1.7760385310054107E-2</v>
      </c>
      <c r="K20" s="8">
        <v>5.1351351351351299E-2</v>
      </c>
      <c r="L20" s="8">
        <v>0.76</v>
      </c>
      <c r="M20" s="8">
        <f t="shared" si="21"/>
        <v>9.6202531645569536E-2</v>
      </c>
      <c r="N20" s="14">
        <f t="shared" ref="N20:N28" si="26">5*K20*L20/((4*K20)+L20)</f>
        <v>0.2021276595744679</v>
      </c>
      <c r="O20" s="8">
        <v>5.4751131221719401E-2</v>
      </c>
      <c r="P20" s="8">
        <v>3.1800262812089301E-2</v>
      </c>
      <c r="Q20" s="8">
        <f t="shared" si="22"/>
        <v>4.0232751454696528E-2</v>
      </c>
      <c r="R20" s="8">
        <f t="shared" ref="R20:R28" si="27">5*O20*P20/((4*O20)+P20)</f>
        <v>3.471026965002863E-2</v>
      </c>
      <c r="S20" s="8">
        <v>0.30930232558139498</v>
      </c>
      <c r="T20" s="8">
        <v>0.37623762376237602</v>
      </c>
      <c r="U20" s="8">
        <f t="shared" si="23"/>
        <v>0.33950223356732578</v>
      </c>
      <c r="V20" s="8">
        <f t="shared" ref="V20:V28" si="28">5*S20*T20/((4*S20)+T20)</f>
        <v>0.36062906724511906</v>
      </c>
      <c r="W20" s="8">
        <f t="shared" ref="W20:W28" si="29">AVERAGE(C20,G20,K20,O20,S20)</f>
        <v>0.20749725122365312</v>
      </c>
      <c r="X20" s="8">
        <f t="shared" ref="X20:X25" si="30">AVERAGE(D20,H20,L20,P20,T20)</f>
        <v>0.28064153915467999</v>
      </c>
      <c r="Y20" s="8">
        <f t="shared" ref="Y20:Y25" si="31">AVERAGE(E20,I20,M20,Q20,U20)</f>
        <v>0.13893743950164161</v>
      </c>
      <c r="Z20" s="8">
        <f t="shared" ref="Z20:Z28" si="32">AVERAGE(F20,J20,N20,R20,V20)</f>
        <v>0.1646152437977943</v>
      </c>
      <c r="AA20" s="8">
        <f>((C20*HLOOKUP($B$1,Datasets!$A$1:$D$6,MATCH($C$2,Datasets!$A$2:$A$6,0)+1,FALSE))+(G20*HLOOKUP($B$1,Datasets!$A$1:$D$6,MATCH($G$2,Datasets!$A$2:$A$6,0)+1,FALSE))+(K20*HLOOKUP($B$1,Datasets!$A$1:$D$6,MATCH($K$2,Datasets!$A$2:$A$6,0)+1,FALSE))+(O20*HLOOKUP($B$1,Datasets!$A$1:$D$6,MATCH($O$2,Datasets!$A$2:$A$6,0)+1,FALSE))+(S20*HLOOKUP($B$1,Datasets!$A$1:$D$6,MATCH($S$2,Datasets!$A$2:$A$6,0)+1,FALSE)))/SUM(INDEX(Datasets!$B$2:$D$6,0,MATCH($B$1,Datasets!$B$1:$D$1,0),1))</f>
        <v>0.25669198508251723</v>
      </c>
      <c r="AB20" s="8">
        <f>((D20*HLOOKUP($B$1,Datasets!$A$1:$D$6,MATCH($C$2,Datasets!$A$2:$A$6,0)+1,FALSE))+(H20*HLOOKUP($B$1,Datasets!$A$1:$D$6,MATCH($G$2,Datasets!$A$2:$A$6,0)+1,FALSE))+(L20*HLOOKUP($B$1,Datasets!$A$1:$D$6,MATCH($K$2,Datasets!$A$2:$A$6,0)+1,FALSE))+(P20*HLOOKUP($B$1,Datasets!$A$1:$D$6,MATCH($O$2,Datasets!$A$2:$A$6,0)+1,FALSE))+(T20*HLOOKUP($B$1,Datasets!$A$1:$D$6,MATCH($S$2,Datasets!$A$2:$A$6,0)+1,FALSE)))/SUM(INDEX(Datasets!$B$2:$D$6,0,MATCH($B$1,Datasets!$B$1:$D$1,0),1))</f>
        <v>5.3120873353899353E-2</v>
      </c>
      <c r="AC20" s="8">
        <f>((E20*HLOOKUP($B$1,Datasets!$A$1:$D$6,MATCH($C$2,Datasets!$A$2:$A$6,0)+1,FALSE))+(IF(I20&lt;&gt;"",I20,0)*HLOOKUP($B$1,Datasets!$A$1:$D$6,MATCH($G$2,Datasets!$A$2:$A$6,0)+1,FALSE))+(M20*HLOOKUP($B$1,Datasets!$A$1:$D$6,MATCH($K$2,Datasets!$A$2:$A$6,0)+1,FALSE))+(IF(Q20&lt;&gt;"",Q20,0)*HLOOKUP($B$1,Datasets!$A$1:$D$6,MATCH($O$2,Datasets!$A$2:$A$6,0)+1,FALSE))+(U20*HLOOKUP($B$1,Datasets!$A$1:$D$6,MATCH($S$2,Datasets!$A$2:$A$6,0)+1,FALSE)))/SUM(INDEX(Datasets!$B$2:$D$6,0,MATCH($B$1,Datasets!$B$1:$D$1,0),1))</f>
        <v>5.7389694267212493E-2</v>
      </c>
      <c r="AD20" s="8">
        <f>((F20*HLOOKUP($B$1,Datasets!$A$1:$D$6,MATCH($C$2,Datasets!$A$2:$A$6,0)+1,FALSE))+(IF(J20&lt;&gt;"",J20,0)*HLOOKUP($B$1,Datasets!$A$1:$D$6,MATCH($G$2,Datasets!$A$2:$A$6,0)+1,FALSE))+(N20*HLOOKUP($B$1,Datasets!$A$1:$D$6,MATCH($K$2,Datasets!$A$2:$A$6,0)+1,FALSE))+(IF(R20&lt;&gt;"",R20,0)*HLOOKUP($B$1,Datasets!$A$1:$D$6,MATCH($O$2,Datasets!$A$2:$A$6,0)+1,FALSE))+(V20*HLOOKUP($B$1,Datasets!$A$1:$D$6,MATCH($S$2,Datasets!$A$2:$A$6,0)+1,FALSE)))/SUM(INDEX(Datasets!$B$2:$D$6,0,MATCH($B$1,Datasets!$B$1:$D$1,0),1))</f>
        <v>5.2794668383804963E-2</v>
      </c>
    </row>
    <row r="21" spans="1:30" ht="16" x14ac:dyDescent="0.2">
      <c r="A21" s="10"/>
      <c r="B21" s="10" t="s">
        <v>22</v>
      </c>
      <c r="C21" s="6">
        <v>0.17003567181926199</v>
      </c>
      <c r="D21" s="6">
        <v>0.22084942084942</v>
      </c>
      <c r="E21" s="6">
        <f>IF(D21&lt;&gt;"",2*C21*D21/(C21+D21),"")</f>
        <v>0.19213973799126555</v>
      </c>
      <c r="F21" s="6">
        <f t="shared" si="24"/>
        <v>0.20839405421159926</v>
      </c>
      <c r="G21" s="6">
        <v>0.45736434108527102</v>
      </c>
      <c r="H21" s="6">
        <v>1.4320388349514501E-2</v>
      </c>
      <c r="I21" s="6">
        <f t="shared" si="20"/>
        <v>2.7771240291833255E-2</v>
      </c>
      <c r="J21" s="6">
        <f t="shared" si="25"/>
        <v>1.7761454633030211E-2</v>
      </c>
      <c r="K21" s="6">
        <v>5.2558782849239198E-2</v>
      </c>
      <c r="L21" s="6">
        <v>0.76</v>
      </c>
      <c r="M21" s="11">
        <f t="shared" si="21"/>
        <v>9.8318240620957162E-2</v>
      </c>
      <c r="N21" s="11">
        <f t="shared" si="26"/>
        <v>0.20585048754062812</v>
      </c>
      <c r="O21" s="11">
        <v>5.67342073897497E-2</v>
      </c>
      <c r="P21" s="11">
        <v>3.1274638633377101E-2</v>
      </c>
      <c r="Q21" s="6">
        <f t="shared" si="22"/>
        <v>4.0321897501058843E-2</v>
      </c>
      <c r="R21" s="6">
        <f t="shared" si="27"/>
        <v>3.4358308069871488E-2</v>
      </c>
      <c r="S21" s="11">
        <v>0.31856287425149699</v>
      </c>
      <c r="T21" s="11">
        <v>0.37623762376237602</v>
      </c>
      <c r="U21" s="6">
        <f t="shared" si="23"/>
        <v>0.34500648508430598</v>
      </c>
      <c r="V21" s="6">
        <f t="shared" si="28"/>
        <v>0.36309036309036286</v>
      </c>
      <c r="W21" s="6">
        <f t="shared" si="29"/>
        <v>0.21105117547900373</v>
      </c>
      <c r="X21" s="6">
        <f t="shared" si="30"/>
        <v>0.2805364143189375</v>
      </c>
      <c r="Y21" s="6">
        <f t="shared" si="31"/>
        <v>0.14071152029788417</v>
      </c>
      <c r="Z21" s="6">
        <f t="shared" si="32"/>
        <v>0.16589093350909839</v>
      </c>
      <c r="AA21" s="6">
        <f>((C21*HLOOKUP($B$1,Datasets!$A$1:$D$6,MATCH($C$2,Datasets!$A$2:$A$6,0)+1,FALSE))+(G21*HLOOKUP($B$1,Datasets!$A$1:$D$6,MATCH($G$2,Datasets!$A$2:$A$6,0)+1,FALSE))+(K21*HLOOKUP($B$1,Datasets!$A$1:$D$6,MATCH($K$2,Datasets!$A$2:$A$6,0)+1,FALSE))+(O21*HLOOKUP($B$1,Datasets!$A$1:$D$6,MATCH($O$2,Datasets!$A$2:$A$6,0)+1,FALSE))+(S21*HLOOKUP($B$1,Datasets!$A$1:$D$6,MATCH($S$2,Datasets!$A$2:$A$6,0)+1,FALSE)))/SUM(INDEX(Datasets!$B$2:$D$6,0,MATCH($B$1,Datasets!$B$1:$D$1,0),1))</f>
        <v>0.2596539034529442</v>
      </c>
      <c r="AB21" s="6">
        <f>((D21*HLOOKUP($B$1,Datasets!$A$1:$D$6,MATCH($C$2,Datasets!$A$2:$A$6,0)+1,FALSE))+(H21*HLOOKUP($B$1,Datasets!$A$1:$D$6,MATCH($G$2,Datasets!$A$2:$A$6,0)+1,FALSE))+(L21*HLOOKUP($B$1,Datasets!$A$1:$D$6,MATCH($K$2,Datasets!$A$2:$A$6,0)+1,FALSE))+(P21*HLOOKUP($B$1,Datasets!$A$1:$D$6,MATCH($O$2,Datasets!$A$2:$A$6,0)+1,FALSE))+(T21*HLOOKUP($B$1,Datasets!$A$1:$D$6,MATCH($S$2,Datasets!$A$2:$A$6,0)+1,FALSE)))/SUM(INDEX(Datasets!$B$2:$D$6,0,MATCH($B$1,Datasets!$B$1:$D$1,0),1))</f>
        <v>5.2897455191038938E-2</v>
      </c>
      <c r="AC21" s="6">
        <f>((E21*HLOOKUP($B$1,Datasets!$A$1:$D$6,MATCH($C$2,Datasets!$A$2:$A$6,0)+1,FALSE))+(IF(I21&lt;&gt;"",I21,0)*HLOOKUP($B$1,Datasets!$A$1:$D$6,MATCH($G$2,Datasets!$A$2:$A$6,0)+1,FALSE))+(M21*HLOOKUP($B$1,Datasets!$A$1:$D$6,MATCH($K$2,Datasets!$A$2:$A$6,0)+1,FALSE))+(IF(Q21&lt;&gt;"",Q21,0)*HLOOKUP($B$1,Datasets!$A$1:$D$6,MATCH($O$2,Datasets!$A$2:$A$6,0)+1,FALSE))+(U21*HLOOKUP($B$1,Datasets!$A$1:$D$6,MATCH($S$2,Datasets!$A$2:$A$6,0)+1,FALSE)))/SUM(INDEX(Datasets!$B$2:$D$6,0,MATCH($B$1,Datasets!$B$1:$D$1,0),1))</f>
        <v>5.7737771447313915E-2</v>
      </c>
      <c r="AD21" s="6">
        <f>((F21*HLOOKUP($B$1,Datasets!$A$1:$D$6,MATCH($C$2,Datasets!$A$2:$A$6,0)+1,FALSE))+(IF(J21&lt;&gt;"",J21,0)*HLOOKUP($B$1,Datasets!$A$1:$D$6,MATCH($G$2,Datasets!$A$2:$A$6,0)+1,FALSE))+(N21*HLOOKUP($B$1,Datasets!$A$1:$D$6,MATCH($K$2,Datasets!$A$2:$A$6,0)+1,FALSE))+(IF(R21&lt;&gt;"",R21,0)*HLOOKUP($B$1,Datasets!$A$1:$D$6,MATCH($O$2,Datasets!$A$2:$A$6,0)+1,FALSE))+(V21*HLOOKUP($B$1,Datasets!$A$1:$D$6,MATCH($S$2,Datasets!$A$2:$A$6,0)+1,FALSE)))/SUM(INDEX(Datasets!$B$2:$D$6,0,MATCH($B$1,Datasets!$B$1:$D$1,0),1))</f>
        <v>5.2792912012016295E-2</v>
      </c>
    </row>
    <row r="22" spans="1:30" ht="16" x14ac:dyDescent="0.2">
      <c r="A22" s="10"/>
      <c r="B22" s="10" t="s">
        <v>23</v>
      </c>
      <c r="C22" s="6">
        <v>0.19870410367170599</v>
      </c>
      <c r="D22" s="6">
        <v>0.21312741312741301</v>
      </c>
      <c r="E22" s="6">
        <f t="shared" ref="E22:E28" si="33">IF(D22&lt;&gt;"",2*C22*D22/(C22+D22),"")</f>
        <v>0.20566318926974647</v>
      </c>
      <c r="F22" s="6">
        <f t="shared" si="24"/>
        <v>0.21007763738773011</v>
      </c>
      <c r="G22" s="6">
        <v>0.50684931506849296</v>
      </c>
      <c r="H22" s="6">
        <v>1.3470873786407701E-2</v>
      </c>
      <c r="I22" s="11">
        <f t="shared" si="20"/>
        <v>2.6244236907435742E-2</v>
      </c>
      <c r="J22" s="6">
        <f t="shared" si="25"/>
        <v>1.6727448084631766E-2</v>
      </c>
      <c r="K22" s="6">
        <v>5.8727569331158198E-2</v>
      </c>
      <c r="L22" s="6">
        <v>0.72</v>
      </c>
      <c r="M22" s="6">
        <f t="shared" si="21"/>
        <v>0.10859728506787324</v>
      </c>
      <c r="N22" s="11">
        <f t="shared" si="26"/>
        <v>0.22140221402214011</v>
      </c>
      <c r="O22" s="6">
        <v>6.6452929175167499E-2</v>
      </c>
      <c r="P22" s="6">
        <v>2.99605781865965E-2</v>
      </c>
      <c r="Q22" s="6">
        <f>IF(P22&lt;&gt;"",2*O22*P22/(O22+P22),"")</f>
        <v>4.1300606829091473E-2</v>
      </c>
      <c r="R22" s="6">
        <f t="shared" si="27"/>
        <v>3.3657110802751529E-2</v>
      </c>
      <c r="S22" s="6">
        <v>0.34306569343065602</v>
      </c>
      <c r="T22" s="6">
        <v>0.33239038189533199</v>
      </c>
      <c r="U22" s="6">
        <f>IF(T22&lt;&gt;"",2*S22*T22/(S22+T22),"")</f>
        <v>0.33764367816091889</v>
      </c>
      <c r="V22" s="6">
        <f t="shared" si="28"/>
        <v>0.33447196128664908</v>
      </c>
      <c r="W22" s="6">
        <f t="shared" si="29"/>
        <v>0.23475992213543612</v>
      </c>
      <c r="X22" s="6">
        <f t="shared" si="30"/>
        <v>0.26178984939914984</v>
      </c>
      <c r="Y22" s="6">
        <f t="shared" si="31"/>
        <v>0.14388979924701317</v>
      </c>
      <c r="Z22" s="6">
        <f t="shared" si="32"/>
        <v>0.16326727431678051</v>
      </c>
      <c r="AA22" s="6">
        <f>((C22*HLOOKUP($B$1,Datasets!$A$1:$D$6,MATCH($C$2,Datasets!$A$2:$A$6,0)+1,FALSE))+(G22*HLOOKUP($B$1,Datasets!$A$1:$D$6,MATCH($G$2,Datasets!$A$2:$A$6,0)+1,FALSE))+(K22*HLOOKUP($B$1,Datasets!$A$1:$D$6,MATCH($K$2,Datasets!$A$2:$A$6,0)+1,FALSE))+(O22*HLOOKUP($B$1,Datasets!$A$1:$D$6,MATCH($O$2,Datasets!$A$2:$A$6,0)+1,FALSE))+(S22*HLOOKUP($B$1,Datasets!$A$1:$D$6,MATCH($S$2,Datasets!$A$2:$A$6,0)+1,FALSE)))/SUM(INDEX(Datasets!$B$2:$D$6,0,MATCH($B$1,Datasets!$B$1:$D$1,0),1))</f>
        <v>0.28961945050102211</v>
      </c>
      <c r="AB22" s="6">
        <f>((D22*HLOOKUP($B$1,Datasets!$A$1:$D$6,MATCH($C$2,Datasets!$A$2:$A$6,0)+1,FALSE))+(H22*HLOOKUP($B$1,Datasets!$A$1:$D$6,MATCH($G$2,Datasets!$A$2:$A$6,0)+1,FALSE))+(L22*HLOOKUP($B$1,Datasets!$A$1:$D$6,MATCH($K$2,Datasets!$A$2:$A$6,0)+1,FALSE))+(P22*HLOOKUP($B$1,Datasets!$A$1:$D$6,MATCH($O$2,Datasets!$A$2:$A$6,0)+1,FALSE))+(T22*HLOOKUP($B$1,Datasets!$A$1:$D$6,MATCH($S$2,Datasets!$A$2:$A$6,0)+1,FALSE)))/SUM(INDEX(Datasets!$B$2:$D$6,0,MATCH($B$1,Datasets!$B$1:$D$1,0),1))</f>
        <v>4.9541819604259282E-2</v>
      </c>
      <c r="AC22" s="6">
        <f>((E22*HLOOKUP($B$1,Datasets!$A$1:$D$6,MATCH($C$2,Datasets!$A$2:$A$6,0)+1,FALSE))+(IF(I22&lt;&gt;"",I22,0)*HLOOKUP($B$1,Datasets!$A$1:$D$6,MATCH($G$2,Datasets!$A$2:$A$6,0)+1,FALSE))+(M22*HLOOKUP($B$1,Datasets!$A$1:$D$6,MATCH($K$2,Datasets!$A$2:$A$6,0)+1,FALSE))+(IF(Q22&lt;&gt;"",Q22,0)*HLOOKUP($B$1,Datasets!$A$1:$D$6,MATCH($O$2,Datasets!$A$2:$A$6,0)+1,FALSE))+(U22*HLOOKUP($B$1,Datasets!$A$1:$D$6,MATCH($S$2,Datasets!$A$2:$A$6,0)+1,FALSE)))/SUM(INDEX(Datasets!$B$2:$D$6,0,MATCH($B$1,Datasets!$B$1:$D$1,0),1))</f>
        <v>5.8167189250033891E-2</v>
      </c>
      <c r="AD22" s="6">
        <f>((F22*HLOOKUP($B$1,Datasets!$A$1:$D$6,MATCH($C$2,Datasets!$A$2:$A$6,0)+1,FALSE))+(IF(J22&lt;&gt;"",J22,0)*HLOOKUP($B$1,Datasets!$A$1:$D$6,MATCH($G$2,Datasets!$A$2:$A$6,0)+1,FALSE))+(N22*HLOOKUP($B$1,Datasets!$A$1:$D$6,MATCH($K$2,Datasets!$A$2:$A$6,0)+1,FALSE))+(IF(R22&lt;&gt;"",R22,0)*HLOOKUP($B$1,Datasets!$A$1:$D$6,MATCH($O$2,Datasets!$A$2:$A$6,0)+1,FALSE))+(V22*HLOOKUP($B$1,Datasets!$A$1:$D$6,MATCH($S$2,Datasets!$A$2:$A$6,0)+1,FALSE)))/SUM(INDEX(Datasets!$B$2:$D$6,0,MATCH($B$1,Datasets!$B$1:$D$1,0),1))</f>
        <v>5.1053466542409207E-2</v>
      </c>
    </row>
    <row r="23" spans="1:30" ht="16" x14ac:dyDescent="0.2">
      <c r="A23" s="9" t="s">
        <v>31</v>
      </c>
      <c r="B23" s="9" t="s">
        <v>21</v>
      </c>
      <c r="C23" s="8">
        <v>0.180904522613065</v>
      </c>
      <c r="D23" s="8">
        <v>0.166795366795366</v>
      </c>
      <c r="E23" s="8">
        <f t="shared" si="33"/>
        <v>0.17356368019284796</v>
      </c>
      <c r="F23" s="8">
        <f t="shared" si="24"/>
        <v>0.16943834326953178</v>
      </c>
      <c r="G23" s="8">
        <v>0.49152542372881303</v>
      </c>
      <c r="H23" s="8">
        <v>1.05582524271844E-2</v>
      </c>
      <c r="I23" s="8">
        <f t="shared" si="20"/>
        <v>2.0672448615896271E-2</v>
      </c>
      <c r="J23" s="8">
        <f t="shared" si="25"/>
        <v>1.3127319914295117E-2</v>
      </c>
      <c r="K23" s="8">
        <v>8.6387434554973802E-2</v>
      </c>
      <c r="L23" s="8">
        <v>0.66</v>
      </c>
      <c r="M23" s="8">
        <f t="shared" si="21"/>
        <v>0.15277777777777776</v>
      </c>
      <c r="N23" s="14">
        <f t="shared" si="26"/>
        <v>0.28350515463917519</v>
      </c>
      <c r="O23" s="8">
        <v>6.6108007448789502E-2</v>
      </c>
      <c r="P23" s="8">
        <v>2.7989487516425701E-2</v>
      </c>
      <c r="Q23" s="8">
        <f>IF(P23&lt;&gt;"",2*O23*P23/(O23+P23),"")</f>
        <v>3.9327917282126965E-2</v>
      </c>
      <c r="R23" s="8">
        <f t="shared" si="27"/>
        <v>3.1638048838452795E-2</v>
      </c>
      <c r="S23" s="8">
        <v>0.36192468619246798</v>
      </c>
      <c r="T23" s="8">
        <v>0.24469589816124401</v>
      </c>
      <c r="U23" s="8">
        <f>IF(T23&lt;&gt;"",2*S23*T23/(S23+T23),"")</f>
        <v>0.2919831223628685</v>
      </c>
      <c r="V23" s="8">
        <f t="shared" si="28"/>
        <v>0.26164549304295154</v>
      </c>
      <c r="W23" s="8">
        <f t="shared" si="29"/>
        <v>0.23737001490762183</v>
      </c>
      <c r="X23" s="8">
        <f t="shared" si="30"/>
        <v>0.222007800980044</v>
      </c>
      <c r="Y23" s="8">
        <f t="shared" si="31"/>
        <v>0.13566498924630349</v>
      </c>
      <c r="Z23" s="8">
        <f t="shared" si="32"/>
        <v>0.15187087194088128</v>
      </c>
      <c r="AA23" s="8">
        <f>((C23*HLOOKUP($B$1,Datasets!$A$1:$D$6,MATCH($C$2,Datasets!$A$2:$A$6,0)+1,FALSE))+(G23*HLOOKUP($B$1,Datasets!$A$1:$D$6,MATCH($G$2,Datasets!$A$2:$A$6,0)+1,FALSE))+(K23*HLOOKUP($B$1,Datasets!$A$1:$D$6,MATCH($K$2,Datasets!$A$2:$A$6,0)+1,FALSE))+(O23*HLOOKUP($B$1,Datasets!$A$1:$D$6,MATCH($O$2,Datasets!$A$2:$A$6,0)+1,FALSE))+(S23*HLOOKUP($B$1,Datasets!$A$1:$D$6,MATCH($S$2,Datasets!$A$2:$A$6,0)+1,FALSE)))/SUM(INDEX(Datasets!$B$2:$D$6,0,MATCH($B$1,Datasets!$B$1:$D$1,0),1))</f>
        <v>0.28195738051001767</v>
      </c>
      <c r="AB23" s="8">
        <f>((D23*HLOOKUP($B$1,Datasets!$A$1:$D$6,MATCH($C$2,Datasets!$A$2:$A$6,0)+1,FALSE))+(H23*HLOOKUP($B$1,Datasets!$A$1:$D$6,MATCH($G$2,Datasets!$A$2:$A$6,0)+1,FALSE))+(L23*HLOOKUP($B$1,Datasets!$A$1:$D$6,MATCH($K$2,Datasets!$A$2:$A$6,0)+1,FALSE))+(P23*HLOOKUP($B$1,Datasets!$A$1:$D$6,MATCH($O$2,Datasets!$A$2:$A$6,0)+1,FALSE))+(T23*HLOOKUP($B$1,Datasets!$A$1:$D$6,MATCH($S$2,Datasets!$A$2:$A$6,0)+1,FALSE)))/SUM(INDEX(Datasets!$B$2:$D$6,0,MATCH($B$1,Datasets!$B$1:$D$1,0),1))</f>
        <v>4.0374357401882187E-2</v>
      </c>
      <c r="AC23" s="8">
        <f>((E23*HLOOKUP($B$1,Datasets!$A$1:$D$6,MATCH($C$2,Datasets!$A$2:$A$6,0)+1,FALSE))+(IF(I23&lt;&gt;"",I23,0)*HLOOKUP($B$1,Datasets!$A$1:$D$6,MATCH($G$2,Datasets!$A$2:$A$6,0)+1,FALSE))+(M23*HLOOKUP($B$1,Datasets!$A$1:$D$6,MATCH($K$2,Datasets!$A$2:$A$6,0)+1,FALSE))+(IF(Q23&lt;&gt;"",Q23,0)*HLOOKUP($B$1,Datasets!$A$1:$D$6,MATCH($O$2,Datasets!$A$2:$A$6,0)+1,FALSE))+(U23*HLOOKUP($B$1,Datasets!$A$1:$D$6,MATCH($S$2,Datasets!$A$2:$A$6,0)+1,FALSE)))/SUM(INDEX(Datasets!$B$2:$D$6,0,MATCH($B$1,Datasets!$B$1:$D$1,0),1))</f>
        <v>5.0763269888706872E-2</v>
      </c>
      <c r="AD23" s="8">
        <f>((F23*HLOOKUP($B$1,Datasets!$A$1:$D$6,MATCH($C$2,Datasets!$A$2:$A$6,0)+1,FALSE))+(IF(J23&lt;&gt;"",J23,0)*HLOOKUP($B$1,Datasets!$A$1:$D$6,MATCH($G$2,Datasets!$A$2:$A$6,0)+1,FALSE))+(N23*HLOOKUP($B$1,Datasets!$A$1:$D$6,MATCH($K$2,Datasets!$A$2:$A$6,0)+1,FALSE))+(IF(R23&lt;&gt;"",R23,0)*HLOOKUP($B$1,Datasets!$A$1:$D$6,MATCH($O$2,Datasets!$A$2:$A$6,0)+1,FALSE))+(V23*HLOOKUP($B$1,Datasets!$A$1:$D$6,MATCH($S$2,Datasets!$A$2:$A$6,0)+1,FALSE)))/SUM(INDEX(Datasets!$B$2:$D$6,0,MATCH($B$1,Datasets!$B$1:$D$1,0),1))</f>
        <v>4.2896563141864262E-2</v>
      </c>
    </row>
    <row r="24" spans="1:30" ht="16" x14ac:dyDescent="0.2">
      <c r="A24" s="10"/>
      <c r="B24" s="10" t="s">
        <v>22</v>
      </c>
      <c r="C24" s="6">
        <v>0.18166526492851101</v>
      </c>
      <c r="D24" s="6">
        <v>0.166795366795366</v>
      </c>
      <c r="E24" s="6">
        <f t="shared" si="33"/>
        <v>0.17391304347826028</v>
      </c>
      <c r="F24" s="6">
        <f t="shared" si="24"/>
        <v>0.16957136128120512</v>
      </c>
      <c r="G24" s="6">
        <v>0.49152542372881303</v>
      </c>
      <c r="H24" s="6">
        <v>1.05582524271844E-2</v>
      </c>
      <c r="I24" s="6">
        <f t="shared" si="20"/>
        <v>2.0672448615896271E-2</v>
      </c>
      <c r="J24" s="6">
        <f t="shared" si="25"/>
        <v>1.3127319914295117E-2</v>
      </c>
      <c r="K24" s="6">
        <v>8.66141732283464E-2</v>
      </c>
      <c r="L24" s="6">
        <v>0.66</v>
      </c>
      <c r="M24" s="6">
        <f t="shared" si="21"/>
        <v>0.15313225058004631</v>
      </c>
      <c r="N24" s="11">
        <f t="shared" si="26"/>
        <v>0.28399311531841642</v>
      </c>
      <c r="O24" s="6">
        <v>6.66875391358797E-2</v>
      </c>
      <c r="P24" s="6">
        <v>2.7989487516425701E-2</v>
      </c>
      <c r="Q24" s="6">
        <f t="shared" ref="Q24" si="34">IF(P24&lt;&gt;"",2*O24*P24/(O24+P24),"")</f>
        <v>3.9429840799703748E-2</v>
      </c>
      <c r="R24" s="6">
        <f t="shared" si="27"/>
        <v>3.1664387227210503E-2</v>
      </c>
      <c r="S24" s="6">
        <v>0.36268343815513598</v>
      </c>
      <c r="T24" s="6">
        <v>0.24469589816124401</v>
      </c>
      <c r="U24" s="6">
        <f t="shared" ref="U24:U28" si="35">IF(T24&lt;&gt;"",2*S24*T24/(S24+T24),"")</f>
        <v>0.29222972972972916</v>
      </c>
      <c r="V24" s="6">
        <f t="shared" si="28"/>
        <v>0.26172465960665592</v>
      </c>
      <c r="W24" s="6">
        <f t="shared" si="29"/>
        <v>0.2378351678353372</v>
      </c>
      <c r="X24" s="6">
        <f t="shared" si="30"/>
        <v>0.222007800980044</v>
      </c>
      <c r="Y24" s="6">
        <f t="shared" si="31"/>
        <v>0.13587546264072717</v>
      </c>
      <c r="Z24" s="6">
        <f t="shared" si="32"/>
        <v>0.15201616866955661</v>
      </c>
      <c r="AA24" s="6">
        <f>((C24*HLOOKUP($B$1,Datasets!$A$1:$D$6,MATCH($C$2,Datasets!$A$2:$A$6,0)+1,FALSE))+(G24*HLOOKUP($B$1,Datasets!$A$1:$D$6,MATCH($G$2,Datasets!$A$2:$A$6,0)+1,FALSE))+(K24*HLOOKUP($B$1,Datasets!$A$1:$D$6,MATCH($K$2,Datasets!$A$2:$A$6,0)+1,FALSE))+(O24*HLOOKUP($B$1,Datasets!$A$1:$D$6,MATCH($O$2,Datasets!$A$2:$A$6,0)+1,FALSE))+(S24*HLOOKUP($B$1,Datasets!$A$1:$D$6,MATCH($S$2,Datasets!$A$2:$A$6,0)+1,FALSE)))/SUM(INDEX(Datasets!$B$2:$D$6,0,MATCH($B$1,Datasets!$B$1:$D$1,0),1))</f>
        <v>0.28228937744014476</v>
      </c>
      <c r="AB24" s="6">
        <f>((D24*HLOOKUP($B$1,Datasets!$A$1:$D$6,MATCH($C$2,Datasets!$A$2:$A$6,0)+1,FALSE))+(H24*HLOOKUP($B$1,Datasets!$A$1:$D$6,MATCH($G$2,Datasets!$A$2:$A$6,0)+1,FALSE))+(L24*HLOOKUP($B$1,Datasets!$A$1:$D$6,MATCH($K$2,Datasets!$A$2:$A$6,0)+1,FALSE))+(P24*HLOOKUP($B$1,Datasets!$A$1:$D$6,MATCH($O$2,Datasets!$A$2:$A$6,0)+1,FALSE))+(T24*HLOOKUP($B$1,Datasets!$A$1:$D$6,MATCH($S$2,Datasets!$A$2:$A$6,0)+1,FALSE)))/SUM(INDEX(Datasets!$B$2:$D$6,0,MATCH($B$1,Datasets!$B$1:$D$1,0),1))</f>
        <v>4.0374357401882187E-2</v>
      </c>
      <c r="AC24" s="6">
        <f>((E24*HLOOKUP($B$1,Datasets!$A$1:$D$6,MATCH($C$2,Datasets!$A$2:$A$6,0)+1,FALSE))+(IF(I24&lt;&gt;"",I24,0)*HLOOKUP($B$1,Datasets!$A$1:$D$6,MATCH($G$2,Datasets!$A$2:$A$6,0)+1,FALSE))+(M24*HLOOKUP($B$1,Datasets!$A$1:$D$6,MATCH($K$2,Datasets!$A$2:$A$6,0)+1,FALSE))+(IF(Q24&lt;&gt;"",Q24,0)*HLOOKUP($B$1,Datasets!$A$1:$D$6,MATCH($O$2,Datasets!$A$2:$A$6,0)+1,FALSE))+(U24*HLOOKUP($B$1,Datasets!$A$1:$D$6,MATCH($S$2,Datasets!$A$2:$A$6,0)+1,FALSE)))/SUM(INDEX(Datasets!$B$2:$D$6,0,MATCH($B$1,Datasets!$B$1:$D$1,0),1))</f>
        <v>5.0842619909679664E-2</v>
      </c>
      <c r="AD24" s="6">
        <f>((F24*HLOOKUP($B$1,Datasets!$A$1:$D$6,MATCH($C$2,Datasets!$A$2:$A$6,0)+1,FALSE))+(IF(J24&lt;&gt;"",J24,0)*HLOOKUP($B$1,Datasets!$A$1:$D$6,MATCH($G$2,Datasets!$A$2:$A$6,0)+1,FALSE))+(N24*HLOOKUP($B$1,Datasets!$A$1:$D$6,MATCH($K$2,Datasets!$A$2:$A$6,0)+1,FALSE))+(IF(R24&lt;&gt;"",R24,0)*HLOOKUP($B$1,Datasets!$A$1:$D$6,MATCH($O$2,Datasets!$A$2:$A$6,0)+1,FALSE))+(V24*HLOOKUP($B$1,Datasets!$A$1:$D$6,MATCH($S$2,Datasets!$A$2:$A$6,0)+1,FALSE)))/SUM(INDEX(Datasets!$B$2:$D$6,0,MATCH($B$1,Datasets!$B$1:$D$1,0),1))</f>
        <v>4.2921898544728998E-2</v>
      </c>
    </row>
    <row r="25" spans="1:30" ht="16" x14ac:dyDescent="0.2">
      <c r="A25" s="10"/>
      <c r="B25" s="10" t="s">
        <v>23</v>
      </c>
      <c r="C25" s="6">
        <v>0.219895287958115</v>
      </c>
      <c r="D25" s="6">
        <v>0.162162162162162</v>
      </c>
      <c r="E25" s="6">
        <f t="shared" si="33"/>
        <v>0.18666666666666648</v>
      </c>
      <c r="F25" s="6">
        <f t="shared" si="24"/>
        <v>0.17114914425427857</v>
      </c>
      <c r="G25" s="6">
        <v>0.463576158940397</v>
      </c>
      <c r="H25" s="6">
        <v>8.4951456310679609E-3</v>
      </c>
      <c r="I25" s="6">
        <f t="shared" si="20"/>
        <v>1.668454296269813E-2</v>
      </c>
      <c r="J25" s="6">
        <f t="shared" si="25"/>
        <v>1.0570505270151912E-2</v>
      </c>
      <c r="K25" s="6">
        <v>9.3484419263456006E-2</v>
      </c>
      <c r="L25" s="6">
        <v>0.66</v>
      </c>
      <c r="M25" s="6">
        <f t="shared" si="21"/>
        <v>0.16377171215880881</v>
      </c>
      <c r="N25" s="11">
        <f t="shared" si="26"/>
        <v>0.29837251356238687</v>
      </c>
      <c r="O25" s="6">
        <v>6.7331670822942599E-2</v>
      </c>
      <c r="P25" s="6">
        <v>2.48357424441524E-2</v>
      </c>
      <c r="Q25" s="6">
        <f>IF(P25&lt;&gt;"",2*O25*P25/(O25+P25),"")</f>
        <v>3.6286838821157685E-2</v>
      </c>
      <c r="R25" s="6">
        <f t="shared" si="27"/>
        <v>2.8423617168466295E-2</v>
      </c>
      <c r="S25" s="6">
        <v>0.36622807017543801</v>
      </c>
      <c r="T25" s="6">
        <v>0.23620933521923601</v>
      </c>
      <c r="U25" s="6">
        <f t="shared" si="35"/>
        <v>0.28718830610490081</v>
      </c>
      <c r="V25" s="6">
        <f t="shared" si="28"/>
        <v>0.25426309378806305</v>
      </c>
      <c r="W25" s="6">
        <f t="shared" si="29"/>
        <v>0.24210312143206975</v>
      </c>
      <c r="X25" s="6">
        <f t="shared" si="30"/>
        <v>0.21834047709132368</v>
      </c>
      <c r="Y25" s="6">
        <f t="shared" si="31"/>
        <v>0.13811961334284639</v>
      </c>
      <c r="Z25" s="6">
        <f t="shared" si="32"/>
        <v>0.15255577480866936</v>
      </c>
      <c r="AA25" s="6">
        <f>((C25*HLOOKUP($B$1,Datasets!$A$1:$D$6,MATCH($C$2,Datasets!$A$2:$A$6,0)+1,FALSE))+(G25*HLOOKUP($B$1,Datasets!$A$1:$D$6,MATCH($G$2,Datasets!$A$2:$A$6,0)+1,FALSE))+(K25*HLOOKUP($B$1,Datasets!$A$1:$D$6,MATCH($K$2,Datasets!$A$2:$A$6,0)+1,FALSE))+(O25*HLOOKUP($B$1,Datasets!$A$1:$D$6,MATCH($O$2,Datasets!$A$2:$A$6,0)+1,FALSE))+(S25*HLOOKUP($B$1,Datasets!$A$1:$D$6,MATCH($S$2,Datasets!$A$2:$A$6,0)+1,FALSE)))/SUM(INDEX(Datasets!$B$2:$D$6,0,MATCH($B$1,Datasets!$B$1:$D$1,0),1))</f>
        <v>0.27262448617411111</v>
      </c>
      <c r="AB25" s="6">
        <f>((D25*HLOOKUP($B$1,Datasets!$A$1:$D$6,MATCH($C$2,Datasets!$A$2:$A$6,0)+1,FALSE))+(H25*HLOOKUP($B$1,Datasets!$A$1:$D$6,MATCH($G$2,Datasets!$A$2:$A$6,0)+1,FALSE))+(L25*HLOOKUP($B$1,Datasets!$A$1:$D$6,MATCH($K$2,Datasets!$A$2:$A$6,0)+1,FALSE))+(P25*HLOOKUP($B$1,Datasets!$A$1:$D$6,MATCH($O$2,Datasets!$A$2:$A$6,0)+1,FALSE))+(T25*HLOOKUP($B$1,Datasets!$A$1:$D$6,MATCH($S$2,Datasets!$A$2:$A$6,0)+1,FALSE)))/SUM(INDEX(Datasets!$B$2:$D$6,0,MATCH($B$1,Datasets!$B$1:$D$1,0),1))</f>
        <v>3.7413690395582143E-2</v>
      </c>
      <c r="AC25" s="6">
        <f>((E25*HLOOKUP($B$1,Datasets!$A$1:$D$6,MATCH($C$2,Datasets!$A$2:$A$6,0)+1,FALSE))+(IF(I25&lt;&gt;"",I25,0)*HLOOKUP($B$1,Datasets!$A$1:$D$6,MATCH($G$2,Datasets!$A$2:$A$6,0)+1,FALSE))+(M25*HLOOKUP($B$1,Datasets!$A$1:$D$6,MATCH($K$2,Datasets!$A$2:$A$6,0)+1,FALSE))+(IF(Q25&lt;&gt;"",Q25,0)*HLOOKUP($B$1,Datasets!$A$1:$D$6,MATCH($O$2,Datasets!$A$2:$A$6,0)+1,FALSE))+(U25*HLOOKUP($B$1,Datasets!$A$1:$D$6,MATCH($S$2,Datasets!$A$2:$A$6,0)+1,FALSE)))/SUM(INDEX(Datasets!$B$2:$D$6,0,MATCH($B$1,Datasets!$B$1:$D$1,0),1))</f>
        <v>4.8424631978059234E-2</v>
      </c>
      <c r="AD25" s="6">
        <f>((F25*HLOOKUP($B$1,Datasets!$A$1:$D$6,MATCH($C$2,Datasets!$A$2:$A$6,0)+1,FALSE))+(IF(J25&lt;&gt;"",J25,0)*HLOOKUP($B$1,Datasets!$A$1:$D$6,MATCH($G$2,Datasets!$A$2:$A$6,0)+1,FALSE))+(N25*HLOOKUP($B$1,Datasets!$A$1:$D$6,MATCH($K$2,Datasets!$A$2:$A$6,0)+1,FALSE))+(IF(R25&lt;&gt;"",R25,0)*HLOOKUP($B$1,Datasets!$A$1:$D$6,MATCH($O$2,Datasets!$A$2:$A$6,0)+1,FALSE))+(V25*HLOOKUP($B$1,Datasets!$A$1:$D$6,MATCH($S$2,Datasets!$A$2:$A$6,0)+1,FALSE)))/SUM(INDEX(Datasets!$B$2:$D$6,0,MATCH($B$1,Datasets!$B$1:$D$1,0),1))</f>
        <v>4.0227694326116385E-2</v>
      </c>
    </row>
    <row r="26" spans="1:30" ht="16" x14ac:dyDescent="0.2">
      <c r="A26" s="9" t="s">
        <v>32</v>
      </c>
      <c r="B26" s="9" t="s">
        <v>21</v>
      </c>
      <c r="C26" s="8">
        <v>0.19347133757961699</v>
      </c>
      <c r="D26" s="8">
        <v>0.18764478764478701</v>
      </c>
      <c r="E26" s="8">
        <f t="shared" si="33"/>
        <v>0.19051352410819211</v>
      </c>
      <c r="F26" s="8">
        <f t="shared" si="24"/>
        <v>0.18878185208203788</v>
      </c>
      <c r="G26" s="8">
        <v>0.52298850574712596</v>
      </c>
      <c r="H26" s="8">
        <v>1.10436893203883E-2</v>
      </c>
      <c r="I26" s="8">
        <f>IF(H26&lt;&gt;"",2*G26*H26/(G26+H26),"")</f>
        <v>2.1630615640598906E-2</v>
      </c>
      <c r="J26" s="8">
        <f t="shared" si="25"/>
        <v>1.3732118066034827E-2</v>
      </c>
      <c r="K26" s="8">
        <v>7.7951002227171495E-2</v>
      </c>
      <c r="L26" s="8">
        <v>0.7</v>
      </c>
      <c r="M26" s="8">
        <f t="shared" si="21"/>
        <v>0.14028056112224452</v>
      </c>
      <c r="N26" s="14">
        <f t="shared" si="26"/>
        <v>0.26964560862865949</v>
      </c>
      <c r="O26" s="8">
        <v>6.1119515885022603E-2</v>
      </c>
      <c r="P26" s="8">
        <v>2.6544021024967099E-2</v>
      </c>
      <c r="Q26" s="8">
        <f>IF(P26&lt;&gt;"",2*O26*P26/(O26+P26),"")</f>
        <v>3.7013284470911526E-2</v>
      </c>
      <c r="R26" s="8">
        <f t="shared" si="27"/>
        <v>2.9930360053341182E-2</v>
      </c>
      <c r="S26" s="8">
        <v>0.31752577319587599</v>
      </c>
      <c r="T26" s="8">
        <v>0.21782178217821699</v>
      </c>
      <c r="U26" s="8">
        <f t="shared" si="35"/>
        <v>0.25838926174496579</v>
      </c>
      <c r="V26" s="8">
        <f t="shared" si="28"/>
        <v>0.23241774826441217</v>
      </c>
      <c r="W26" s="8">
        <f t="shared" si="29"/>
        <v>0.23461122692696262</v>
      </c>
      <c r="X26" s="8">
        <f t="shared" ref="X26:X28" si="36">AVERAGE(D26,H26,L26,P26,T26)</f>
        <v>0.22861085603367187</v>
      </c>
      <c r="Y26" s="8">
        <f t="shared" ref="Y26:Y28" si="37">AVERAGE(E26,I26,M26,Q26,U26)</f>
        <v>0.12956544941738257</v>
      </c>
      <c r="Z26" s="8">
        <f t="shared" si="32"/>
        <v>0.14690153741889711</v>
      </c>
      <c r="AA26" s="8">
        <f>((C26*HLOOKUP($B$1,Datasets!$A$1:$D$6,MATCH($C$2,Datasets!$A$2:$A$6,0)+1,FALSE))+(G26*HLOOKUP($B$1,Datasets!$A$1:$D$6,MATCH($G$2,Datasets!$A$2:$A$6,0)+1,FALSE))+(K26*HLOOKUP($B$1,Datasets!$A$1:$D$6,MATCH($K$2,Datasets!$A$2:$A$6,0)+1,FALSE))+(O26*HLOOKUP($B$1,Datasets!$A$1:$D$6,MATCH($O$2,Datasets!$A$2:$A$6,0)+1,FALSE))+(S26*HLOOKUP($B$1,Datasets!$A$1:$D$6,MATCH($S$2,Datasets!$A$2:$A$6,0)+1,FALSE)))/SUM(INDEX(Datasets!$B$2:$D$6,0,MATCH($B$1,Datasets!$B$1:$D$1,0),1))</f>
        <v>0.29344677996006041</v>
      </c>
      <c r="AB26" s="8">
        <f>((D26*HLOOKUP($B$1,Datasets!$A$1:$D$6,MATCH($C$2,Datasets!$A$2:$A$6,0)+1,FALSE))+(H26*HLOOKUP($B$1,Datasets!$A$1:$D$6,MATCH($G$2,Datasets!$A$2:$A$6,0)+1,FALSE))+(L26*HLOOKUP($B$1,Datasets!$A$1:$D$6,MATCH($K$2,Datasets!$A$2:$A$6,0)+1,FALSE))+(P26*HLOOKUP($B$1,Datasets!$A$1:$D$6,MATCH($O$2,Datasets!$A$2:$A$6,0)+1,FALSE))+(T26*HLOOKUP($B$1,Datasets!$A$1:$D$6,MATCH($S$2,Datasets!$A$2:$A$6,0)+1,FALSE)))/SUM(INDEX(Datasets!$B$2:$D$6,0,MATCH($B$1,Datasets!$B$1:$D$1,0),1))</f>
        <v>4.0542578436977623E-2</v>
      </c>
      <c r="AC26" s="8">
        <f>((E26*HLOOKUP($B$1,Datasets!$A$1:$D$6,MATCH($C$2,Datasets!$A$2:$A$6,0)+1,FALSE))+(IF(I26&lt;&gt;"",I26,0)*HLOOKUP($B$1,Datasets!$A$1:$D$6,MATCH($G$2,Datasets!$A$2:$A$6,0)+1,FALSE))+(M26*HLOOKUP($B$1,Datasets!$A$1:$D$6,MATCH($K$2,Datasets!$A$2:$A$6,0)+1,FALSE))+(IF(Q26&lt;&gt;"",Q26,0)*HLOOKUP($B$1,Datasets!$A$1:$D$6,MATCH($O$2,Datasets!$A$2:$A$6,0)+1,FALSE))+(U26*HLOOKUP($B$1,Datasets!$A$1:$D$6,MATCH($S$2,Datasets!$A$2:$A$6,0)+1,FALSE)))/SUM(INDEX(Datasets!$B$2:$D$6,0,MATCH($B$1,Datasets!$B$1:$D$1,0),1))</f>
        <v>5.0082370783818955E-2</v>
      </c>
      <c r="AD26" s="8">
        <f>((F26*HLOOKUP($B$1,Datasets!$A$1:$D$6,MATCH($C$2,Datasets!$A$2:$A$6,0)+1,FALSE))+(IF(J26&lt;&gt;"",J26,0)*HLOOKUP($B$1,Datasets!$A$1:$D$6,MATCH($G$2,Datasets!$A$2:$A$6,0)+1,FALSE))+(N26*HLOOKUP($B$1,Datasets!$A$1:$D$6,MATCH($K$2,Datasets!$A$2:$A$6,0)+1,FALSE))+(IF(R26&lt;&gt;"",R26,0)*HLOOKUP($B$1,Datasets!$A$1:$D$6,MATCH($O$2,Datasets!$A$2:$A$6,0)+1,FALSE))+(V26*HLOOKUP($B$1,Datasets!$A$1:$D$6,MATCH($S$2,Datasets!$A$2:$A$6,0)+1,FALSE)))/SUM(INDEX(Datasets!$B$2:$D$6,0,MATCH($B$1,Datasets!$B$1:$D$1,0),1))</f>
        <v>4.2652884262575519E-2</v>
      </c>
    </row>
    <row r="27" spans="1:30" ht="16" x14ac:dyDescent="0.2">
      <c r="A27" s="10"/>
      <c r="B27" s="10" t="s">
        <v>22</v>
      </c>
      <c r="C27" s="6">
        <v>0.193755004003202</v>
      </c>
      <c r="D27" s="6">
        <v>0.18687258687258601</v>
      </c>
      <c r="E27" s="11">
        <f t="shared" si="33"/>
        <v>0.19025157232704329</v>
      </c>
      <c r="F27" s="6">
        <f t="shared" si="24"/>
        <v>0.1882096749105607</v>
      </c>
      <c r="G27" s="6">
        <v>0.52601156069364097</v>
      </c>
      <c r="H27" s="6">
        <v>1.10436893203883E-2</v>
      </c>
      <c r="I27" s="6">
        <f>IF(H27&lt;&gt;"",2*G27*H27/(G27+H27),"")</f>
        <v>2.1633186734815069E-2</v>
      </c>
      <c r="J27" s="6">
        <f t="shared" si="25"/>
        <v>1.3732532520447831E-2</v>
      </c>
      <c r="K27" s="6">
        <v>7.6576576576576502E-2</v>
      </c>
      <c r="L27" s="6">
        <v>0.68</v>
      </c>
      <c r="M27" s="6">
        <f t="shared" si="21"/>
        <v>0.13765182186234806</v>
      </c>
      <c r="N27" s="11">
        <f t="shared" si="26"/>
        <v>0.26397515527950299</v>
      </c>
      <c r="O27" s="6">
        <v>6.25E-2</v>
      </c>
      <c r="P27" s="6">
        <v>2.6412614980289E-2</v>
      </c>
      <c r="Q27" s="6">
        <f t="shared" ref="Q27" si="38">IF(P27&lt;&gt;"",2*O27*P27/(O27+P27),"")</f>
        <v>3.7132828376131445E-2</v>
      </c>
      <c r="R27" s="6">
        <f t="shared" si="27"/>
        <v>2.9860946042310339E-2</v>
      </c>
      <c r="S27" s="6">
        <v>0.31950207468879599</v>
      </c>
      <c r="T27" s="6">
        <v>0.21782178217821699</v>
      </c>
      <c r="U27" s="6">
        <f t="shared" si="35"/>
        <v>0.25904121110176531</v>
      </c>
      <c r="V27" s="6">
        <f t="shared" si="28"/>
        <v>0.23262839879153996</v>
      </c>
      <c r="W27" s="6">
        <f t="shared" si="29"/>
        <v>0.23566904319244308</v>
      </c>
      <c r="X27" s="6">
        <f t="shared" si="36"/>
        <v>0.22443013467029607</v>
      </c>
      <c r="Y27" s="6">
        <f t="shared" si="37"/>
        <v>0.12914212408042064</v>
      </c>
      <c r="Z27" s="6">
        <f t="shared" si="32"/>
        <v>0.14568134150887238</v>
      </c>
      <c r="AA27" s="6">
        <f>((C27*HLOOKUP($B$1,Datasets!$A$1:$D$6,MATCH($C$2,Datasets!$A$2:$A$6,0)+1,FALSE))+(G27*HLOOKUP($B$1,Datasets!$A$1:$D$6,MATCH($G$2,Datasets!$A$2:$A$6,0)+1,FALSE))+(K27*HLOOKUP($B$1,Datasets!$A$1:$D$6,MATCH($K$2,Datasets!$A$2:$A$6,0)+1,FALSE))+(O27*HLOOKUP($B$1,Datasets!$A$1:$D$6,MATCH($O$2,Datasets!$A$2:$A$6,0)+1,FALSE))+(S27*HLOOKUP($B$1,Datasets!$A$1:$D$6,MATCH($S$2,Datasets!$A$2:$A$6,0)+1,FALSE)))/SUM(INDEX(Datasets!$B$2:$D$6,0,MATCH($B$1,Datasets!$B$1:$D$1,0),1))</f>
        <v>0.29551962337459592</v>
      </c>
      <c r="AB27" s="6">
        <f>((D27*HLOOKUP($B$1,Datasets!$A$1:$D$6,MATCH($C$2,Datasets!$A$2:$A$6,0)+1,FALSE))+(H27*HLOOKUP($B$1,Datasets!$A$1:$D$6,MATCH($G$2,Datasets!$A$2:$A$6,0)+1,FALSE))+(L27*HLOOKUP($B$1,Datasets!$A$1:$D$6,MATCH($K$2,Datasets!$A$2:$A$6,0)+1,FALSE))+(P27*HLOOKUP($B$1,Datasets!$A$1:$D$6,MATCH($O$2,Datasets!$A$2:$A$6,0)+1,FALSE))+(T27*HLOOKUP($B$1,Datasets!$A$1:$D$6,MATCH($S$2,Datasets!$A$2:$A$6,0)+1,FALSE)))/SUM(INDEX(Datasets!$B$2:$D$6,0,MATCH($B$1,Datasets!$B$1:$D$1,0),1))</f>
        <v>4.0373912548111027E-2</v>
      </c>
      <c r="AC27" s="6">
        <f>((E27*HLOOKUP($B$1,Datasets!$A$1:$D$6,MATCH($C$2,Datasets!$A$2:$A$6,0)+1,FALSE))+(IF(I27&lt;&gt;"",I27,0)*HLOOKUP($B$1,Datasets!$A$1:$D$6,MATCH($G$2,Datasets!$A$2:$A$6,0)+1,FALSE))+(M27*HLOOKUP($B$1,Datasets!$A$1:$D$6,MATCH($K$2,Datasets!$A$2:$A$6,0)+1,FALSE))+(IF(Q27&lt;&gt;"",Q27,0)*HLOOKUP($B$1,Datasets!$A$1:$D$6,MATCH($O$2,Datasets!$A$2:$A$6,0)+1,FALSE))+(U27*HLOOKUP($B$1,Datasets!$A$1:$D$6,MATCH($S$2,Datasets!$A$2:$A$6,0)+1,FALSE)))/SUM(INDEX(Datasets!$B$2:$D$6,0,MATCH($B$1,Datasets!$B$1:$D$1,0),1))</f>
        <v>5.0133712453417738E-2</v>
      </c>
      <c r="AD27" s="6">
        <f>((F27*HLOOKUP($B$1,Datasets!$A$1:$D$6,MATCH($C$2,Datasets!$A$2:$A$6,0)+1,FALSE))+(IF(J27&lt;&gt;"",J27,0)*HLOOKUP($B$1,Datasets!$A$1:$D$6,MATCH($G$2,Datasets!$A$2:$A$6,0)+1,FALSE))+(N27*HLOOKUP($B$1,Datasets!$A$1:$D$6,MATCH($K$2,Datasets!$A$2:$A$6,0)+1,FALSE))+(IF(R27&lt;&gt;"",R27,0)*HLOOKUP($B$1,Datasets!$A$1:$D$6,MATCH($O$2,Datasets!$A$2:$A$6,0)+1,FALSE))+(V27*HLOOKUP($B$1,Datasets!$A$1:$D$6,MATCH($S$2,Datasets!$A$2:$A$6,0)+1,FALSE)))/SUM(INDEX(Datasets!$B$2:$D$6,0,MATCH($B$1,Datasets!$B$1:$D$1,0),1))</f>
        <v>4.2574367759515008E-2</v>
      </c>
    </row>
    <row r="28" spans="1:30" ht="16" x14ac:dyDescent="0.2">
      <c r="A28" s="10"/>
      <c r="B28" s="10" t="s">
        <v>23</v>
      </c>
      <c r="C28" s="6">
        <v>0.217913204062788</v>
      </c>
      <c r="D28" s="6">
        <v>0.18223938223938199</v>
      </c>
      <c r="E28" s="11">
        <f t="shared" si="33"/>
        <v>0.19848612279226202</v>
      </c>
      <c r="F28" s="6">
        <f t="shared" si="24"/>
        <v>0.18840811112885167</v>
      </c>
      <c r="G28" s="6">
        <v>0.547445255474452</v>
      </c>
      <c r="H28" s="6">
        <v>9.1019417475728098E-3</v>
      </c>
      <c r="I28" s="6">
        <f>IF(H28&lt;&gt;"",2*G28*H28/(G28+H28),"")</f>
        <v>1.790617166049897E-2</v>
      </c>
      <c r="J28" s="6">
        <f t="shared" si="25"/>
        <v>1.1330332054264732E-2</v>
      </c>
      <c r="K28" s="6">
        <v>9.0673575129533598E-2</v>
      </c>
      <c r="L28" s="6">
        <v>0.7</v>
      </c>
      <c r="M28" s="6">
        <f t="shared" si="21"/>
        <v>0.1605504587155962</v>
      </c>
      <c r="N28" s="11">
        <f t="shared" si="26"/>
        <v>0.2986348122866892</v>
      </c>
      <c r="O28" s="6">
        <v>7.1376547705753801E-2</v>
      </c>
      <c r="P28" s="6">
        <v>2.5755584756898799E-2</v>
      </c>
      <c r="Q28" s="6">
        <f>IF(P28&lt;&gt;"",2*O28*P28/(O28+P28),"")</f>
        <v>3.7852452684434122E-2</v>
      </c>
      <c r="R28" s="6">
        <f t="shared" si="27"/>
        <v>2.9530524920147027E-2</v>
      </c>
      <c r="S28" s="6">
        <v>0.33957845433255202</v>
      </c>
      <c r="T28" s="6">
        <v>0.20509193776520501</v>
      </c>
      <c r="U28" s="6">
        <f t="shared" si="35"/>
        <v>0.25573192239858883</v>
      </c>
      <c r="V28" s="6">
        <f t="shared" si="28"/>
        <v>0.22273425499231939</v>
      </c>
      <c r="W28" s="6">
        <f t="shared" si="29"/>
        <v>0.25339740734101585</v>
      </c>
      <c r="X28" s="6">
        <f t="shared" si="36"/>
        <v>0.22443776930181172</v>
      </c>
      <c r="Y28" s="6">
        <f t="shared" si="37"/>
        <v>0.134105425650276</v>
      </c>
      <c r="Z28" s="6">
        <f t="shared" si="32"/>
        <v>0.15012760707645439</v>
      </c>
      <c r="AA28" s="6">
        <f>((C28*HLOOKUP($B$1,Datasets!$A$1:$D$6,MATCH($C$2,Datasets!$A$2:$A$6,0)+1,FALSE))+(G28*HLOOKUP($B$1,Datasets!$A$1:$D$6,MATCH($G$2,Datasets!$A$2:$A$6,0)+1,FALSE))+(K28*HLOOKUP($B$1,Datasets!$A$1:$D$6,MATCH($K$2,Datasets!$A$2:$A$6,0)+1,FALSE))+(O28*HLOOKUP($B$1,Datasets!$A$1:$D$6,MATCH($O$2,Datasets!$A$2:$A$6,0)+1,FALSE))+(S28*HLOOKUP($B$1,Datasets!$A$1:$D$6,MATCH($S$2,Datasets!$A$2:$A$6,0)+1,FALSE)))/SUM(INDEX(Datasets!$B$2:$D$6,0,MATCH($B$1,Datasets!$B$1:$D$1,0),1))</f>
        <v>0.31173834202020628</v>
      </c>
      <c r="AB28" s="6">
        <f>((D28*HLOOKUP($B$1,Datasets!$A$1:$D$6,MATCH($C$2,Datasets!$A$2:$A$6,0)+1,FALSE))+(H28*HLOOKUP($B$1,Datasets!$A$1:$D$6,MATCH($G$2,Datasets!$A$2:$A$6,0)+1,FALSE))+(L28*HLOOKUP($B$1,Datasets!$A$1:$D$6,MATCH($K$2,Datasets!$A$2:$A$6,0)+1,FALSE))+(P28*HLOOKUP($B$1,Datasets!$A$1:$D$6,MATCH($O$2,Datasets!$A$2:$A$6,0)+1,FALSE))+(T28*HLOOKUP($B$1,Datasets!$A$1:$D$6,MATCH($S$2,Datasets!$A$2:$A$6,0)+1,FALSE)))/SUM(INDEX(Datasets!$B$2:$D$6,0,MATCH($B$1,Datasets!$B$1:$D$1,0),1))</f>
        <v>3.8419521359559311E-2</v>
      </c>
      <c r="AC28" s="6">
        <f>((E28*HLOOKUP($B$1,Datasets!$A$1:$D$6,MATCH($C$2,Datasets!$A$2:$A$6,0)+1,FALSE))+(IF(I28&lt;&gt;"",I28,0)*HLOOKUP($B$1,Datasets!$A$1:$D$6,MATCH($G$2,Datasets!$A$2:$A$6,0)+1,FALSE))+(M28*HLOOKUP($B$1,Datasets!$A$1:$D$6,MATCH($K$2,Datasets!$A$2:$A$6,0)+1,FALSE))+(IF(Q28&lt;&gt;"",Q28,0)*HLOOKUP($B$1,Datasets!$A$1:$D$6,MATCH($O$2,Datasets!$A$2:$A$6,0)+1,FALSE))+(U28*HLOOKUP($B$1,Datasets!$A$1:$D$6,MATCH($S$2,Datasets!$A$2:$A$6,0)+1,FALSE)))/SUM(INDEX(Datasets!$B$2:$D$6,0,MATCH($B$1,Datasets!$B$1:$D$1,0),1))</f>
        <v>4.925419309192873E-2</v>
      </c>
      <c r="AD28" s="6">
        <f>((F28*HLOOKUP($B$1,Datasets!$A$1:$D$6,MATCH($C$2,Datasets!$A$2:$A$6,0)+1,FALSE))+(IF(J28&lt;&gt;"",J28,0)*HLOOKUP($B$1,Datasets!$A$1:$D$6,MATCH($G$2,Datasets!$A$2:$A$6,0)+1,FALSE))+(N28*HLOOKUP($B$1,Datasets!$A$1:$D$6,MATCH($K$2,Datasets!$A$2:$A$6,0)+1,FALSE))+(IF(R28&lt;&gt;"",R28,0)*HLOOKUP($B$1,Datasets!$A$1:$D$6,MATCH($O$2,Datasets!$A$2:$A$6,0)+1,FALSE))+(V28*HLOOKUP($B$1,Datasets!$A$1:$D$6,MATCH($S$2,Datasets!$A$2:$A$6,0)+1,FALSE)))/SUM(INDEX(Datasets!$B$2:$D$6,0,MATCH($B$1,Datasets!$B$1:$D$1,0),1))</f>
        <v>4.105019677758745E-2</v>
      </c>
    </row>
  </sheetData>
  <mergeCells count="14">
    <mergeCell ref="AA2:AC2"/>
    <mergeCell ref="C2:E2"/>
    <mergeCell ref="G2:I2"/>
    <mergeCell ref="K2:M2"/>
    <mergeCell ref="O2:Q2"/>
    <mergeCell ref="S2:U2"/>
    <mergeCell ref="W2:Y2"/>
    <mergeCell ref="W17:Y17"/>
    <mergeCell ref="AA17:AC17"/>
    <mergeCell ref="C17:E17"/>
    <mergeCell ref="G17:I17"/>
    <mergeCell ref="K17:M17"/>
    <mergeCell ref="O17:Q17"/>
    <mergeCell ref="S17:U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48B0-23FC-EE4C-BB68-0931742C54C7}">
  <dimension ref="A1:X28"/>
  <sheetViews>
    <sheetView workbookViewId="0">
      <selection activeCell="Y15" sqref="Y15"/>
    </sheetView>
  </sheetViews>
  <sheetFormatPr baseColWidth="10" defaultColWidth="8.83203125" defaultRowHeight="15" x14ac:dyDescent="0.2"/>
  <cols>
    <col min="1" max="1" width="25" bestFit="1" customWidth="1"/>
    <col min="2" max="2" width="16.6640625" bestFit="1" customWidth="1"/>
  </cols>
  <sheetData>
    <row r="1" spans="1:24" ht="16" x14ac:dyDescent="0.2">
      <c r="A1" s="1" t="s">
        <v>28</v>
      </c>
      <c r="B1" s="2" t="s">
        <v>3</v>
      </c>
      <c r="C1" s="3" t="s">
        <v>11</v>
      </c>
      <c r="D1" s="3" t="s">
        <v>12</v>
      </c>
      <c r="E1" s="3" t="s">
        <v>13</v>
      </c>
      <c r="F1" s="3" t="s">
        <v>33</v>
      </c>
      <c r="G1" s="3" t="s">
        <v>11</v>
      </c>
      <c r="H1" s="3" t="s">
        <v>12</v>
      </c>
      <c r="I1" s="3" t="s">
        <v>13</v>
      </c>
      <c r="J1" s="3" t="s">
        <v>33</v>
      </c>
      <c r="K1" s="3" t="s">
        <v>11</v>
      </c>
      <c r="L1" s="3" t="s">
        <v>12</v>
      </c>
      <c r="M1" s="3" t="s">
        <v>13</v>
      </c>
      <c r="N1" s="3" t="s">
        <v>33</v>
      </c>
      <c r="O1" s="3" t="s">
        <v>11</v>
      </c>
      <c r="P1" s="3" t="s">
        <v>12</v>
      </c>
      <c r="Q1" s="3" t="s">
        <v>13</v>
      </c>
      <c r="R1" s="3" t="s">
        <v>33</v>
      </c>
      <c r="S1" s="3" t="s">
        <v>11</v>
      </c>
      <c r="T1" s="3" t="s">
        <v>12</v>
      </c>
      <c r="U1" s="3" t="s">
        <v>13</v>
      </c>
      <c r="V1" s="3" t="s">
        <v>33</v>
      </c>
    </row>
    <row r="2" spans="1:24" ht="16" x14ac:dyDescent="0.2">
      <c r="A2" s="4" t="s">
        <v>14</v>
      </c>
      <c r="B2" s="4"/>
      <c r="C2" s="15" t="s">
        <v>5</v>
      </c>
      <c r="D2" s="15"/>
      <c r="E2" s="15"/>
      <c r="F2" s="3"/>
      <c r="G2" s="15" t="s">
        <v>7</v>
      </c>
      <c r="H2" s="15"/>
      <c r="I2" s="15"/>
      <c r="J2" s="3"/>
      <c r="K2" s="15" t="s">
        <v>9</v>
      </c>
      <c r="L2" s="15"/>
      <c r="M2" s="15"/>
      <c r="N2" s="3"/>
      <c r="O2" s="15" t="s">
        <v>15</v>
      </c>
      <c r="P2" s="15"/>
      <c r="Q2" s="15"/>
      <c r="R2" s="3"/>
      <c r="S2" s="15" t="s">
        <v>16</v>
      </c>
      <c r="T2" s="15"/>
      <c r="U2" s="15"/>
      <c r="V2" s="3"/>
    </row>
    <row r="3" spans="1:24" ht="16" x14ac:dyDescent="0.2">
      <c r="A3" s="5" t="s">
        <v>27</v>
      </c>
      <c r="B3" s="5"/>
      <c r="C3" s="6">
        <v>7.0000000000000007E-2</v>
      </c>
      <c r="D3" s="6">
        <v>0.56999999999999995</v>
      </c>
      <c r="E3" s="6">
        <f t="shared" ref="E3:E4" si="0">IF(D3&lt;&gt;"",2*C3*D3/(C3+D3),"")</f>
        <v>0.12468750000000001</v>
      </c>
      <c r="F3" s="6">
        <f t="shared" ref="F3:F13" si="1">5*C3*D3/((4*C3)+D3)</f>
        <v>0.23470588235294121</v>
      </c>
      <c r="G3" s="6">
        <v>0.05</v>
      </c>
      <c r="H3" s="6">
        <v>0.66</v>
      </c>
      <c r="I3" s="11">
        <f>IF(H3&lt;&gt;"",2*G3*H3/(G3+H3),"")</f>
        <v>9.295774647887324E-2</v>
      </c>
      <c r="J3" s="11">
        <f>5*G3*H3/((4*G3)+H3)</f>
        <v>0.19186046511627905</v>
      </c>
      <c r="K3" s="13">
        <v>0.2</v>
      </c>
      <c r="L3" s="6">
        <v>0.74</v>
      </c>
      <c r="M3" s="6">
        <f t="shared" ref="M3:M6" si="2">IF(L3&lt;&gt;"",2*K3*L3/(K3+L3),"")</f>
        <v>0.31489361702127661</v>
      </c>
      <c r="N3" s="6">
        <f>5*K3*L3/((4*K3)+L3)</f>
        <v>0.48051948051948051</v>
      </c>
      <c r="O3" s="6">
        <f>AVERAGE(C3,G3,K3)</f>
        <v>0.10666666666666667</v>
      </c>
      <c r="P3" s="6">
        <f>AVERAGE(D3,H3,L3)</f>
        <v>0.65666666666666662</v>
      </c>
      <c r="Q3" s="6">
        <f>AVERAGE(E3,I3,M3)</f>
        <v>0.17751295450004992</v>
      </c>
      <c r="R3" s="6">
        <f>AVERAGE(F3,J3,N3)</f>
        <v>0.30236194266290028</v>
      </c>
      <c r="S3" s="6">
        <f>(C3*Datasets!$D$2+G3*Datasets!$D$4+K3*Datasets!$D$6)/(Datasets!$D$2+Datasets!$D$4+Datasets!$D$6)</f>
        <v>0.11431353456669913</v>
      </c>
      <c r="T3" s="6">
        <f>(D3*Datasets!$D$2+H3*Datasets!$D$4+L3*Datasets!$D$6)/(Datasets!$D$2+Datasets!$D$4+Datasets!$D$6)</f>
        <v>0.63083252190847128</v>
      </c>
      <c r="U3" s="6">
        <f>(E3*Datasets!$D$2+I3*Datasets!$D$4+M3*Datasets!$D$6)/(Datasets!$D$2+Datasets!$D$4+Datasets!$D$6)</f>
        <v>0.18946243350607905</v>
      </c>
      <c r="V3" s="6">
        <f>(F3*Datasets!$D$2+J3*Datasets!$D$4+N3*Datasets!$D$6)/(Datasets!$D$2+Datasets!$D$4+Datasets!$D$6)</f>
        <v>0.31837234351303861</v>
      </c>
    </row>
    <row r="4" spans="1:24" ht="16" x14ac:dyDescent="0.2">
      <c r="A4" s="4" t="s">
        <v>29</v>
      </c>
      <c r="B4" s="4" t="s">
        <v>19</v>
      </c>
      <c r="C4" s="7"/>
      <c r="D4" s="7"/>
      <c r="E4" s="7" t="str">
        <f t="shared" si="0"/>
        <v/>
      </c>
      <c r="F4" s="8"/>
      <c r="G4" s="7"/>
      <c r="H4" s="7"/>
      <c r="I4" s="7" t="str">
        <f t="shared" ref="I4:I13" si="3">IF(H4&lt;&gt;"",2*G4*H4/(G4+H4),"")</f>
        <v/>
      </c>
      <c r="J4" s="14"/>
      <c r="K4" s="7"/>
      <c r="L4" s="7"/>
      <c r="M4" s="7" t="str">
        <f t="shared" si="2"/>
        <v/>
      </c>
      <c r="N4" s="8"/>
      <c r="O4" s="8"/>
      <c r="P4" s="8"/>
      <c r="Q4" s="8"/>
      <c r="R4" s="8"/>
      <c r="S4" s="8"/>
      <c r="T4" s="8"/>
      <c r="U4" s="8"/>
      <c r="V4" s="8"/>
    </row>
    <row r="5" spans="1:24" ht="16" x14ac:dyDescent="0.2">
      <c r="A5" s="9" t="s">
        <v>30</v>
      </c>
      <c r="B5" s="9" t="s">
        <v>21</v>
      </c>
      <c r="C5" s="8">
        <v>0.14323529411764699</v>
      </c>
      <c r="D5" s="8">
        <v>0.37606177606177599</v>
      </c>
      <c r="E5" s="8">
        <f>IF(D5&lt;&gt;"",2*C5*D5/(C5+D5),"")</f>
        <v>0.20745473908413198</v>
      </c>
      <c r="F5" s="8">
        <f t="shared" si="1"/>
        <v>0.28379953379953371</v>
      </c>
      <c r="G5" s="8">
        <v>3.04054054054054E-2</v>
      </c>
      <c r="H5" s="8">
        <v>0.9</v>
      </c>
      <c r="I5" s="8">
        <f t="shared" si="3"/>
        <v>5.8823529411764698E-2</v>
      </c>
      <c r="J5" s="14">
        <f t="shared" ref="J5:J13" si="4">5*G5*H5/((4*G5)+H5)</f>
        <v>0.13392857142857142</v>
      </c>
      <c r="K5" s="8">
        <v>0.24186046511627901</v>
      </c>
      <c r="L5" s="8">
        <v>0.58840169731258796</v>
      </c>
      <c r="M5" s="8">
        <f t="shared" si="2"/>
        <v>0.34281005356407068</v>
      </c>
      <c r="N5" s="8">
        <f t="shared" ref="N5:N13" si="5">5*K5*L5/((4*K5)+L5)</f>
        <v>0.45734388742304288</v>
      </c>
      <c r="O5" s="8">
        <f t="shared" ref="O5:O13" si="6">AVERAGE(C5,G5,K5)</f>
        <v>0.13850038821311048</v>
      </c>
      <c r="P5" s="8">
        <f>AVERAGE(D5,H5,L5)</f>
        <v>0.62148782445812134</v>
      </c>
      <c r="Q5" s="8">
        <f>AVERAGE(E5,I5,M5)</f>
        <v>0.20302944068665582</v>
      </c>
      <c r="R5" s="8">
        <f t="shared" ref="R5:R13" si="7">AVERAGE(F5,J5,N5)</f>
        <v>0.29169066421704931</v>
      </c>
      <c r="S5" s="8">
        <f>(C5*Datasets!$D$2+G5*Datasets!$D$4+K5*Datasets!$D$6)/(Datasets!$D$2+Datasets!$D$4+Datasets!$D$6)</f>
        <v>0.17442920684535251</v>
      </c>
      <c r="T5" s="8">
        <f>(D5*Datasets!$D$2+H5*Datasets!$D$4+L5*Datasets!$D$6)/(Datasets!$D$2+Datasets!$D$4+Datasets!$D$6)</f>
        <v>0.46226309722361836</v>
      </c>
      <c r="U5" s="8">
        <f>(E5*Datasets!$D$2+I5*Datasets!$D$4+M5*Datasets!$D$6)/(Datasets!$D$2+Datasets!$D$4+Datasets!$D$6)</f>
        <v>0.25042035298798099</v>
      </c>
      <c r="V5" s="8">
        <f>(F5*Datasets!$D$2+J5*Datasets!$D$4+N5*Datasets!$D$6)/(Datasets!$D$2+Datasets!$D$4+Datasets!$D$6)</f>
        <v>0.33989787035480412</v>
      </c>
    </row>
    <row r="6" spans="1:24" ht="16" x14ac:dyDescent="0.2">
      <c r="A6" s="10"/>
      <c r="B6" s="10" t="s">
        <v>22</v>
      </c>
      <c r="C6" s="6">
        <v>0.14511323003575599</v>
      </c>
      <c r="D6" s="6">
        <v>0.37606177606177599</v>
      </c>
      <c r="E6" s="6">
        <f>IF(D6&lt;&gt;"",2*C6*D6/(C6+D6),"")</f>
        <v>0.20941732960653534</v>
      </c>
      <c r="F6" s="6">
        <f t="shared" si="1"/>
        <v>0.28526241799437607</v>
      </c>
      <c r="G6" s="6">
        <v>3.2679738562091498E-2</v>
      </c>
      <c r="H6" s="6">
        <v>0.9</v>
      </c>
      <c r="I6" s="11">
        <f t="shared" si="3"/>
        <v>6.3069376313945325E-2</v>
      </c>
      <c r="J6" s="11">
        <f t="shared" si="4"/>
        <v>0.14267596702599872</v>
      </c>
      <c r="K6" s="11">
        <v>0.25507068223724599</v>
      </c>
      <c r="L6" s="11">
        <v>0.58698727015558605</v>
      </c>
      <c r="M6" s="6">
        <f t="shared" si="2"/>
        <v>0.35561268209083058</v>
      </c>
      <c r="N6" s="6">
        <f t="shared" si="5"/>
        <v>0.46576879910213159</v>
      </c>
      <c r="O6" s="6">
        <f t="shared" si="6"/>
        <v>0.14428788361169784</v>
      </c>
      <c r="P6" s="6">
        <f>AVERAGE(D6,H6,L6)</f>
        <v>0.6210163487391207</v>
      </c>
      <c r="Q6" s="6">
        <f>AVERAGE(E6,I6,M6)</f>
        <v>0.2093664626704371</v>
      </c>
      <c r="R6" s="6">
        <f t="shared" si="7"/>
        <v>0.29790239470750213</v>
      </c>
      <c r="S6" s="6">
        <f>(C6*Datasets!$D$2+G6*Datasets!$D$4+K6*Datasets!$D$6)/(Datasets!$D$2+Datasets!$D$4+Datasets!$D$6)</f>
        <v>0.18022314634223022</v>
      </c>
      <c r="T6" s="6">
        <f>(D6*Datasets!$D$2+H6*Datasets!$D$4+L6*Datasets!$D$6)/(Datasets!$D$2+Datasets!$D$4+Datasets!$D$6)</f>
        <v>0.46177555368556705</v>
      </c>
      <c r="U6" s="6">
        <f>(E6*Datasets!$D$2+I6*Datasets!$D$4+M6*Datasets!$D$6)/(Datasets!$D$2+Datasets!$D$4+Datasets!$D$6)</f>
        <v>0.25617612412501584</v>
      </c>
      <c r="V6" s="6">
        <f>(F6*Datasets!$D$2+J6*Datasets!$D$4+N6*Datasets!$D$6)/(Datasets!$D$2+Datasets!$D$4+Datasets!$D$6)</f>
        <v>0.34394139015839925</v>
      </c>
    </row>
    <row r="7" spans="1:24" ht="16" x14ac:dyDescent="0.2">
      <c r="A7" s="10"/>
      <c r="B7" s="10" t="s">
        <v>23</v>
      </c>
      <c r="C7" s="6">
        <v>0.18041634541248999</v>
      </c>
      <c r="D7" s="6">
        <v>0.36138996138996099</v>
      </c>
      <c r="E7" s="6">
        <f t="shared" ref="E7:E13" si="8">IF(D7&lt;&gt;"",2*C7*D7/(C7+D7),"")</f>
        <v>0.24067883774749249</v>
      </c>
      <c r="F7" s="6">
        <f t="shared" si="1"/>
        <v>0.30100334448160487</v>
      </c>
      <c r="G7" s="6">
        <v>4.1055718475073298E-2</v>
      </c>
      <c r="H7" s="6">
        <v>0.84</v>
      </c>
      <c r="I7" s="6">
        <f t="shared" si="3"/>
        <v>7.8285181733457568E-2</v>
      </c>
      <c r="J7" s="11">
        <f t="shared" si="4"/>
        <v>0.17170891251022072</v>
      </c>
      <c r="K7" s="6">
        <v>0.30668983492615098</v>
      </c>
      <c r="L7" s="6">
        <v>0.49929278642149899</v>
      </c>
      <c r="M7" s="6">
        <f>IF(L7&lt;&gt;"",2*K7*L7/(K7+L7),"")</f>
        <v>0.37997847147470376</v>
      </c>
      <c r="N7" s="6">
        <f t="shared" si="5"/>
        <v>0.4435787886403616</v>
      </c>
      <c r="O7" s="6">
        <f t="shared" si="6"/>
        <v>0.17605396627123807</v>
      </c>
      <c r="P7" s="6">
        <f t="shared" ref="P7:P9" si="9">AVERAGE(D7,H7,L7)</f>
        <v>0.56689424927048659</v>
      </c>
      <c r="Q7" s="6">
        <f t="shared" ref="Q7:Q9" si="10">AVERAGE(E7,I7,M7)</f>
        <v>0.2329808303185513</v>
      </c>
      <c r="R7" s="6">
        <f t="shared" si="7"/>
        <v>0.30543034854406242</v>
      </c>
      <c r="S7" s="6">
        <f>(C7*Datasets!$D$2+G7*Datasets!$D$4+K7*Datasets!$D$6)/(Datasets!$D$2+Datasets!$D$4+Datasets!$D$6)</f>
        <v>0.22048170013589008</v>
      </c>
      <c r="T7" s="6">
        <f>(D7*Datasets!$D$2+H7*Datasets!$D$4+L7*Datasets!$D$6)/(Datasets!$D$2+Datasets!$D$4+Datasets!$D$6)</f>
        <v>0.42080783485220097</v>
      </c>
      <c r="U7" s="6">
        <f>(E7*Datasets!$D$2+I7*Datasets!$D$4+M7*Datasets!$D$6)/(Datasets!$D$2+Datasets!$D$4+Datasets!$D$6)</f>
        <v>0.28466231594717595</v>
      </c>
      <c r="V7" s="6">
        <f>(F7*Datasets!$D$2+J7*Datasets!$D$4+N7*Datasets!$D$6)/(Datasets!$D$2+Datasets!$D$4+Datasets!$D$6)</f>
        <v>0.34693781304726173</v>
      </c>
    </row>
    <row r="8" spans="1:24" ht="16" x14ac:dyDescent="0.2">
      <c r="A8" s="9" t="s">
        <v>31</v>
      </c>
      <c r="B8" s="9" t="s">
        <v>21</v>
      </c>
      <c r="C8" s="8">
        <v>0.146513680494263</v>
      </c>
      <c r="D8" s="8">
        <v>0.25637065637065598</v>
      </c>
      <c r="E8" s="8">
        <f t="shared" si="8"/>
        <v>0.18646447627071036</v>
      </c>
      <c r="F8" s="6">
        <f t="shared" si="1"/>
        <v>0.22293849046467878</v>
      </c>
      <c r="G8" s="8">
        <v>5.5813953488372002E-2</v>
      </c>
      <c r="H8" s="8">
        <v>0.72</v>
      </c>
      <c r="I8" s="8">
        <f t="shared" si="3"/>
        <v>0.10359712230215812</v>
      </c>
      <c r="J8" s="11">
        <f t="shared" si="4"/>
        <v>0.2130177514792897</v>
      </c>
      <c r="K8" s="8">
        <v>0.28625</v>
      </c>
      <c r="L8" s="8">
        <v>0.32390381895332299</v>
      </c>
      <c r="M8" s="8">
        <f>IF(L8&lt;&gt;"",2*K8*L8/(K8+L8),"")</f>
        <v>0.30391506303915022</v>
      </c>
      <c r="N8" s="6">
        <f t="shared" si="5"/>
        <v>0.31560088202866521</v>
      </c>
      <c r="O8" s="8">
        <f t="shared" si="6"/>
        <v>0.16285921132754499</v>
      </c>
      <c r="P8" s="8">
        <f t="shared" si="9"/>
        <v>0.43342482510799302</v>
      </c>
      <c r="Q8" s="8">
        <f t="shared" si="10"/>
        <v>0.19799222053733959</v>
      </c>
      <c r="R8" s="6">
        <f t="shared" si="7"/>
        <v>0.25051904132421127</v>
      </c>
      <c r="S8" s="8">
        <f>(C8*Datasets!$D$2+G8*Datasets!$D$4+K8*Datasets!$D$6)/(Datasets!$D$2+Datasets!$D$4+Datasets!$D$6)</f>
        <v>0.192427812983436</v>
      </c>
      <c r="T8" s="8">
        <f>(D8*Datasets!$D$2+H8*Datasets!$D$4+L8*Datasets!$D$6)/(Datasets!$D$2+Datasets!$D$4+Datasets!$D$6)</f>
        <v>0.29116061529647136</v>
      </c>
      <c r="U8" s="8">
        <f>(E8*Datasets!$D$2+I8*Datasets!$D$4+M8*Datasets!$D$6)/(Datasets!$D$2+Datasets!$D$4+Datasets!$D$6)</f>
        <v>0.22489134110988235</v>
      </c>
      <c r="V8" s="6">
        <f>(F8*Datasets!$D$2+J8*Datasets!$D$4+N8*Datasets!$D$6)/(Datasets!$D$2+Datasets!$D$4+Datasets!$D$6)</f>
        <v>0.25463226628699986</v>
      </c>
    </row>
    <row r="9" spans="1:24" ht="16" x14ac:dyDescent="0.2">
      <c r="A9" s="10"/>
      <c r="B9" s="10" t="s">
        <v>22</v>
      </c>
      <c r="C9" s="6">
        <v>0.14696768481629</v>
      </c>
      <c r="D9" s="6">
        <v>0.25637065637065598</v>
      </c>
      <c r="E9" s="6">
        <f t="shared" si="8"/>
        <v>0.18683173888576207</v>
      </c>
      <c r="F9" s="6">
        <f t="shared" si="1"/>
        <v>0.22314827261728684</v>
      </c>
      <c r="G9" s="6">
        <v>5.5813953488372002E-2</v>
      </c>
      <c r="H9" s="6">
        <v>0.72</v>
      </c>
      <c r="I9" s="6">
        <f t="shared" si="3"/>
        <v>0.10359712230215812</v>
      </c>
      <c r="J9" s="11">
        <f t="shared" si="4"/>
        <v>0.2130177514792897</v>
      </c>
      <c r="K9" s="6">
        <v>0.28696741854636498</v>
      </c>
      <c r="L9" s="6">
        <v>0.32390381895332299</v>
      </c>
      <c r="M9" s="6">
        <f t="shared" ref="M9:M13" si="11">IF(L9&lt;&gt;"",2*K9*L9/(K9+L9),"")</f>
        <v>0.30431893687707551</v>
      </c>
      <c r="N9" s="6">
        <f t="shared" si="5"/>
        <v>0.31577495863210053</v>
      </c>
      <c r="O9" s="6">
        <f t="shared" si="6"/>
        <v>0.163249685617009</v>
      </c>
      <c r="P9" s="6">
        <f t="shared" si="9"/>
        <v>0.43342482510799302</v>
      </c>
      <c r="Q9" s="6">
        <f t="shared" si="10"/>
        <v>0.19824926602166526</v>
      </c>
      <c r="R9" s="6">
        <f t="shared" si="7"/>
        <v>0.25064699424289238</v>
      </c>
      <c r="S9" s="6">
        <f>(C9*Datasets!$D$2+G9*Datasets!$D$4+K9*Datasets!$D$6)/(Datasets!$D$2+Datasets!$D$4+Datasets!$D$6)</f>
        <v>0.1929613416727502</v>
      </c>
      <c r="T9" s="6">
        <f>(D9*Datasets!$D$2+H9*Datasets!$D$4+L9*Datasets!$D$6)/(Datasets!$D$2+Datasets!$D$4+Datasets!$D$6)</f>
        <v>0.29116061529647136</v>
      </c>
      <c r="U9" s="6">
        <f>(E9*Datasets!$D$2+I9*Datasets!$D$4+M9*Datasets!$D$6)/(Datasets!$D$2+Datasets!$D$4+Datasets!$D$6)</f>
        <v>0.22526210438336972</v>
      </c>
      <c r="V9" s="6">
        <f>(F9*Datasets!$D$2+J9*Datasets!$D$4+N9*Datasets!$D$6)/(Datasets!$D$2+Datasets!$D$4+Datasets!$D$6)</f>
        <v>0.25482453216959949</v>
      </c>
    </row>
    <row r="10" spans="1:24" ht="16" x14ac:dyDescent="0.2">
      <c r="A10" s="10"/>
      <c r="B10" s="10" t="s">
        <v>23</v>
      </c>
      <c r="C10" s="6">
        <v>0.19191919191919099</v>
      </c>
      <c r="D10" s="6">
        <v>0.24942084942084899</v>
      </c>
      <c r="E10" s="6">
        <f t="shared" si="8"/>
        <v>0.21692411014103349</v>
      </c>
      <c r="F10" s="6">
        <f t="shared" si="1"/>
        <v>0.23531983097770595</v>
      </c>
      <c r="G10" s="6">
        <v>6.7669172932330796E-2</v>
      </c>
      <c r="H10" s="6">
        <v>0.72</v>
      </c>
      <c r="I10" s="6">
        <f t="shared" si="3"/>
        <v>0.12371134020618553</v>
      </c>
      <c r="J10" s="11">
        <f t="shared" si="4"/>
        <v>0.24590163934426218</v>
      </c>
      <c r="K10" s="6">
        <v>0.29679144385026701</v>
      </c>
      <c r="L10" s="6">
        <v>0.31400282885431402</v>
      </c>
      <c r="M10" s="6">
        <f t="shared" si="11"/>
        <v>0.30515463917525754</v>
      </c>
      <c r="N10" s="6">
        <f t="shared" si="5"/>
        <v>0.3104026845637583</v>
      </c>
      <c r="O10" s="6">
        <f t="shared" si="6"/>
        <v>0.18545993623392962</v>
      </c>
      <c r="P10" s="6">
        <f t="shared" ref="P10:P12" si="12">AVERAGE(D10,H10,L10)</f>
        <v>0.42780789275838765</v>
      </c>
      <c r="Q10" s="6">
        <f t="shared" ref="Q10:Q12" si="13">AVERAGE(E10,I10,M10)</f>
        <v>0.21526336317415887</v>
      </c>
      <c r="R10" s="6">
        <f t="shared" si="7"/>
        <v>0.26387471829524217</v>
      </c>
      <c r="S10" s="6">
        <f>(C10*Datasets!$D$2+G10*Datasets!$D$4+K10*Datasets!$D$6)/(Datasets!$D$2+Datasets!$D$4+Datasets!$D$6)</f>
        <v>0.22498287419712282</v>
      </c>
      <c r="T10" s="6">
        <f>(D10*Datasets!$D$2+H10*Datasets!$D$4+L10*Datasets!$D$6)/(Datasets!$D$2+Datasets!$D$4+Datasets!$D$6)</f>
        <v>0.28336611627500186</v>
      </c>
      <c r="U10" s="6">
        <f>(E10*Datasets!$D$2+I10*Datasets!$D$4+M10*Datasets!$D$6)/(Datasets!$D$2+Datasets!$D$4+Datasets!$D$6)</f>
        <v>0.24502214484870311</v>
      </c>
      <c r="V10" s="6">
        <f>(F10*Datasets!$D$2+J10*Datasets!$D$4+N10*Datasets!$D$6)/(Datasets!$D$2+Datasets!$D$4+Datasets!$D$6)</f>
        <v>0.26146312823458007</v>
      </c>
    </row>
    <row r="11" spans="1:24" ht="16" x14ac:dyDescent="0.2">
      <c r="A11" s="9" t="s">
        <v>32</v>
      </c>
      <c r="B11" s="9" t="s">
        <v>21</v>
      </c>
      <c r="C11" s="8">
        <v>0.16911130284728201</v>
      </c>
      <c r="D11" s="8">
        <v>0.302702702702702</v>
      </c>
      <c r="E11" s="8">
        <f t="shared" si="8"/>
        <v>0.21699418765568751</v>
      </c>
      <c r="F11" s="8">
        <f t="shared" si="1"/>
        <v>0.26140304081088245</v>
      </c>
      <c r="G11" s="8">
        <v>5.03067484662576E-2</v>
      </c>
      <c r="H11" s="8">
        <v>0.82</v>
      </c>
      <c r="I11" s="8">
        <f t="shared" si="3"/>
        <v>9.479768786127156E-2</v>
      </c>
      <c r="J11" s="14">
        <f t="shared" si="4"/>
        <v>0.2019704433497535</v>
      </c>
      <c r="K11" s="8">
        <v>0.281287246722288</v>
      </c>
      <c r="L11" s="8">
        <v>0.33380480905233301</v>
      </c>
      <c r="M11" s="8">
        <f t="shared" si="11"/>
        <v>0.30530401034928789</v>
      </c>
      <c r="N11" s="8">
        <f t="shared" si="5"/>
        <v>0.32178892827924666</v>
      </c>
      <c r="O11" s="8">
        <f t="shared" si="6"/>
        <v>0.16690176601194254</v>
      </c>
      <c r="P11" s="8">
        <f t="shared" si="12"/>
        <v>0.48550250391834499</v>
      </c>
      <c r="Q11" s="8">
        <f t="shared" si="13"/>
        <v>0.20569862862208232</v>
      </c>
      <c r="R11" s="8">
        <f t="shared" si="7"/>
        <v>0.26172080414662752</v>
      </c>
      <c r="S11" s="8">
        <f>(C11*Datasets!$D$2+G11*Datasets!$D$4+K11*Datasets!$D$6)/(Datasets!$D$2+Datasets!$D$4+Datasets!$D$6)</f>
        <v>0.20482772737993635</v>
      </c>
      <c r="T11" s="8">
        <f>(D11*Datasets!$D$2+H11*Datasets!$D$4+L11*Datasets!$D$6)/(Datasets!$D$2+Datasets!$D$4+Datasets!$D$6)</f>
        <v>0.32626767517480565</v>
      </c>
      <c r="U11" s="8">
        <f>(E11*Datasets!$D$2+I11*Datasets!$D$4+M11*Datasets!$D$6)/(Datasets!$D$2+Datasets!$D$4+Datasets!$D$6)</f>
        <v>0.24439989991350339</v>
      </c>
      <c r="V11" s="8">
        <f>(F11*Datasets!$D$2+J11*Datasets!$D$4+N11*Datasets!$D$6)/(Datasets!$D$2+Datasets!$D$4+Datasets!$D$6)</f>
        <v>0.28074196284451647</v>
      </c>
      <c r="W11" s="6"/>
      <c r="X11" s="6"/>
    </row>
    <row r="12" spans="1:24" ht="16" x14ac:dyDescent="0.2">
      <c r="A12" s="10"/>
      <c r="B12" s="10" t="s">
        <v>22</v>
      </c>
      <c r="C12" s="6">
        <v>0.16948417858690901</v>
      </c>
      <c r="D12" s="6">
        <v>0.30193050193050103</v>
      </c>
      <c r="E12" s="11">
        <f t="shared" si="8"/>
        <v>0.21710161021654581</v>
      </c>
      <c r="F12" s="6">
        <f t="shared" si="1"/>
        <v>0.26111927340723851</v>
      </c>
      <c r="G12" s="6">
        <v>4.8207663782447403E-2</v>
      </c>
      <c r="H12" s="6">
        <v>0.78</v>
      </c>
      <c r="I12" s="6">
        <f t="shared" si="3"/>
        <v>9.0803259604190806E-2</v>
      </c>
      <c r="J12" s="11">
        <f t="shared" si="4"/>
        <v>0.19326065411298293</v>
      </c>
      <c r="K12" s="6">
        <v>0.28297362110311702</v>
      </c>
      <c r="L12" s="6">
        <v>0.33380480905233301</v>
      </c>
      <c r="M12" s="6">
        <f t="shared" si="11"/>
        <v>0.30629461388708573</v>
      </c>
      <c r="N12" s="6">
        <f t="shared" si="5"/>
        <v>0.3222282905516104</v>
      </c>
      <c r="O12" s="6">
        <f t="shared" si="6"/>
        <v>0.1668884878241578</v>
      </c>
      <c r="P12" s="6">
        <f t="shared" si="12"/>
        <v>0.47191177032761128</v>
      </c>
      <c r="Q12" s="6">
        <f t="shared" si="13"/>
        <v>0.20473316123594079</v>
      </c>
      <c r="R12" s="6">
        <f t="shared" si="7"/>
        <v>0.25886940602394398</v>
      </c>
      <c r="S12" s="6">
        <f>(C12*Datasets!$D$2+G12*Datasets!$D$4+K12*Datasets!$D$6)/(Datasets!$D$2+Datasets!$D$4+Datasets!$D$6)</f>
        <v>0.20559197948586116</v>
      </c>
      <c r="T12" s="6">
        <f>(D12*Datasets!$D$2+H12*Datasets!$D$4+L12*Datasets!$D$6)/(Datasets!$D$2+Datasets!$D$4+Datasets!$D$6)</f>
        <v>0.32478763622641221</v>
      </c>
      <c r="U12" s="6">
        <f>(E12*Datasets!$D$2+I12*Datasets!$D$4+M12*Datasets!$D$6)/(Datasets!$D$2+Datasets!$D$4+Datasets!$D$6)</f>
        <v>0.24470990170511064</v>
      </c>
      <c r="V12" s="6">
        <f>(F12*Datasets!$D$2+J12*Datasets!$D$4+N12*Datasets!$D$6)/(Datasets!$D$2+Datasets!$D$4+Datasets!$D$6)</f>
        <v>0.28049823862350348</v>
      </c>
      <c r="W12" s="6"/>
    </row>
    <row r="13" spans="1:24" ht="16" x14ac:dyDescent="0.2">
      <c r="A13" s="10"/>
      <c r="B13" s="10" t="s">
        <v>23</v>
      </c>
      <c r="C13" s="6">
        <v>0.19895287958115099</v>
      </c>
      <c r="D13" s="6">
        <v>0.29343629343629302</v>
      </c>
      <c r="E13" s="11">
        <f t="shared" si="8"/>
        <v>0.23712948517940644</v>
      </c>
      <c r="F13" s="6">
        <f t="shared" si="1"/>
        <v>0.2679830747531729</v>
      </c>
      <c r="G13" s="6">
        <v>6.1417322834645599E-2</v>
      </c>
      <c r="H13" s="6">
        <v>0.78</v>
      </c>
      <c r="I13" s="6">
        <f t="shared" si="3"/>
        <v>0.113868613138686</v>
      </c>
      <c r="J13" s="11">
        <f t="shared" si="4"/>
        <v>0.23353293413173637</v>
      </c>
      <c r="K13" s="6">
        <v>0.31799163179916301</v>
      </c>
      <c r="L13" s="6">
        <v>0.32248939179632202</v>
      </c>
      <c r="M13" s="6">
        <f t="shared" si="11"/>
        <v>0.32022471910112332</v>
      </c>
      <c r="N13" s="6">
        <f t="shared" si="5"/>
        <v>0.32157968970380774</v>
      </c>
      <c r="O13" s="6">
        <f t="shared" si="6"/>
        <v>0.19278727807165319</v>
      </c>
      <c r="P13" s="6">
        <f t="shared" ref="P13" si="14">AVERAGE(D13,H13,L13)</f>
        <v>0.46530856174420504</v>
      </c>
      <c r="Q13" s="6">
        <f t="shared" ref="Q13" si="15">AVERAGE(E13,I13,M13)</f>
        <v>0.22374093913973858</v>
      </c>
      <c r="R13" s="6">
        <f t="shared" si="7"/>
        <v>0.27436523286290565</v>
      </c>
      <c r="S13" s="6">
        <f>(C13*Datasets!$D$2+G13*Datasets!$D$4+K13*Datasets!$D$6)/(Datasets!$D$2+Datasets!$D$4+Datasets!$D$6)</f>
        <v>0.23656978473026524</v>
      </c>
      <c r="T13" s="6">
        <f>(D13*Datasets!$D$2+H13*Datasets!$D$4+L13*Datasets!$D$6)/(Datasets!$D$2+Datasets!$D$4+Datasets!$D$6)</f>
        <v>0.31553188383242231</v>
      </c>
      <c r="U13" s="6">
        <f>(E13*Datasets!$D$2+I13*Datasets!$D$4+M13*Datasets!$D$6)/(Datasets!$D$2+Datasets!$D$4+Datasets!$D$6)</f>
        <v>0.26271133578432304</v>
      </c>
      <c r="V13" s="6">
        <f>(F13*Datasets!$D$2+J13*Datasets!$D$4+N13*Datasets!$D$6)/(Datasets!$D$2+Datasets!$D$4+Datasets!$D$6)</f>
        <v>0.28560208459414477</v>
      </c>
    </row>
    <row r="16" spans="1:24" ht="16" x14ac:dyDescent="0.2">
      <c r="A16" s="1" t="s">
        <v>26</v>
      </c>
      <c r="B16" s="2" t="s">
        <v>3</v>
      </c>
      <c r="C16" s="3" t="s">
        <v>11</v>
      </c>
      <c r="D16" s="3" t="s">
        <v>12</v>
      </c>
      <c r="E16" s="3" t="s">
        <v>13</v>
      </c>
      <c r="F16" s="3"/>
      <c r="G16" s="3" t="s">
        <v>11</v>
      </c>
      <c r="H16" s="3" t="s">
        <v>12</v>
      </c>
      <c r="I16" s="3" t="s">
        <v>13</v>
      </c>
      <c r="J16" s="3"/>
      <c r="K16" s="3" t="s">
        <v>11</v>
      </c>
      <c r="L16" s="3" t="s">
        <v>12</v>
      </c>
      <c r="M16" s="3" t="s">
        <v>13</v>
      </c>
      <c r="N16" s="3"/>
      <c r="O16" s="3" t="s">
        <v>11</v>
      </c>
      <c r="P16" s="3" t="s">
        <v>12</v>
      </c>
      <c r="Q16" s="3" t="s">
        <v>13</v>
      </c>
      <c r="R16" s="3"/>
      <c r="S16" s="3" t="s">
        <v>11</v>
      </c>
      <c r="T16" s="3" t="s">
        <v>12</v>
      </c>
      <c r="U16" s="3" t="s">
        <v>13</v>
      </c>
      <c r="V16" s="3"/>
    </row>
    <row r="17" spans="1:22" ht="16" x14ac:dyDescent="0.2">
      <c r="A17" s="4" t="s">
        <v>14</v>
      </c>
      <c r="B17" s="4"/>
      <c r="C17" s="15" t="s">
        <v>5</v>
      </c>
      <c r="D17" s="15"/>
      <c r="E17" s="15"/>
      <c r="F17" s="3"/>
      <c r="G17" s="15" t="s">
        <v>7</v>
      </c>
      <c r="H17" s="15"/>
      <c r="I17" s="15"/>
      <c r="J17" s="3"/>
      <c r="K17" s="15" t="s">
        <v>9</v>
      </c>
      <c r="L17" s="15"/>
      <c r="M17" s="15"/>
      <c r="N17" s="3"/>
      <c r="O17" s="15" t="s">
        <v>15</v>
      </c>
      <c r="P17" s="15"/>
      <c r="Q17" s="15"/>
      <c r="R17" s="3"/>
      <c r="S17" s="15" t="s">
        <v>16</v>
      </c>
      <c r="T17" s="15"/>
      <c r="U17" s="15"/>
      <c r="V17" s="3"/>
    </row>
    <row r="18" spans="1:22" ht="16" x14ac:dyDescent="0.2">
      <c r="A18" s="5" t="s">
        <v>27</v>
      </c>
      <c r="B18" s="5"/>
      <c r="C18" s="6">
        <v>7.0000000000000007E-2</v>
      </c>
      <c r="D18" s="6">
        <v>0.56999999999999995</v>
      </c>
      <c r="E18" s="6">
        <f t="shared" ref="E18" si="16">IF(D18&lt;&gt;"",2*C18*D18/(C18+D18),"")</f>
        <v>0.12468750000000001</v>
      </c>
      <c r="F18" s="6">
        <f t="shared" ref="F18:F28" si="17">5*C18*D18/((4*C18)+D18)</f>
        <v>0.23470588235294121</v>
      </c>
      <c r="G18" s="6">
        <v>0.05</v>
      </c>
      <c r="H18" s="6">
        <v>0.66</v>
      </c>
      <c r="I18" s="11">
        <f>IF(H18&lt;&gt;"",2*G18*H18/(G18+H18),"")</f>
        <v>9.295774647887324E-2</v>
      </c>
      <c r="J18" s="11">
        <f>5*G18*H18/((4*G18)+H18)</f>
        <v>0.19186046511627905</v>
      </c>
      <c r="K18" s="13">
        <v>0.2</v>
      </c>
      <c r="L18" s="6">
        <v>0.74</v>
      </c>
      <c r="M18" s="6">
        <f t="shared" ref="M18" si="18">IF(L18&lt;&gt;"",2*K18*L18/(K18+L18),"")</f>
        <v>0.31489361702127661</v>
      </c>
      <c r="N18" s="6">
        <f>5*K18*L18/((4*K18)+L18)</f>
        <v>0.48051948051948051</v>
      </c>
      <c r="O18" s="6">
        <f>AVERAGE(C18,G18,K18)</f>
        <v>0.10666666666666667</v>
      </c>
      <c r="P18" s="6">
        <f>AVERAGE(D18,H18,L18)</f>
        <v>0.65666666666666662</v>
      </c>
      <c r="Q18" s="6">
        <f>AVERAGE(E18,I18,M18)</f>
        <v>0.17751295450004992</v>
      </c>
      <c r="R18" s="6">
        <f>AVERAGE(F18,J18,N18)</f>
        <v>0.30236194266290028</v>
      </c>
      <c r="S18" s="6">
        <f>(C18*Datasets!$D$2+G18*Datasets!$D$4+K18*Datasets!$D$6)/(Datasets!$D$2+Datasets!$D$4+Datasets!$D$6)</f>
        <v>0.11431353456669913</v>
      </c>
      <c r="T18" s="6">
        <f>(D18*Datasets!$D$2+H18*Datasets!$D$4+L18*Datasets!$D$6)/(Datasets!$D$2+Datasets!$D$4+Datasets!$D$6)</f>
        <v>0.63083252190847128</v>
      </c>
      <c r="U18" s="6">
        <f>(E18*Datasets!$D$2+I18*Datasets!$D$4+M18*Datasets!$D$6)/(Datasets!$D$2+Datasets!$D$4+Datasets!$D$6)</f>
        <v>0.18946243350607905</v>
      </c>
      <c r="V18" s="6">
        <f>(F18*Datasets!$D$2+J18*Datasets!$D$4+N18*Datasets!$D$6)/(Datasets!$D$2+Datasets!$D$4+Datasets!$D$6)</f>
        <v>0.31837234351303861</v>
      </c>
    </row>
    <row r="19" spans="1:22" ht="16" x14ac:dyDescent="0.2">
      <c r="A19" s="4" t="s">
        <v>29</v>
      </c>
      <c r="B19" s="4" t="s">
        <v>19</v>
      </c>
      <c r="C19" s="7"/>
      <c r="D19" s="7"/>
      <c r="E19" s="7" t="str">
        <f t="shared" ref="E19" si="19">IF(D19&lt;&gt;"",2*C19*D19/(C19+D19),"")</f>
        <v/>
      </c>
      <c r="F19" s="8"/>
      <c r="G19" s="7"/>
      <c r="H19" s="7"/>
      <c r="I19" s="7" t="str">
        <f t="shared" ref="I19:I28" si="20">IF(H19&lt;&gt;"",2*G19*H19/(G19+H19),"")</f>
        <v/>
      </c>
      <c r="J19" s="14"/>
      <c r="K19" s="7"/>
      <c r="L19" s="7"/>
      <c r="M19" s="7" t="str">
        <f t="shared" ref="M19:M21" si="21">IF(L19&lt;&gt;"",2*K19*L19/(K19+L19),"")</f>
        <v/>
      </c>
      <c r="N19" s="8"/>
      <c r="O19" s="8"/>
      <c r="P19" s="8"/>
      <c r="Q19" s="8"/>
      <c r="R19" s="8"/>
      <c r="S19" s="8"/>
      <c r="T19" s="8"/>
      <c r="U19" s="8"/>
      <c r="V19" s="8"/>
    </row>
    <row r="20" spans="1:22" ht="16" x14ac:dyDescent="0.2">
      <c r="A20" s="9" t="s">
        <v>30</v>
      </c>
      <c r="B20" s="9" t="s">
        <v>21</v>
      </c>
      <c r="C20" s="8">
        <v>0.16823529411764701</v>
      </c>
      <c r="D20" s="8">
        <v>0.22084942084942</v>
      </c>
      <c r="E20" s="8">
        <f>IF(D20&lt;&gt;"",2*C20*D20/(C20+D20),"")</f>
        <v>0.19098497495826344</v>
      </c>
      <c r="F20" s="8">
        <f t="shared" si="17"/>
        <v>0.20784883720930172</v>
      </c>
      <c r="G20" s="8">
        <v>5.1351351351351299E-2</v>
      </c>
      <c r="H20" s="8">
        <v>0.76</v>
      </c>
      <c r="I20" s="8">
        <f t="shared" si="20"/>
        <v>9.6202531645569536E-2</v>
      </c>
      <c r="J20" s="14">
        <f t="shared" ref="J20:J28" si="22">5*G20*H20/((4*G20)+H20)</f>
        <v>0.2021276595744679</v>
      </c>
      <c r="K20" s="8">
        <v>0.30930232558139498</v>
      </c>
      <c r="L20" s="8">
        <v>0.37623762376237602</v>
      </c>
      <c r="M20" s="8">
        <f t="shared" si="21"/>
        <v>0.33950223356732578</v>
      </c>
      <c r="N20" s="8">
        <f t="shared" ref="N20:N28" si="23">5*K20*L20/((4*K20)+L20)</f>
        <v>0.36062906724511906</v>
      </c>
      <c r="O20" s="8">
        <f t="shared" ref="O20:O28" si="24">AVERAGE(C20,G20,K20)</f>
        <v>0.1762963236834644</v>
      </c>
      <c r="P20" s="8">
        <f t="shared" ref="P20:P28" si="25">AVERAGE(D20,H20,L20)</f>
        <v>0.45236234820393201</v>
      </c>
      <c r="Q20" s="8">
        <f t="shared" ref="Q20:Q28" si="26">AVERAGE(E20,I20,M20)</f>
        <v>0.20889658005705292</v>
      </c>
      <c r="R20" s="8">
        <f t="shared" ref="R20:R28" si="27">AVERAGE(F20,J20,N20)</f>
        <v>0.2568685213429629</v>
      </c>
      <c r="S20" s="8">
        <f>(C20*Datasets!$D$2+G20*Datasets!$D$4+K20*Datasets!$D$6)/(Datasets!$D$2+Datasets!$D$4+Datasets!$D$6)</f>
        <v>0.21395797045418669</v>
      </c>
      <c r="T20" s="8">
        <f>(D20*Datasets!$D$2+H20*Datasets!$D$4+L20*Datasets!$D$6)/(Datasets!$D$2+Datasets!$D$4+Datasets!$D$6)</f>
        <v>0.28779758404272698</v>
      </c>
      <c r="U20" s="8">
        <f>(E20*Datasets!$D$2+I20*Datasets!$D$4+M20*Datasets!$D$6)/(Datasets!$D$2+Datasets!$D$4+Datasets!$D$6)</f>
        <v>0.23982446594476237</v>
      </c>
      <c r="V20" s="8">
        <f>(F20*Datasets!$D$2+J20*Datasets!$D$4+N20*Datasets!$D$6)/(Datasets!$D$2+Datasets!$D$4+Datasets!$D$6)</f>
        <v>0.26036910147706321</v>
      </c>
    </row>
    <row r="21" spans="1:22" ht="16" x14ac:dyDescent="0.2">
      <c r="A21" s="10"/>
      <c r="B21" s="10" t="s">
        <v>22</v>
      </c>
      <c r="C21" s="6">
        <v>0.17003567181926199</v>
      </c>
      <c r="D21" s="6">
        <v>0.22084942084942</v>
      </c>
      <c r="E21" s="6">
        <f>IF(D21&lt;&gt;"",2*C21*D21/(C21+D21),"")</f>
        <v>0.19213973799126555</v>
      </c>
      <c r="F21" s="6">
        <f t="shared" si="17"/>
        <v>0.20839405421159926</v>
      </c>
      <c r="G21" s="6">
        <v>5.2558782849239198E-2</v>
      </c>
      <c r="H21" s="6">
        <v>0.76</v>
      </c>
      <c r="I21" s="11">
        <f t="shared" si="20"/>
        <v>9.8318240620957162E-2</v>
      </c>
      <c r="J21" s="11">
        <f t="shared" si="22"/>
        <v>0.20585048754062812</v>
      </c>
      <c r="K21" s="11">
        <v>0.31856287425149699</v>
      </c>
      <c r="L21" s="11">
        <v>0.37623762376237602</v>
      </c>
      <c r="M21" s="6">
        <f t="shared" si="21"/>
        <v>0.34500648508430598</v>
      </c>
      <c r="N21" s="6">
        <f t="shared" si="23"/>
        <v>0.36309036309036286</v>
      </c>
      <c r="O21" s="6">
        <f t="shared" si="24"/>
        <v>0.18038577630666608</v>
      </c>
      <c r="P21" s="6">
        <f t="shared" si="25"/>
        <v>0.45236234820393201</v>
      </c>
      <c r="Q21" s="6">
        <f t="shared" si="26"/>
        <v>0.21182148789884292</v>
      </c>
      <c r="R21" s="6">
        <f t="shared" si="27"/>
        <v>0.25911163494753003</v>
      </c>
      <c r="S21" s="6">
        <f>(C21*Datasets!$D$2+G21*Datasets!$D$4+K21*Datasets!$D$6)/(Datasets!$D$2+Datasets!$D$4+Datasets!$D$6)</f>
        <v>0.21831509634922849</v>
      </c>
      <c r="T21" s="6">
        <f>(D21*Datasets!$D$2+H21*Datasets!$D$4+L21*Datasets!$D$6)/(Datasets!$D$2+Datasets!$D$4+Datasets!$D$6)</f>
        <v>0.28779758404272698</v>
      </c>
      <c r="U21" s="6">
        <f>(E21*Datasets!$D$2+I21*Datasets!$D$4+M21*Datasets!$D$6)/(Datasets!$D$2+Datasets!$D$4+Datasets!$D$6)</f>
        <v>0.24250232833984731</v>
      </c>
      <c r="V21" s="6">
        <f>(F21*Datasets!$D$2+J21*Datasets!$D$4+N21*Datasets!$D$6)/(Datasets!$D$2+Datasets!$D$4+Datasets!$D$6)</f>
        <v>0.26165367679482476</v>
      </c>
    </row>
    <row r="22" spans="1:22" ht="16" x14ac:dyDescent="0.2">
      <c r="A22" s="10"/>
      <c r="B22" s="10" t="s">
        <v>23</v>
      </c>
      <c r="C22" s="6">
        <v>0.19870410367170599</v>
      </c>
      <c r="D22" s="6">
        <v>0.21312741312741301</v>
      </c>
      <c r="E22" s="6">
        <f t="shared" ref="E22:E28" si="28">IF(D22&lt;&gt;"",2*C22*D22/(C22+D22),"")</f>
        <v>0.20566318926974647</v>
      </c>
      <c r="F22" s="6">
        <f t="shared" si="17"/>
        <v>0.21007763738773011</v>
      </c>
      <c r="G22" s="6">
        <v>5.8727569331158198E-2</v>
      </c>
      <c r="H22" s="6">
        <v>0.72</v>
      </c>
      <c r="I22" s="6">
        <f t="shared" si="20"/>
        <v>0.10859728506787324</v>
      </c>
      <c r="J22" s="11">
        <f t="shared" si="22"/>
        <v>0.22140221402214011</v>
      </c>
      <c r="K22" s="6">
        <v>0.34306569343065602</v>
      </c>
      <c r="L22" s="6">
        <v>0.33239038189533199</v>
      </c>
      <c r="M22" s="6">
        <f>IF(L22&lt;&gt;"",2*K22*L22/(K22+L22),"")</f>
        <v>0.33764367816091889</v>
      </c>
      <c r="N22" s="6">
        <f t="shared" si="23"/>
        <v>0.33447196128664908</v>
      </c>
      <c r="O22" s="6">
        <f t="shared" si="24"/>
        <v>0.20016578881117342</v>
      </c>
      <c r="P22" s="6">
        <f t="shared" si="25"/>
        <v>0.42183926500758168</v>
      </c>
      <c r="Q22" s="6">
        <f t="shared" si="26"/>
        <v>0.21730138416617953</v>
      </c>
      <c r="R22" s="6">
        <f t="shared" si="27"/>
        <v>0.25531727089883977</v>
      </c>
      <c r="S22" s="6">
        <f>(C22*Datasets!$D$2+G22*Datasets!$D$4+K22*Datasets!$D$6)/(Datasets!$D$2+Datasets!$D$4+Datasets!$D$6)</f>
        <v>0.24498901228804909</v>
      </c>
      <c r="T22" s="6">
        <f>(D22*Datasets!$D$2+H22*Datasets!$D$4+L22*Datasets!$D$6)/(Datasets!$D$2+Datasets!$D$4+Datasets!$D$6)</f>
        <v>0.26682200115963722</v>
      </c>
      <c r="U22" s="6">
        <f>(E22*Datasets!$D$2+I22*Datasets!$D$4+M22*Datasets!$D$6)/(Datasets!$D$2+Datasets!$D$4+Datasets!$D$6)</f>
        <v>0.24874586941612162</v>
      </c>
      <c r="V22" s="6">
        <f>(F22*Datasets!$D$2+J22*Datasets!$D$4+N22*Datasets!$D$6)/(Datasets!$D$2+Datasets!$D$4+Datasets!$D$6)</f>
        <v>0.25323670979707258</v>
      </c>
    </row>
    <row r="23" spans="1:22" ht="16" x14ac:dyDescent="0.2">
      <c r="A23" s="9" t="s">
        <v>31</v>
      </c>
      <c r="B23" s="9" t="s">
        <v>21</v>
      </c>
      <c r="C23" s="8">
        <v>0.180904522613065</v>
      </c>
      <c r="D23" s="8">
        <v>0.166795366795366</v>
      </c>
      <c r="E23" s="8">
        <f t="shared" si="28"/>
        <v>0.17356368019284796</v>
      </c>
      <c r="F23" s="8">
        <f t="shared" si="17"/>
        <v>0.16943834326953178</v>
      </c>
      <c r="G23" s="8">
        <v>8.6387434554973802E-2</v>
      </c>
      <c r="H23" s="8">
        <v>0.66</v>
      </c>
      <c r="I23" s="8">
        <f t="shared" si="20"/>
        <v>0.15277777777777776</v>
      </c>
      <c r="J23" s="14">
        <f t="shared" si="22"/>
        <v>0.28350515463917519</v>
      </c>
      <c r="K23" s="8">
        <v>0.36192468619246798</v>
      </c>
      <c r="L23" s="8">
        <v>0.24469589816124401</v>
      </c>
      <c r="M23" s="8">
        <f>IF(L23&lt;&gt;"",2*K23*L23/(K23+L23),"")</f>
        <v>0.2919831223628685</v>
      </c>
      <c r="N23" s="8">
        <f t="shared" si="23"/>
        <v>0.26164549304295154</v>
      </c>
      <c r="O23" s="8">
        <f t="shared" si="24"/>
        <v>0.20973888112016892</v>
      </c>
      <c r="P23" s="8">
        <f t="shared" si="25"/>
        <v>0.35716375498553665</v>
      </c>
      <c r="Q23" s="8">
        <f t="shared" si="26"/>
        <v>0.20610819344449807</v>
      </c>
      <c r="R23" s="8">
        <f t="shared" si="27"/>
        <v>0.23819633031721951</v>
      </c>
      <c r="S23" s="8">
        <f>(C23*Datasets!$D$2+G23*Datasets!$D$4+K23*Datasets!$D$6)/(Datasets!$D$2+Datasets!$D$4+Datasets!$D$6)</f>
        <v>0.240954135233929</v>
      </c>
      <c r="T23" s="8">
        <f>(D23*Datasets!$D$2+H23*Datasets!$D$4+L23*Datasets!$D$6)/(Datasets!$D$2+Datasets!$D$4+Datasets!$D$6)</f>
        <v>0.20589323071964932</v>
      </c>
      <c r="U23" s="8">
        <f>(E23*Datasets!$D$2+I23*Datasets!$D$4+M23*Datasets!$D$6)/(Datasets!$D$2+Datasets!$D$4+Datasets!$D$6)</f>
        <v>0.21386596063744678</v>
      </c>
      <c r="V23" s="8">
        <f>(F23*Datasets!$D$2+J23*Datasets!$D$4+N23*Datasets!$D$6)/(Datasets!$D$2+Datasets!$D$4+Datasets!$D$6)</f>
        <v>0.20405376168210873</v>
      </c>
    </row>
    <row r="24" spans="1:22" ht="16" x14ac:dyDescent="0.2">
      <c r="A24" s="10"/>
      <c r="B24" s="10" t="s">
        <v>22</v>
      </c>
      <c r="C24" s="6">
        <v>0.18166526492851101</v>
      </c>
      <c r="D24" s="6">
        <v>0.166795366795366</v>
      </c>
      <c r="E24" s="6">
        <f t="shared" si="28"/>
        <v>0.17391304347826028</v>
      </c>
      <c r="F24" s="6">
        <f t="shared" si="17"/>
        <v>0.16957136128120512</v>
      </c>
      <c r="G24" s="6">
        <v>8.66141732283464E-2</v>
      </c>
      <c r="H24" s="6">
        <v>0.66</v>
      </c>
      <c r="I24" s="6">
        <f t="shared" si="20"/>
        <v>0.15313225058004631</v>
      </c>
      <c r="J24" s="11">
        <f t="shared" si="22"/>
        <v>0.28399311531841642</v>
      </c>
      <c r="K24" s="6">
        <v>0.36268343815513598</v>
      </c>
      <c r="L24" s="6">
        <v>0.24469589816124401</v>
      </c>
      <c r="M24" s="6">
        <f t="shared" ref="M24:M28" si="29">IF(L24&lt;&gt;"",2*K24*L24/(K24+L24),"")</f>
        <v>0.29222972972972916</v>
      </c>
      <c r="N24" s="6">
        <f t="shared" si="23"/>
        <v>0.26172465960665592</v>
      </c>
      <c r="O24" s="6">
        <f t="shared" si="24"/>
        <v>0.21032095877066448</v>
      </c>
      <c r="P24" s="6">
        <f t="shared" si="25"/>
        <v>0.35716375498553665</v>
      </c>
      <c r="Q24" s="6">
        <f t="shared" si="26"/>
        <v>0.20642500792934526</v>
      </c>
      <c r="R24" s="6">
        <f t="shared" si="27"/>
        <v>0.23842971206875915</v>
      </c>
      <c r="S24" s="6">
        <f>(C24*Datasets!$D$2+G24*Datasets!$D$4+K24*Datasets!$D$6)/(Datasets!$D$2+Datasets!$D$4+Datasets!$D$6)</f>
        <v>0.2417009323908976</v>
      </c>
      <c r="T24" s="6">
        <f>(D24*Datasets!$D$2+H24*Datasets!$D$4+L24*Datasets!$D$6)/(Datasets!$D$2+Datasets!$D$4+Datasets!$D$6)</f>
        <v>0.20589323071964932</v>
      </c>
      <c r="U24" s="6">
        <f>(E24*Datasets!$D$2+I24*Datasets!$D$4+M24*Datasets!$D$6)/(Datasets!$D$2+Datasets!$D$4+Datasets!$D$6)</f>
        <v>0.21418003151537374</v>
      </c>
      <c r="V24" s="6">
        <f>(F24*Datasets!$D$2+J24*Datasets!$D$4+N24*Datasets!$D$6)/(Datasets!$D$2+Datasets!$D$4+Datasets!$D$6)</f>
        <v>0.2041770305462085</v>
      </c>
    </row>
    <row r="25" spans="1:22" ht="16" x14ac:dyDescent="0.2">
      <c r="A25" s="10"/>
      <c r="B25" s="10" t="s">
        <v>23</v>
      </c>
      <c r="C25" s="6">
        <v>0.219895287958115</v>
      </c>
      <c r="D25" s="6">
        <v>0.162162162162162</v>
      </c>
      <c r="E25" s="6">
        <f t="shared" si="28"/>
        <v>0.18666666666666648</v>
      </c>
      <c r="F25" s="6">
        <f t="shared" si="17"/>
        <v>0.17114914425427857</v>
      </c>
      <c r="G25" s="6">
        <v>9.3484419263456006E-2</v>
      </c>
      <c r="H25" s="6">
        <v>0.66</v>
      </c>
      <c r="I25" s="6">
        <f t="shared" si="20"/>
        <v>0.16377171215880881</v>
      </c>
      <c r="J25" s="11">
        <f t="shared" si="22"/>
        <v>0.29837251356238687</v>
      </c>
      <c r="K25" s="6">
        <v>0.36622807017543801</v>
      </c>
      <c r="L25" s="6">
        <v>0.23620933521923601</v>
      </c>
      <c r="M25" s="6">
        <f t="shared" si="29"/>
        <v>0.28718830610490081</v>
      </c>
      <c r="N25" s="6">
        <f t="shared" si="23"/>
        <v>0.25426309378806305</v>
      </c>
      <c r="O25" s="6">
        <f t="shared" si="24"/>
        <v>0.22653592579900303</v>
      </c>
      <c r="P25" s="6">
        <f t="shared" si="25"/>
        <v>0.35279049912713267</v>
      </c>
      <c r="Q25" s="6">
        <f t="shared" si="26"/>
        <v>0.21254222831012537</v>
      </c>
      <c r="R25" s="6">
        <f t="shared" si="27"/>
        <v>0.24126158386824281</v>
      </c>
      <c r="S25" s="6">
        <f>(C25*Datasets!$D$2+G25*Datasets!$D$4+K25*Datasets!$D$6)/(Datasets!$D$2+Datasets!$D$4+Datasets!$D$6)</f>
        <v>0.26719648343349822</v>
      </c>
      <c r="T25" s="6">
        <f>(D25*Datasets!$D$2+H25*Datasets!$D$4+L25*Datasets!$D$6)/(Datasets!$D$2+Datasets!$D$4+Datasets!$D$6)</f>
        <v>0.20004683998793518</v>
      </c>
      <c r="U25" s="6">
        <f>(E25*Datasets!$D$2+I25*Datasets!$D$4+M25*Datasets!$D$6)/(Datasets!$D$2+Datasets!$D$4+Datasets!$D$6)</f>
        <v>0.22074732783627174</v>
      </c>
      <c r="V25" s="6">
        <f>(F25*Datasets!$D$2+J25*Datasets!$D$4+N25*Datasets!$D$6)/(Datasets!$D$2+Datasets!$D$4+Datasets!$D$6)</f>
        <v>0.20295686971904631</v>
      </c>
    </row>
    <row r="26" spans="1:22" ht="16" x14ac:dyDescent="0.2">
      <c r="A26" s="9" t="s">
        <v>32</v>
      </c>
      <c r="B26" s="9" t="s">
        <v>21</v>
      </c>
      <c r="C26" s="8">
        <v>0.19347133757961699</v>
      </c>
      <c r="D26" s="8">
        <v>0.18764478764478701</v>
      </c>
      <c r="E26" s="8">
        <f t="shared" si="28"/>
        <v>0.19051352410819211</v>
      </c>
      <c r="F26" s="8">
        <f t="shared" si="17"/>
        <v>0.18878185208203788</v>
      </c>
      <c r="G26" s="8">
        <v>7.7951002227171495E-2</v>
      </c>
      <c r="H26" s="8">
        <v>0.7</v>
      </c>
      <c r="I26" s="8">
        <f t="shared" si="20"/>
        <v>0.14028056112224452</v>
      </c>
      <c r="J26" s="14">
        <f t="shared" si="22"/>
        <v>0.26964560862865949</v>
      </c>
      <c r="K26" s="8">
        <v>0.31752577319587599</v>
      </c>
      <c r="L26" s="8">
        <v>0.21782178217821699</v>
      </c>
      <c r="M26" s="8">
        <f t="shared" si="29"/>
        <v>0.25838926174496579</v>
      </c>
      <c r="N26" s="8">
        <f t="shared" si="23"/>
        <v>0.23241774826441217</v>
      </c>
      <c r="O26" s="8">
        <f t="shared" si="24"/>
        <v>0.19631603766755482</v>
      </c>
      <c r="P26" s="8">
        <f t="shared" si="25"/>
        <v>0.368488856607668</v>
      </c>
      <c r="Q26" s="8">
        <f t="shared" si="26"/>
        <v>0.19639444899180081</v>
      </c>
      <c r="R26" s="8">
        <f t="shared" si="27"/>
        <v>0.23028173632503654</v>
      </c>
      <c r="S26" s="8">
        <f>(C26*Datasets!$D$2+G26*Datasets!$D$4+K26*Datasets!$D$6)/(Datasets!$D$2+Datasets!$D$4+Datasets!$D$6)</f>
        <v>0.23336374425602238</v>
      </c>
      <c r="T26" s="8">
        <f>(D26*Datasets!$D$2+H26*Datasets!$D$4+L26*Datasets!$D$6)/(Datasets!$D$2+Datasets!$D$4+Datasets!$D$6)</f>
        <v>0.21076817029317274</v>
      </c>
      <c r="U26" s="8">
        <f>(E26*Datasets!$D$2+I26*Datasets!$D$4+M26*Datasets!$D$6)/(Datasets!$D$2+Datasets!$D$4+Datasets!$D$6)</f>
        <v>0.21266257042491676</v>
      </c>
      <c r="V26" s="8">
        <f>(F26*Datasets!$D$2+J26*Datasets!$D$4+N26*Datasets!$D$6)/(Datasets!$D$2+Datasets!$D$4+Datasets!$D$6)</f>
        <v>0.20583066711660394</v>
      </c>
    </row>
    <row r="27" spans="1:22" ht="16" x14ac:dyDescent="0.2">
      <c r="A27" s="10"/>
      <c r="B27" s="10" t="s">
        <v>22</v>
      </c>
      <c r="C27" s="6">
        <v>0.193755004003202</v>
      </c>
      <c r="D27" s="6">
        <v>0.18687258687258601</v>
      </c>
      <c r="E27" s="11">
        <f t="shared" si="28"/>
        <v>0.19025157232704329</v>
      </c>
      <c r="F27" s="6">
        <f t="shared" si="17"/>
        <v>0.1882096749105607</v>
      </c>
      <c r="G27" s="6">
        <v>7.6576576576576502E-2</v>
      </c>
      <c r="H27" s="6">
        <v>0.68</v>
      </c>
      <c r="I27" s="6">
        <f t="shared" si="20"/>
        <v>0.13765182186234806</v>
      </c>
      <c r="J27" s="11">
        <f t="shared" si="22"/>
        <v>0.26397515527950299</v>
      </c>
      <c r="K27" s="6">
        <v>0.31950207468879599</v>
      </c>
      <c r="L27" s="6">
        <v>0.21782178217821699</v>
      </c>
      <c r="M27" s="6">
        <f t="shared" si="29"/>
        <v>0.25904121110176531</v>
      </c>
      <c r="N27" s="6">
        <f t="shared" si="23"/>
        <v>0.23262839879153996</v>
      </c>
      <c r="O27" s="6">
        <f t="shared" si="24"/>
        <v>0.1966112184228582</v>
      </c>
      <c r="P27" s="6">
        <f t="shared" si="25"/>
        <v>0.36156478968360101</v>
      </c>
      <c r="Q27" s="6">
        <f t="shared" si="26"/>
        <v>0.19564820176371889</v>
      </c>
      <c r="R27" s="6">
        <f t="shared" si="27"/>
        <v>0.22827107632720123</v>
      </c>
      <c r="S27" s="6">
        <f>(C27*Datasets!$D$2+G27*Datasets!$D$4+K27*Datasets!$D$6)/(Datasets!$D$2+Datasets!$D$4+Datasets!$D$6)</f>
        <v>0.23418968085161615</v>
      </c>
      <c r="T27" s="6">
        <f>(D27*Datasets!$D$2+H27*Datasets!$D$4+L27*Datasets!$D$6)/(Datasets!$D$2+Datasets!$D$4+Datasets!$D$6)</f>
        <v>0.20978472336035855</v>
      </c>
      <c r="U27" s="6">
        <f>(E27*Datasets!$D$2+I27*Datasets!$D$4+M27*Datasets!$D$6)/(Datasets!$D$2+Datasets!$D$4+Datasets!$D$6)</f>
        <v>0.21265686783765855</v>
      </c>
      <c r="V27" s="6">
        <f>(F27*Datasets!$D$2+J27*Datasets!$D$4+N27*Datasets!$D$6)/(Datasets!$D$2+Datasets!$D$4+Datasets!$D$6)</f>
        <v>0.20540173723117869</v>
      </c>
    </row>
    <row r="28" spans="1:22" ht="16" x14ac:dyDescent="0.2">
      <c r="A28" s="10"/>
      <c r="B28" s="10" t="s">
        <v>23</v>
      </c>
      <c r="C28" s="6">
        <v>0.217913204062788</v>
      </c>
      <c r="D28" s="6">
        <v>0.18223938223938199</v>
      </c>
      <c r="E28" s="11">
        <f t="shared" si="28"/>
        <v>0.19848612279226202</v>
      </c>
      <c r="F28" s="6">
        <f t="shared" si="17"/>
        <v>0.18840811112885167</v>
      </c>
      <c r="G28" s="6">
        <v>9.0673575129533598E-2</v>
      </c>
      <c r="H28" s="6">
        <v>0.7</v>
      </c>
      <c r="I28" s="6">
        <f t="shared" si="20"/>
        <v>0.1605504587155962</v>
      </c>
      <c r="J28" s="11">
        <f t="shared" si="22"/>
        <v>0.2986348122866892</v>
      </c>
      <c r="K28" s="6">
        <v>0.33957845433255202</v>
      </c>
      <c r="L28" s="6">
        <v>0.20509193776520501</v>
      </c>
      <c r="M28" s="6">
        <f t="shared" si="29"/>
        <v>0.25573192239858883</v>
      </c>
      <c r="N28" s="6">
        <f t="shared" si="23"/>
        <v>0.22273425499231939</v>
      </c>
      <c r="O28" s="6">
        <f t="shared" si="24"/>
        <v>0.2160550778416245</v>
      </c>
      <c r="P28" s="6">
        <f t="shared" si="25"/>
        <v>0.36244377333486227</v>
      </c>
      <c r="Q28" s="6">
        <f t="shared" si="26"/>
        <v>0.20492283463548233</v>
      </c>
      <c r="R28" s="6">
        <f t="shared" si="27"/>
        <v>0.23659239280262009</v>
      </c>
      <c r="S28" s="6">
        <f>(C28*Datasets!$D$2+G28*Datasets!$D$4+K28*Datasets!$D$6)/(Datasets!$D$2+Datasets!$D$4+Datasets!$D$6)</f>
        <v>0.25669108922120909</v>
      </c>
      <c r="T28" s="6">
        <f>(D28*Datasets!$D$2+H28*Datasets!$D$4+L28*Datasets!$D$6)/(Datasets!$D$2+Datasets!$D$4+Datasets!$D$6)</f>
        <v>0.20297229403007053</v>
      </c>
      <c r="U28" s="6">
        <f>(E28*Datasets!$D$2+I28*Datasets!$D$4+M28*Datasets!$D$6)/(Datasets!$D$2+Datasets!$D$4+Datasets!$D$6)</f>
        <v>0.21727643791074763</v>
      </c>
      <c r="V28" s="6">
        <f>(F28*Datasets!$D$2+J28*Datasets!$D$4+N28*Datasets!$D$6)/(Datasets!$D$2+Datasets!$D$4+Datasets!$D$6)</f>
        <v>0.20297698727996408</v>
      </c>
    </row>
  </sheetData>
  <mergeCells count="10">
    <mergeCell ref="S2:U2"/>
    <mergeCell ref="C2:E2"/>
    <mergeCell ref="G2:I2"/>
    <mergeCell ref="K2:M2"/>
    <mergeCell ref="O2:Q2"/>
    <mergeCell ref="C17:E17"/>
    <mergeCell ref="G17:I17"/>
    <mergeCell ref="K17:M17"/>
    <mergeCell ref="O17:Q17"/>
    <mergeCell ref="S17:U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Sad2Sam (GPT4o-mini)</vt:lpstr>
      <vt:lpstr>Sam2Sad (GPT4o-mini)</vt:lpstr>
      <vt:lpstr>Sad2Code (GPT4o-mini)</vt:lpstr>
      <vt:lpstr>Sad2Code (GPT4o-mini;BBB,TS,MS)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Dominik Fuchss</cp:lastModifiedBy>
  <cp:revision/>
  <dcterms:created xsi:type="dcterms:W3CDTF">2024-07-25T14:06:12Z</dcterms:created>
  <dcterms:modified xsi:type="dcterms:W3CDTF">2025-01-13T12:06:56Z</dcterms:modified>
  <cp:category/>
  <cp:contentStatus/>
</cp:coreProperties>
</file>