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elle1" sheetId="1" r:id="rId1"/>
  </sheets>
  <externalReferences>
    <externalReference r:id="rId2"/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0" i="1"/>
  <c r="D3" i="1"/>
  <c r="B20" i="1"/>
  <c r="C20" i="1"/>
  <c r="D20" i="1"/>
  <c r="B21" i="1"/>
  <c r="C21" i="1"/>
  <c r="D21" i="1"/>
  <c r="C19" i="1"/>
  <c r="D19" i="1"/>
  <c r="B19" i="1"/>
  <c r="H5" i="1"/>
  <c r="D14" i="1"/>
  <c r="C14" i="1"/>
  <c r="B14" i="1"/>
  <c r="D13" i="1"/>
  <c r="C13" i="1"/>
  <c r="B13" i="1"/>
  <c r="C12" i="1"/>
  <c r="I5" i="1" s="1"/>
  <c r="D12" i="1"/>
  <c r="B12" i="1"/>
  <c r="D7" i="1"/>
  <c r="C7" i="1"/>
  <c r="B7" i="1"/>
  <c r="D6" i="1"/>
  <c r="C6" i="1"/>
  <c r="I6" i="1" s="1"/>
  <c r="B6" i="1"/>
  <c r="D5" i="1"/>
  <c r="C5" i="1"/>
  <c r="B5" i="1"/>
  <c r="J10" i="1" l="1"/>
  <c r="H6" i="1"/>
  <c r="H7" i="1" s="1"/>
  <c r="I7" i="1"/>
  <c r="J5" i="1"/>
  <c r="J6" i="1" l="1"/>
  <c r="J7" i="1"/>
  <c r="J3" i="1" l="1"/>
</calcChain>
</file>

<file path=xl/sharedStrings.xml><?xml version="1.0" encoding="utf-8"?>
<sst xmlns="http://schemas.openxmlformats.org/spreadsheetml/2006/main" count="18" uniqueCount="8">
  <si>
    <t>n</t>
  </si>
  <si>
    <t>Alpha:</t>
  </si>
  <si>
    <t>SpringXD</t>
  </si>
  <si>
    <t>Spacewalk</t>
  </si>
  <si>
    <t>Overall</t>
  </si>
  <si>
    <t>Calipso</t>
  </si>
  <si>
    <t>Krippendorff's Alpha</t>
  </si>
  <si>
    <t>Project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</si>
</sst>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n%20Keim\Projects\Repos\paper_ICSA22_ClassificationSchema_data\annotation\IAAgreement\Calips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n%20Keim\Projects\Repos\paper_ICSA22_ClassificationSchema_data\annotation\IAAgreement\Spacewal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n%20Keim\Projects\Repos\paper_ICSA22_ClassificationSchema_data\annotation\IAAgreement\SpringX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otator3"/>
      <sheetName val="Annotator2"/>
      <sheetName val="KALPHA"/>
    </sheetNames>
    <sheetDataSet>
      <sheetData sheetId="0"/>
      <sheetData sheetId="1"/>
      <sheetData sheetId="2">
        <row r="5">
          <cell r="B5">
            <v>1750</v>
          </cell>
          <cell r="C5">
            <v>8</v>
          </cell>
          <cell r="D5">
            <v>1758</v>
          </cell>
        </row>
        <row r="6">
          <cell r="B6">
            <v>8</v>
          </cell>
          <cell r="C6">
            <v>94</v>
          </cell>
          <cell r="D6">
            <v>102</v>
          </cell>
        </row>
        <row r="7">
          <cell r="B7">
            <v>1758</v>
          </cell>
          <cell r="C7">
            <v>102</v>
          </cell>
          <cell r="D7">
            <v>1860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otator3"/>
      <sheetName val="Annotator2"/>
      <sheetName val="KALPHA"/>
    </sheetNames>
    <sheetDataSet>
      <sheetData sheetId="0" refreshError="1"/>
      <sheetData sheetId="1" refreshError="1"/>
      <sheetData sheetId="2">
        <row r="5">
          <cell r="B5">
            <v>2078</v>
          </cell>
          <cell r="C5">
            <v>7</v>
          </cell>
          <cell r="D5">
            <v>2085</v>
          </cell>
        </row>
        <row r="6">
          <cell r="B6">
            <v>7</v>
          </cell>
          <cell r="C6">
            <v>128</v>
          </cell>
          <cell r="D6">
            <v>135</v>
          </cell>
        </row>
        <row r="7">
          <cell r="B7">
            <v>2085</v>
          </cell>
          <cell r="C7">
            <v>135</v>
          </cell>
          <cell r="D7">
            <v>2220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otator3"/>
      <sheetName val="Annotator2"/>
      <sheetName val="KALPHA"/>
    </sheetNames>
    <sheetDataSet>
      <sheetData sheetId="0" refreshError="1"/>
      <sheetData sheetId="1" refreshError="1"/>
      <sheetData sheetId="2">
        <row r="5">
          <cell r="B5">
            <v>5240</v>
          </cell>
          <cell r="C5">
            <v>111</v>
          </cell>
          <cell r="D5">
            <v>5351</v>
          </cell>
        </row>
        <row r="6">
          <cell r="B6">
            <v>111</v>
          </cell>
          <cell r="C6">
            <v>238</v>
          </cell>
          <cell r="D6">
            <v>349</v>
          </cell>
        </row>
        <row r="7">
          <cell r="B7">
            <v>5351</v>
          </cell>
          <cell r="C7">
            <v>349</v>
          </cell>
          <cell r="D7">
            <v>5700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I21" sqref="I21"/>
    </sheetView>
  </sheetViews>
  <sheetFormatPr baseColWidth="10" defaultColWidth="9.140625" defaultRowHeight="15" x14ac:dyDescent="0.25"/>
  <sheetData>
    <row r="1" spans="1:10" x14ac:dyDescent="0.25">
      <c r="A1" s="1" t="s">
        <v>6</v>
      </c>
    </row>
    <row r="2" spans="1:10" x14ac:dyDescent="0.25">
      <c r="A2" s="5" t="s">
        <v>5</v>
      </c>
      <c r="G2" s="5" t="s">
        <v>4</v>
      </c>
    </row>
    <row r="3" spans="1:10" x14ac:dyDescent="0.25">
      <c r="C3" t="s">
        <v>1</v>
      </c>
      <c r="D3" s="5">
        <f>1-(D7-1)*(C5/(D5*D6))</f>
        <v>0.91706261571750425</v>
      </c>
      <c r="I3" t="s">
        <v>1</v>
      </c>
      <c r="J3" s="5">
        <f>1-(J7-1)*(I5/(J5*J6))</f>
        <v>0.7713017318758858</v>
      </c>
    </row>
    <row r="4" spans="1:10" x14ac:dyDescent="0.25">
      <c r="A4" s="6"/>
      <c r="B4" s="3">
        <v>0</v>
      </c>
      <c r="C4" s="6">
        <v>1</v>
      </c>
      <c r="D4" s="3" t="s">
        <v>0</v>
      </c>
      <c r="H4" s="3">
        <v>0</v>
      </c>
      <c r="I4">
        <v>1</v>
      </c>
      <c r="J4" s="3" t="s">
        <v>0</v>
      </c>
    </row>
    <row r="5" spans="1:10" x14ac:dyDescent="0.25">
      <c r="A5" s="2">
        <v>0</v>
      </c>
      <c r="B5" s="4">
        <f>[1]KALPHA!B5</f>
        <v>1750</v>
      </c>
      <c r="C5" s="2">
        <f>[1]KALPHA!C5</f>
        <v>8</v>
      </c>
      <c r="D5" s="4">
        <f>[1]KALPHA!D5</f>
        <v>1758</v>
      </c>
      <c r="G5" s="2">
        <v>0</v>
      </c>
      <c r="H5" s="4">
        <f>B5+B12+B19</f>
        <v>9068</v>
      </c>
      <c r="I5" s="2">
        <f>C5+C12+C19</f>
        <v>126</v>
      </c>
      <c r="J5" s="4">
        <f>H5+I5</f>
        <v>9194</v>
      </c>
    </row>
    <row r="6" spans="1:10" x14ac:dyDescent="0.25">
      <c r="A6" s="6">
        <v>1</v>
      </c>
      <c r="B6" s="3">
        <f>[1]KALPHA!B6</f>
        <v>8</v>
      </c>
      <c r="C6" s="6">
        <f>[1]KALPHA!C6</f>
        <v>94</v>
      </c>
      <c r="D6" s="3">
        <f>[1]KALPHA!D6</f>
        <v>102</v>
      </c>
      <c r="G6">
        <v>1</v>
      </c>
      <c r="H6" s="3">
        <f>B6+B13+B20</f>
        <v>126</v>
      </c>
      <c r="I6">
        <f>C6+C13+C20</f>
        <v>460</v>
      </c>
      <c r="J6" s="3">
        <f>H6+I6</f>
        <v>586</v>
      </c>
    </row>
    <row r="7" spans="1:10" x14ac:dyDescent="0.25">
      <c r="A7" s="2" t="s">
        <v>0</v>
      </c>
      <c r="B7" s="4">
        <f>[1]KALPHA!B7</f>
        <v>1758</v>
      </c>
      <c r="C7" s="2">
        <f>[1]KALPHA!C7</f>
        <v>102</v>
      </c>
      <c r="D7" s="4">
        <f>[1]KALPHA!D7</f>
        <v>1860</v>
      </c>
      <c r="G7" s="2" t="s">
        <v>0</v>
      </c>
      <c r="H7" s="4">
        <f>H5+H6</f>
        <v>9194</v>
      </c>
      <c r="I7" s="2">
        <f>I5+I6</f>
        <v>586</v>
      </c>
      <c r="J7" s="4">
        <f>H7+I7</f>
        <v>9780</v>
      </c>
    </row>
    <row r="9" spans="1:10" x14ac:dyDescent="0.25">
      <c r="A9" s="5" t="s">
        <v>3</v>
      </c>
    </row>
    <row r="10" spans="1:10" x14ac:dyDescent="0.25">
      <c r="C10" t="s">
        <v>1</v>
      </c>
      <c r="D10" s="5">
        <f>1-(D14-1)*(C12/(D12*D13))</f>
        <v>0.94481570299316098</v>
      </c>
      <c r="G10" t="s">
        <v>7</v>
      </c>
      <c r="J10" s="5">
        <f>(D3+D10+D17)/3</f>
        <v>0.84104746478469306</v>
      </c>
    </row>
    <row r="11" spans="1:10" x14ac:dyDescent="0.25">
      <c r="A11" s="6"/>
      <c r="B11" s="3">
        <v>0</v>
      </c>
      <c r="C11" s="6">
        <v>1</v>
      </c>
      <c r="D11" s="3" t="s">
        <v>0</v>
      </c>
    </row>
    <row r="12" spans="1:10" x14ac:dyDescent="0.25">
      <c r="A12" s="2">
        <v>0</v>
      </c>
      <c r="B12" s="4">
        <f>[2]KALPHA!B5</f>
        <v>2078</v>
      </c>
      <c r="C12" s="2">
        <f>[2]KALPHA!C5</f>
        <v>7</v>
      </c>
      <c r="D12" s="4">
        <f>[2]KALPHA!D5</f>
        <v>2085</v>
      </c>
    </row>
    <row r="13" spans="1:10" x14ac:dyDescent="0.25">
      <c r="A13" s="6">
        <v>1</v>
      </c>
      <c r="B13" s="3">
        <f>[2]KALPHA!B6</f>
        <v>7</v>
      </c>
      <c r="C13" s="6">
        <f>[2]KALPHA!C6</f>
        <v>128</v>
      </c>
      <c r="D13" s="3">
        <f>[2]KALPHA!D6</f>
        <v>135</v>
      </c>
    </row>
    <row r="14" spans="1:10" x14ac:dyDescent="0.25">
      <c r="A14" s="2" t="s">
        <v>0</v>
      </c>
      <c r="B14" s="4">
        <f>[2]KALPHA!B7</f>
        <v>2085</v>
      </c>
      <c r="C14" s="2">
        <f>[2]KALPHA!C7</f>
        <v>135</v>
      </c>
      <c r="D14" s="4">
        <f>[2]KALPHA!D7</f>
        <v>2220</v>
      </c>
    </row>
    <row r="16" spans="1:10" x14ac:dyDescent="0.25">
      <c r="A16" s="5" t="s">
        <v>2</v>
      </c>
    </row>
    <row r="17" spans="1:4" x14ac:dyDescent="0.25">
      <c r="C17" t="s">
        <v>1</v>
      </c>
      <c r="D17" s="5">
        <f>1-(D21-1)*(C19/(D19*D20))</f>
        <v>0.66126407564341405</v>
      </c>
    </row>
    <row r="18" spans="1:4" x14ac:dyDescent="0.25">
      <c r="A18" s="6"/>
      <c r="B18" s="3">
        <v>0</v>
      </c>
      <c r="C18" s="6">
        <v>1</v>
      </c>
      <c r="D18" s="3" t="s">
        <v>0</v>
      </c>
    </row>
    <row r="19" spans="1:4" x14ac:dyDescent="0.25">
      <c r="A19" s="2">
        <v>0</v>
      </c>
      <c r="B19" s="4">
        <f>[3]KALPHA!B5</f>
        <v>5240</v>
      </c>
      <c r="C19" s="2">
        <f>[3]KALPHA!C5</f>
        <v>111</v>
      </c>
      <c r="D19" s="4">
        <f>[3]KALPHA!D5</f>
        <v>5351</v>
      </c>
    </row>
    <row r="20" spans="1:4" x14ac:dyDescent="0.25">
      <c r="A20" s="6">
        <v>1</v>
      </c>
      <c r="B20" s="3">
        <f>[3]KALPHA!B6</f>
        <v>111</v>
      </c>
      <c r="C20" s="6">
        <f>[3]KALPHA!C6</f>
        <v>238</v>
      </c>
      <c r="D20" s="3">
        <f>[3]KALPHA!D6</f>
        <v>349</v>
      </c>
    </row>
    <row r="21" spans="1:4" x14ac:dyDescent="0.25">
      <c r="A21" s="2" t="s">
        <v>0</v>
      </c>
      <c r="B21" s="4">
        <f>[3]KALPHA!B7</f>
        <v>5351</v>
      </c>
      <c r="C21" s="2">
        <f>[3]KALPHA!C7</f>
        <v>349</v>
      </c>
      <c r="D21" s="4">
        <f>[3]KALPHA!D7</f>
        <v>5700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2021-11-08T09:20:18Z</dcterms:modified>
</cp:coreProperties>
</file>