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Rajendra Rakha\Downloads\"/>
    </mc:Choice>
  </mc:AlternateContent>
  <xr:revisionPtr revIDLastSave="0" documentId="13_ncr:1_{81CABFF3-9CEA-48E1-ABB6-6791F49F17D0}" xr6:coauthVersionLast="47" xr6:coauthVersionMax="47" xr10:uidLastSave="{00000000-0000-0000-0000-000000000000}"/>
  <bookViews>
    <workbookView xWindow="-120" yWindow="-120" windowWidth="20730" windowHeight="11760" tabRatio="599" activeTab="1" xr2:uid="{00000000-000D-0000-FFFF-FFFF00000000}"/>
  </bookViews>
  <sheets>
    <sheet name="SAW" sheetId="1" r:id="rId1"/>
    <sheet name="TOP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1" l="1"/>
  <c r="M24" i="1"/>
  <c r="L24" i="1"/>
  <c r="K24" i="1"/>
  <c r="J24" i="1"/>
  <c r="N22" i="1"/>
  <c r="M22" i="1"/>
  <c r="L22" i="1"/>
  <c r="K22" i="1"/>
  <c r="J22" i="1"/>
  <c r="Q22" i="1" s="1"/>
  <c r="G22" i="1"/>
  <c r="F22" i="1"/>
  <c r="E22" i="1"/>
  <c r="D22" i="1"/>
  <c r="C22" i="1"/>
  <c r="N21" i="1"/>
  <c r="M21" i="1"/>
  <c r="L21" i="1"/>
  <c r="K21" i="1"/>
  <c r="J21" i="1"/>
  <c r="Q21" i="1" s="1"/>
  <c r="N20" i="1"/>
  <c r="M20" i="1"/>
  <c r="L20" i="1"/>
  <c r="K20" i="1"/>
  <c r="J20" i="1"/>
  <c r="Q20" i="1" s="1"/>
  <c r="N19" i="1"/>
  <c r="M19" i="1"/>
  <c r="L19" i="1"/>
  <c r="K19" i="1"/>
  <c r="J19" i="1"/>
  <c r="Q19" i="1" s="1"/>
  <c r="N18" i="1"/>
  <c r="M18" i="1"/>
  <c r="L18" i="1"/>
  <c r="K18" i="1"/>
  <c r="J18" i="1"/>
  <c r="Q18" i="1" s="1"/>
  <c r="N17" i="1"/>
  <c r="M17" i="1"/>
  <c r="L17" i="1"/>
  <c r="K17" i="1"/>
  <c r="J17" i="1"/>
  <c r="Q17" i="1" s="1"/>
  <c r="N16" i="1"/>
  <c r="M16" i="1"/>
  <c r="L16" i="1"/>
  <c r="K16" i="1"/>
  <c r="J16" i="1"/>
  <c r="Q16" i="1" s="1"/>
  <c r="N15" i="1"/>
  <c r="M15" i="1"/>
  <c r="L15" i="1"/>
  <c r="K15" i="1"/>
  <c r="J15" i="1"/>
  <c r="Q15" i="1" s="1"/>
  <c r="N14" i="1"/>
  <c r="M14" i="1"/>
  <c r="L14" i="1"/>
  <c r="K14" i="1"/>
  <c r="J14" i="1"/>
  <c r="Q14" i="1" s="1"/>
  <c r="N13" i="1"/>
  <c r="M13" i="1"/>
  <c r="L13" i="1"/>
  <c r="K13" i="1"/>
  <c r="J13" i="1"/>
  <c r="Q13" i="1" s="1"/>
  <c r="N12" i="1"/>
  <c r="M12" i="1"/>
  <c r="L12" i="1"/>
  <c r="K12" i="1"/>
  <c r="J12" i="1"/>
  <c r="Q12" i="1" s="1"/>
  <c r="N11" i="1"/>
  <c r="M11" i="1"/>
  <c r="L11" i="1"/>
  <c r="K11" i="1"/>
  <c r="Q11" i="1" s="1"/>
  <c r="N10" i="1"/>
  <c r="M10" i="1"/>
  <c r="L10" i="1"/>
  <c r="K10" i="1"/>
  <c r="J10" i="1"/>
  <c r="Q10" i="1" s="1"/>
  <c r="N9" i="1"/>
  <c r="M9" i="1"/>
  <c r="L9" i="1"/>
  <c r="K9" i="1"/>
  <c r="Q9" i="1" s="1"/>
  <c r="J9" i="1"/>
  <c r="N8" i="1"/>
  <c r="M8" i="1"/>
  <c r="L8" i="1"/>
  <c r="K8" i="1"/>
  <c r="J8" i="1"/>
  <c r="Q8" i="1" s="1"/>
  <c r="N7" i="1"/>
  <c r="M7" i="1"/>
  <c r="L7" i="1"/>
  <c r="K7" i="1"/>
  <c r="Q7" i="1" s="1"/>
  <c r="J7" i="1"/>
  <c r="N6" i="1"/>
  <c r="M6" i="1"/>
  <c r="L6" i="1"/>
  <c r="K6" i="1"/>
  <c r="J6" i="1"/>
  <c r="Q6" i="1" s="1"/>
  <c r="N5" i="1"/>
  <c r="M5" i="1"/>
  <c r="L5" i="1"/>
  <c r="K5" i="1"/>
  <c r="Q5" i="1" s="1"/>
  <c r="J5" i="1"/>
  <c r="N4" i="1"/>
  <c r="M4" i="1"/>
  <c r="L4" i="1"/>
  <c r="K4" i="1"/>
  <c r="J4" i="1"/>
  <c r="Q4" i="1" s="1"/>
  <c r="F27" i="2" l="1"/>
  <c r="F28" i="2"/>
  <c r="F29" i="2"/>
  <c r="F51" i="2" s="1"/>
  <c r="F30" i="2"/>
  <c r="F52" i="2" s="1"/>
  <c r="F31" i="2"/>
  <c r="F53" i="2" s="1"/>
  <c r="F32" i="2"/>
  <c r="F54" i="2" s="1"/>
  <c r="F33" i="2"/>
  <c r="F55" i="2" s="1"/>
  <c r="F34" i="2"/>
  <c r="F56" i="2" s="1"/>
  <c r="F35" i="2"/>
  <c r="F57" i="2" s="1"/>
  <c r="F36" i="2"/>
  <c r="F58" i="2" s="1"/>
  <c r="F37" i="2"/>
  <c r="F59" i="2" s="1"/>
  <c r="F38" i="2"/>
  <c r="F60" i="2" s="1"/>
  <c r="F39" i="2"/>
  <c r="F61" i="2" s="1"/>
  <c r="F40" i="2"/>
  <c r="F62" i="2" s="1"/>
  <c r="F41" i="2"/>
  <c r="F63" i="2" s="1"/>
  <c r="F42" i="2"/>
  <c r="F64" i="2" s="1"/>
  <c r="F43" i="2"/>
  <c r="F65" i="2" s="1"/>
  <c r="F44" i="2"/>
  <c r="F66" i="2" s="1"/>
  <c r="E27" i="2"/>
  <c r="E28" i="2"/>
  <c r="E29" i="2"/>
  <c r="E51" i="2" s="1"/>
  <c r="E30" i="2"/>
  <c r="E52" i="2" s="1"/>
  <c r="E31" i="2"/>
  <c r="E53" i="2" s="1"/>
  <c r="E32" i="2"/>
  <c r="E54" i="2" s="1"/>
  <c r="E33" i="2"/>
  <c r="E55" i="2" s="1"/>
  <c r="E34" i="2"/>
  <c r="E56" i="2" s="1"/>
  <c r="E35" i="2"/>
  <c r="E57" i="2" s="1"/>
  <c r="E36" i="2"/>
  <c r="E58" i="2" s="1"/>
  <c r="E37" i="2"/>
  <c r="E59" i="2" s="1"/>
  <c r="E38" i="2"/>
  <c r="E60" i="2" s="1"/>
  <c r="E39" i="2"/>
  <c r="E61" i="2" s="1"/>
  <c r="E40" i="2"/>
  <c r="E62" i="2" s="1"/>
  <c r="E41" i="2"/>
  <c r="E63" i="2" s="1"/>
  <c r="E42" i="2"/>
  <c r="E64" i="2" s="1"/>
  <c r="E43" i="2"/>
  <c r="E65" i="2" s="1"/>
  <c r="E44" i="2"/>
  <c r="E66" i="2" s="1"/>
  <c r="D27" i="2"/>
  <c r="D28" i="2"/>
  <c r="D29" i="2"/>
  <c r="D51" i="2" s="1"/>
  <c r="D30" i="2"/>
  <c r="D52" i="2" s="1"/>
  <c r="D31" i="2"/>
  <c r="D53" i="2" s="1"/>
  <c r="D32" i="2"/>
  <c r="D54" i="2" s="1"/>
  <c r="D33" i="2"/>
  <c r="D55" i="2" s="1"/>
  <c r="D34" i="2"/>
  <c r="D56" i="2" s="1"/>
  <c r="D35" i="2"/>
  <c r="D57" i="2" s="1"/>
  <c r="D36" i="2"/>
  <c r="D58" i="2" s="1"/>
  <c r="D37" i="2"/>
  <c r="D59" i="2" s="1"/>
  <c r="D38" i="2"/>
  <c r="D60" i="2" s="1"/>
  <c r="D39" i="2"/>
  <c r="D61" i="2" s="1"/>
  <c r="D40" i="2"/>
  <c r="D62" i="2" s="1"/>
  <c r="D41" i="2"/>
  <c r="D63" i="2" s="1"/>
  <c r="D42" i="2"/>
  <c r="D64" i="2" s="1"/>
  <c r="D43" i="2"/>
  <c r="D65" i="2" s="1"/>
  <c r="D44" i="2"/>
  <c r="D66" i="2" s="1"/>
  <c r="C27" i="2"/>
  <c r="C28" i="2"/>
  <c r="C29" i="2"/>
  <c r="C51" i="2" s="1"/>
  <c r="C30" i="2"/>
  <c r="C52" i="2" s="1"/>
  <c r="C31" i="2"/>
  <c r="C53" i="2" s="1"/>
  <c r="C32" i="2"/>
  <c r="C54" i="2" s="1"/>
  <c r="C33" i="2"/>
  <c r="C55" i="2" s="1"/>
  <c r="C34" i="2"/>
  <c r="C56" i="2" s="1"/>
  <c r="C35" i="2"/>
  <c r="C57" i="2" s="1"/>
  <c r="C36" i="2"/>
  <c r="C58" i="2" s="1"/>
  <c r="C37" i="2"/>
  <c r="C59" i="2" s="1"/>
  <c r="C38" i="2"/>
  <c r="C60" i="2" s="1"/>
  <c r="C39" i="2"/>
  <c r="C61" i="2" s="1"/>
  <c r="C40" i="2"/>
  <c r="C62" i="2" s="1"/>
  <c r="C41" i="2"/>
  <c r="C63" i="2" s="1"/>
  <c r="C42" i="2"/>
  <c r="C64" i="2" s="1"/>
  <c r="C43" i="2"/>
  <c r="C65" i="2" s="1"/>
  <c r="C44" i="2"/>
  <c r="C66" i="2" s="1"/>
  <c r="B27" i="2"/>
  <c r="B49" i="2" s="1"/>
  <c r="B28" i="2"/>
  <c r="B50" i="2" s="1"/>
  <c r="B29" i="2"/>
  <c r="B51" i="2" s="1"/>
  <c r="B30" i="2"/>
  <c r="B52" i="2" s="1"/>
  <c r="B31" i="2"/>
  <c r="B53" i="2" s="1"/>
  <c r="B32" i="2"/>
  <c r="B54" i="2" s="1"/>
  <c r="B33" i="2"/>
  <c r="B55" i="2" s="1"/>
  <c r="B34" i="2"/>
  <c r="B56" i="2" s="1"/>
  <c r="B35" i="2"/>
  <c r="B57" i="2" s="1"/>
  <c r="B36" i="2"/>
  <c r="B58" i="2" s="1"/>
  <c r="B37" i="2"/>
  <c r="B59" i="2" s="1"/>
  <c r="B38" i="2"/>
  <c r="B60" i="2" s="1"/>
  <c r="B39" i="2"/>
  <c r="B61" i="2" s="1"/>
  <c r="B40" i="2"/>
  <c r="B62" i="2" s="1"/>
  <c r="B41" i="2"/>
  <c r="B63" i="2" s="1"/>
  <c r="B42" i="2"/>
  <c r="B64" i="2" s="1"/>
  <c r="B43" i="2"/>
  <c r="B65" i="2" s="1"/>
  <c r="B44" i="2"/>
  <c r="B66" i="2" s="1"/>
  <c r="F26" i="2"/>
  <c r="E26" i="2"/>
  <c r="D26" i="2"/>
  <c r="C26" i="2"/>
  <c r="B26" i="2"/>
  <c r="B48" i="2" s="1"/>
  <c r="M8" i="2" l="1"/>
  <c r="M3" i="2"/>
  <c r="F50" i="2"/>
  <c r="E50" i="2"/>
  <c r="D50" i="2"/>
  <c r="C50" i="2"/>
  <c r="F49" i="2"/>
  <c r="E49" i="2"/>
  <c r="D49" i="2"/>
  <c r="C49" i="2"/>
  <c r="F48" i="2"/>
  <c r="E48" i="2"/>
  <c r="D48" i="2"/>
  <c r="C48" i="2"/>
  <c r="Q8" i="2" l="1"/>
  <c r="Q3" i="2"/>
  <c r="O24" i="2"/>
  <c r="P8" i="2"/>
  <c r="P3" i="2"/>
  <c r="N8" i="2"/>
  <c r="O15" i="2" s="1"/>
  <c r="N3" i="2"/>
  <c r="M19" i="2" s="1"/>
  <c r="O3" i="2"/>
  <c r="M25" i="2" s="1"/>
  <c r="O8" i="2"/>
  <c r="O16" i="2" l="1"/>
  <c r="M13" i="2"/>
  <c r="M23" i="2"/>
  <c r="M24" i="2"/>
  <c r="R23" i="2" s="1"/>
  <c r="M16" i="2"/>
  <c r="M31" i="2"/>
  <c r="M26" i="2"/>
  <c r="M18" i="2"/>
  <c r="M17" i="2"/>
  <c r="M28" i="2"/>
  <c r="M20" i="2"/>
  <c r="M29" i="2"/>
  <c r="M30" i="2"/>
  <c r="M22" i="2"/>
  <c r="O17" i="2"/>
  <c r="O29" i="2"/>
  <c r="R28" i="2" s="1"/>
  <c r="M14" i="2"/>
  <c r="M15" i="2"/>
  <c r="R14" i="2" s="1"/>
  <c r="M21" i="2"/>
  <c r="O28" i="2"/>
  <c r="R27" i="2" s="1"/>
  <c r="O20" i="2"/>
  <c r="O23" i="2"/>
  <c r="R22" i="2" s="1"/>
  <c r="O30" i="2"/>
  <c r="O22" i="2"/>
  <c r="R21" i="2" s="1"/>
  <c r="O19" i="2"/>
  <c r="R18" i="2" s="1"/>
  <c r="O21" i="2"/>
  <c r="R20" i="2" s="1"/>
  <c r="O31" i="2"/>
  <c r="R30" i="2" s="1"/>
  <c r="O26" i="2"/>
  <c r="R25" i="2" s="1"/>
  <c r="O18" i="2"/>
  <c r="R17" i="2" s="1"/>
  <c r="O27" i="2"/>
  <c r="O14" i="2"/>
  <c r="O13" i="2"/>
  <c r="R12" i="2" s="1"/>
  <c r="M27" i="2"/>
  <c r="O25" i="2"/>
  <c r="R24" i="2" s="1"/>
  <c r="R13" i="2"/>
  <c r="R19" i="2" l="1"/>
  <c r="R26" i="2"/>
  <c r="R16" i="2"/>
  <c r="R29" i="2"/>
  <c r="R15" i="2"/>
</calcChain>
</file>

<file path=xl/sharedStrings.xml><?xml version="1.0" encoding="utf-8"?>
<sst xmlns="http://schemas.openxmlformats.org/spreadsheetml/2006/main" count="252" uniqueCount="44">
  <si>
    <t>Name</t>
  </si>
  <si>
    <t>weight</t>
  </si>
  <si>
    <t>Alternative</t>
  </si>
  <si>
    <t>Solution Positif Ideal  (A+)</t>
  </si>
  <si>
    <t>Criteria</t>
  </si>
  <si>
    <t>Weight</t>
  </si>
  <si>
    <t>Solution Negatif Ideal  (A-)</t>
  </si>
  <si>
    <t>Normalisasi Alternatif</t>
  </si>
  <si>
    <t>Alternatif</t>
  </si>
  <si>
    <t xml:space="preserve">Alternative Distance </t>
  </si>
  <si>
    <t>Final Score ( v )</t>
  </si>
  <si>
    <t>Positif (D+)</t>
  </si>
  <si>
    <t>Negatif (D-)</t>
  </si>
  <si>
    <t>Weight Norm</t>
  </si>
  <si>
    <t>C1</t>
  </si>
  <si>
    <t>C2</t>
  </si>
  <si>
    <t>C3</t>
  </si>
  <si>
    <t>C4</t>
  </si>
  <si>
    <t>C5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</si>
  <si>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</si>
  <si>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</si>
  <si>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</si>
  <si>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</si>
  <si>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</si>
  <si>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</si>
  <si>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</si>
  <si>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</si>
  <si>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</si>
  <si>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</si>
  <si>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</si>
  <si>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</si>
  <si>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</si>
  <si>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</si>
  <si>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</si>
  <si>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</si>
  <si>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</si>
  <si>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</si>
  <si>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</si>
  <si>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NORMALISASI</t>
  </si>
  <si>
    <t>Vektor V</t>
  </si>
  <si>
    <t>MAX</t>
  </si>
  <si>
    <t xml:space="preserve">MAX </t>
  </si>
  <si>
    <t>MIN</t>
  </si>
  <si>
    <t xml:space="preserve">NEW WEIGHT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</si>
</sst>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/>
    <xf numFmtId="0" fontId="2" fillId="0" borderId="0" xfId="0" applyFont="1"/>
    <xf numFmtId="164" fontId="0" fillId="0" borderId="0" xfId="0" applyNumberFormat="1" applyFont="1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2" fontId="0" fillId="2" borderId="1" xfId="0" applyNumberForma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64" fontId="2" fillId="2" borderId="1" xfId="0" applyNumberFormat="1" applyFont="1" applyFill="1" applyBorder="1"/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3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right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0" borderId="6" xfId="0" applyNumberFormat="1" applyFont="1" applyBorder="1" applyAlignment="1">
      <alignment horizontal="center" wrapText="1"/>
    </xf>
    <xf numFmtId="166" fontId="3" fillId="0" borderId="6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2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1"/>
  <sheetViews>
    <sheetView topLeftCell="A4" workbookViewId="0">
      <selection activeCell="H4" sqref="H4"/>
    </sheetView>
  </sheetViews>
  <sheetFormatPr defaultRowHeight="15" x14ac:dyDescent="0.25"/>
  <cols>
    <col min="1" max="1" width="9.140625" style="1"/>
    <col min="2" max="2" width="13.28515625" style="1" customWidth="1"/>
    <col min="3" max="8" width="9.140625" style="1"/>
    <col min="9" max="9" width="15.5703125" style="1" customWidth="1"/>
    <col min="10" max="12" width="9.140625" style="1"/>
    <col min="13" max="13" width="11.5703125" style="1" bestFit="1" customWidth="1"/>
    <col min="14" max="16" width="9.140625" style="1"/>
    <col min="17" max="17" width="11.5703125" style="1" bestFit="1" customWidth="1"/>
    <col min="18" max="16384" width="9.140625" style="1"/>
  </cols>
  <sheetData>
    <row r="1" spans="2:17" ht="15.75" thickBot="1" x14ac:dyDescent="0.3">
      <c r="B1" s="12" t="s">
        <v>0</v>
      </c>
      <c r="C1" s="12" t="s">
        <v>14</v>
      </c>
      <c r="D1" s="12" t="s">
        <v>15</v>
      </c>
      <c r="E1" s="12" t="s">
        <v>16</v>
      </c>
      <c r="F1" s="12" t="s">
        <v>17</v>
      </c>
      <c r="G1" s="12" t="s">
        <v>18</v>
      </c>
      <c r="I1" s="25" t="s">
        <v>38</v>
      </c>
      <c r="J1" s="26"/>
      <c r="P1" s="27" t="s">
        <v>39</v>
      </c>
      <c r="Q1" s="27"/>
    </row>
    <row r="2" spans="2:17" ht="15.75" thickBot="1" x14ac:dyDescent="0.25">
      <c r="B2" s="12" t="s">
        <v>19</v>
      </c>
      <c r="C2" s="16">
        <v>5</v>
      </c>
      <c r="D2" s="17">
        <v>4</v>
      </c>
      <c r="E2" s="17">
        <v>4</v>
      </c>
      <c r="F2" s="17">
        <v>5</v>
      </c>
      <c r="G2" s="17">
        <v>5</v>
      </c>
      <c r="J2" s="1" t="s">
        <v>40</v>
      </c>
      <c r="K2" s="1" t="s">
        <v>40</v>
      </c>
      <c r="L2" s="1" t="s">
        <v>41</v>
      </c>
      <c r="M2" s="1" t="s">
        <v>42</v>
      </c>
      <c r="N2" s="1" t="s">
        <v>42</v>
      </c>
    </row>
    <row r="3" spans="2:17" ht="15.75" thickBot="1" x14ac:dyDescent="0.25">
      <c r="B3" s="12" t="s">
        <v>20</v>
      </c>
      <c r="C3" s="16">
        <v>4</v>
      </c>
      <c r="D3" s="17">
        <v>5</v>
      </c>
      <c r="E3" s="17">
        <v>5</v>
      </c>
      <c r="F3" s="17">
        <v>5</v>
      </c>
      <c r="G3" s="17">
        <v>5</v>
      </c>
      <c r="I3" s="12" t="s">
        <v>0</v>
      </c>
      <c r="J3" s="12" t="s">
        <v>14</v>
      </c>
      <c r="K3" s="12" t="s">
        <v>15</v>
      </c>
      <c r="L3" s="12" t="s">
        <v>16</v>
      </c>
      <c r="M3" s="12" t="s">
        <v>17</v>
      </c>
      <c r="N3" s="12" t="s">
        <v>18</v>
      </c>
      <c r="P3" s="12" t="s">
        <v>0</v>
      </c>
      <c r="Q3" s="12" t="s">
        <v>14</v>
      </c>
    </row>
    <row r="4" spans="2:17" ht="15.75" thickBot="1" x14ac:dyDescent="0.25">
      <c r="B4" s="12" t="s">
        <v>21</v>
      </c>
      <c r="C4" s="16">
        <v>5</v>
      </c>
      <c r="D4" s="17">
        <v>4</v>
      </c>
      <c r="E4" s="17">
        <v>4</v>
      </c>
      <c r="F4" s="17">
        <v>4</v>
      </c>
      <c r="G4" s="17">
        <v>5</v>
      </c>
      <c r="I4" s="12" t="s">
        <v>19</v>
      </c>
      <c r="J4" s="16">
        <f>C2/MAX(C2:C20)</f>
        <v>1</v>
      </c>
      <c r="K4" s="16">
        <f t="shared" ref="K4" si="0">D2/MAX(D2:D20)</f>
        <v>0.8</v>
      </c>
      <c r="L4" s="16">
        <f>E2/MAX(E2:E20)</f>
        <v>0.8</v>
      </c>
      <c r="M4" s="16">
        <f>MIN(F2:F20)/F2</f>
        <v>0.4</v>
      </c>
      <c r="N4" s="16">
        <f>MIN(G2:G20)/G2</f>
        <v>0.4</v>
      </c>
      <c r="P4" s="12" t="s">
        <v>19</v>
      </c>
      <c r="Q4" s="28">
        <f>(J4*J23)+(K4*K23)+(L4*L23)+(M4*M23)+(N4*N23)</f>
        <v>2.3000000000000003</v>
      </c>
    </row>
    <row r="5" spans="2:17" ht="15.75" thickBot="1" x14ac:dyDescent="0.25">
      <c r="B5" s="12" t="s">
        <v>22</v>
      </c>
      <c r="C5" s="16">
        <v>4</v>
      </c>
      <c r="D5" s="17">
        <v>4</v>
      </c>
      <c r="E5" s="17">
        <v>5</v>
      </c>
      <c r="F5" s="17">
        <v>3</v>
      </c>
      <c r="G5" s="17">
        <v>4</v>
      </c>
      <c r="I5" s="12" t="s">
        <v>20</v>
      </c>
      <c r="J5" s="16">
        <f>C3/MAX(C2:C20)</f>
        <v>0.8</v>
      </c>
      <c r="K5" s="16">
        <f t="shared" ref="K5:L5" si="1">D3/MAX(D2:D20)</f>
        <v>1</v>
      </c>
      <c r="L5" s="16">
        <f t="shared" si="1"/>
        <v>1</v>
      </c>
      <c r="M5" s="16">
        <f>MIN(F2:F20)/F3</f>
        <v>0.4</v>
      </c>
      <c r="N5" s="16">
        <f>MIN(G2:G20)/G3</f>
        <v>0.4</v>
      </c>
      <c r="P5" s="12" t="s">
        <v>20</v>
      </c>
      <c r="Q5" s="28">
        <f>(J5*J23)+(K5*K23)+(L5*L23)+(M5*M23)+(N5*N23)</f>
        <v>2.35</v>
      </c>
    </row>
    <row r="6" spans="2:17" ht="15.75" thickBot="1" x14ac:dyDescent="0.25">
      <c r="B6" s="12" t="s">
        <v>23</v>
      </c>
      <c r="C6" s="16">
        <v>5</v>
      </c>
      <c r="D6" s="17">
        <v>5</v>
      </c>
      <c r="E6" s="17">
        <v>4</v>
      </c>
      <c r="F6" s="17">
        <v>5</v>
      </c>
      <c r="G6" s="17">
        <v>4</v>
      </c>
      <c r="I6" s="12" t="s">
        <v>21</v>
      </c>
      <c r="J6" s="16">
        <f>C4/MAX(C2:C20)</f>
        <v>1</v>
      </c>
      <c r="K6" s="16">
        <f t="shared" ref="K6:L6" si="2">D4/MAX(D2:D20)</f>
        <v>0.8</v>
      </c>
      <c r="L6" s="16">
        <f t="shared" si="2"/>
        <v>0.8</v>
      </c>
      <c r="M6" s="16">
        <f>MIN(F2:F20)/F4</f>
        <v>0.5</v>
      </c>
      <c r="N6" s="16">
        <f>MIN(G2:G20)/G4</f>
        <v>0.4</v>
      </c>
      <c r="P6" s="12" t="s">
        <v>21</v>
      </c>
      <c r="Q6" s="28">
        <f>(J6*J23)+(K6*K23)+(L6*L23)+(M6*M23)+(N6*N23)</f>
        <v>2.3250000000000002</v>
      </c>
    </row>
    <row r="7" spans="2:17" ht="15.75" thickBot="1" x14ac:dyDescent="0.25">
      <c r="B7" s="12" t="s">
        <v>24</v>
      </c>
      <c r="C7" s="16">
        <v>4</v>
      </c>
      <c r="D7" s="17">
        <v>4</v>
      </c>
      <c r="E7" s="17">
        <v>4</v>
      </c>
      <c r="F7" s="17">
        <v>4</v>
      </c>
      <c r="G7" s="17">
        <v>5</v>
      </c>
      <c r="I7" s="12" t="s">
        <v>22</v>
      </c>
      <c r="J7" s="16">
        <f>C5/MAX(C2:C20)</f>
        <v>0.8</v>
      </c>
      <c r="K7" s="16">
        <f t="shared" ref="K7:L7" si="3">D5/MAX(D2:D20)</f>
        <v>0.8</v>
      </c>
      <c r="L7" s="16">
        <f t="shared" si="3"/>
        <v>1</v>
      </c>
      <c r="M7" s="29">
        <f>MIN(F2:F20)/F5</f>
        <v>0.66666666666666663</v>
      </c>
      <c r="N7" s="29">
        <f>MIN(G2:G20)/G5</f>
        <v>0.5</v>
      </c>
      <c r="P7" s="12" t="s">
        <v>22</v>
      </c>
      <c r="Q7" s="28">
        <f>(J7*J23)+(K7*K23)+(L7*L23)+(M7*M23)+(N7*N23)</f>
        <v>2.3166666666666669</v>
      </c>
    </row>
    <row r="8" spans="2:17" ht="15.75" thickBot="1" x14ac:dyDescent="0.25">
      <c r="B8" s="12" t="s">
        <v>25</v>
      </c>
      <c r="C8" s="16">
        <v>5</v>
      </c>
      <c r="D8" s="17">
        <v>5</v>
      </c>
      <c r="E8" s="17">
        <v>5</v>
      </c>
      <c r="F8" s="17">
        <v>5</v>
      </c>
      <c r="G8" s="17">
        <v>5</v>
      </c>
      <c r="I8" s="12" t="s">
        <v>23</v>
      </c>
      <c r="J8" s="16">
        <f>C6/MAX(C2:C20)</f>
        <v>1</v>
      </c>
      <c r="K8" s="16">
        <f>D6/MAX(D2:D20)</f>
        <v>1</v>
      </c>
      <c r="L8" s="16">
        <f t="shared" ref="L8" si="4">E6/MAX(E2:E20)</f>
        <v>0.8</v>
      </c>
      <c r="M8" s="16">
        <f>MIN(F2:F20)/F6</f>
        <v>0.4</v>
      </c>
      <c r="N8" s="16">
        <f>MIN(G2:G20)/G6</f>
        <v>0.5</v>
      </c>
      <c r="P8" s="12" t="s">
        <v>23</v>
      </c>
      <c r="Q8" s="28">
        <f t="shared" ref="Q8:Q17" si="5">(J8*J27)+(K8*K27)+(L8*L27)+(M8*M27)+(N8*N27)</f>
        <v>2.5</v>
      </c>
    </row>
    <row r="9" spans="2:17" ht="15.75" thickBot="1" x14ac:dyDescent="0.25">
      <c r="B9" s="12" t="s">
        <v>26</v>
      </c>
      <c r="C9" s="16">
        <v>5</v>
      </c>
      <c r="D9" s="17">
        <v>3</v>
      </c>
      <c r="E9" s="17">
        <v>4</v>
      </c>
      <c r="F9" s="17">
        <v>4</v>
      </c>
      <c r="G9" s="17">
        <v>2</v>
      </c>
      <c r="I9" s="12" t="s">
        <v>24</v>
      </c>
      <c r="J9" s="16">
        <f>C7/MAX(C2:C20)</f>
        <v>0.8</v>
      </c>
      <c r="K9" s="16">
        <f t="shared" ref="K9:L9" si="6">D7/MAX(D2:D20)</f>
        <v>0.8</v>
      </c>
      <c r="L9" s="16">
        <f t="shared" si="6"/>
        <v>0.8</v>
      </c>
      <c r="M9" s="16">
        <f>MIN(F2:F20)/F7</f>
        <v>0.5</v>
      </c>
      <c r="N9" s="16">
        <f>MIN(G2:G20)/G7</f>
        <v>0.4</v>
      </c>
      <c r="P9" s="12" t="s">
        <v>24</v>
      </c>
      <c r="Q9" s="28">
        <f t="shared" si="5"/>
        <v>2.1250000000000004</v>
      </c>
    </row>
    <row r="10" spans="2:17" ht="15.75" thickBot="1" x14ac:dyDescent="0.25">
      <c r="B10" s="12" t="s">
        <v>27</v>
      </c>
      <c r="C10" s="16">
        <v>4</v>
      </c>
      <c r="D10" s="17">
        <v>4</v>
      </c>
      <c r="E10" s="17">
        <v>3</v>
      </c>
      <c r="F10" s="17">
        <v>2</v>
      </c>
      <c r="G10" s="17">
        <v>4</v>
      </c>
      <c r="I10" s="12" t="s">
        <v>25</v>
      </c>
      <c r="J10" s="16">
        <f>C8/MAX(C2:C20)</f>
        <v>1</v>
      </c>
      <c r="K10" s="16">
        <f t="shared" ref="K10:L10" si="7">D8/MAX(D2:D20)</f>
        <v>1</v>
      </c>
      <c r="L10" s="16">
        <f t="shared" si="7"/>
        <v>1</v>
      </c>
      <c r="M10" s="16">
        <f>MIN(F2:F20)/F8</f>
        <v>0.4</v>
      </c>
      <c r="N10" s="16">
        <f>MIN(G2:G20)/G8</f>
        <v>0.4</v>
      </c>
      <c r="P10" s="12" t="s">
        <v>25</v>
      </c>
      <c r="Q10" s="28">
        <f t="shared" si="5"/>
        <v>2.5500000000000003</v>
      </c>
    </row>
    <row r="11" spans="2:17" ht="15.75" thickBot="1" x14ac:dyDescent="0.25">
      <c r="B11" s="12" t="s">
        <v>28</v>
      </c>
      <c r="C11" s="16">
        <v>4</v>
      </c>
      <c r="D11" s="17">
        <v>4</v>
      </c>
      <c r="E11" s="17">
        <v>5</v>
      </c>
      <c r="F11" s="17">
        <v>5</v>
      </c>
      <c r="G11" s="17">
        <v>5</v>
      </c>
      <c r="I11" s="12" t="s">
        <v>26</v>
      </c>
      <c r="J11" s="16">
        <v>1</v>
      </c>
      <c r="K11" s="16">
        <f t="shared" ref="K11" si="8">D9/MAX(D2:D20)</f>
        <v>0.6</v>
      </c>
      <c r="L11" s="16">
        <f>E9/MAX(E2:E20)</f>
        <v>0.8</v>
      </c>
      <c r="M11" s="16">
        <f>MIN(F2:F20)/F9</f>
        <v>0.5</v>
      </c>
      <c r="N11" s="16">
        <f>MIN(G2:G20)/G9</f>
        <v>1</v>
      </c>
      <c r="P11" s="12" t="s">
        <v>26</v>
      </c>
      <c r="Q11" s="28">
        <f t="shared" si="5"/>
        <v>2.4750000000000001</v>
      </c>
    </row>
    <row r="12" spans="2:17" ht="15.75" thickBot="1" x14ac:dyDescent="0.25">
      <c r="B12" s="12" t="s">
        <v>29</v>
      </c>
      <c r="C12" s="16">
        <v>3</v>
      </c>
      <c r="D12" s="17">
        <v>4</v>
      </c>
      <c r="E12" s="17">
        <v>4</v>
      </c>
      <c r="F12" s="17">
        <v>4</v>
      </c>
      <c r="G12" s="17">
        <v>5</v>
      </c>
      <c r="I12" s="12" t="s">
        <v>27</v>
      </c>
      <c r="J12" s="16">
        <f>C10/MAX(C2:C20)</f>
        <v>0.8</v>
      </c>
      <c r="K12" s="16">
        <f t="shared" ref="K12:L12" si="9">D10/MAX(D2:D20)</f>
        <v>0.8</v>
      </c>
      <c r="L12" s="16">
        <f t="shared" si="9"/>
        <v>0.6</v>
      </c>
      <c r="M12" s="16">
        <f>MIN(F2:F20)/F10</f>
        <v>1</v>
      </c>
      <c r="N12" s="16">
        <f>MIN(G2:G20)/G10</f>
        <v>0.5</v>
      </c>
      <c r="P12" s="12" t="s">
        <v>27</v>
      </c>
      <c r="Q12" s="28">
        <f t="shared" si="5"/>
        <v>2.2000000000000002</v>
      </c>
    </row>
    <row r="13" spans="2:17" ht="15.75" thickBot="1" x14ac:dyDescent="0.25">
      <c r="B13" s="12" t="s">
        <v>30</v>
      </c>
      <c r="C13" s="16">
        <v>3</v>
      </c>
      <c r="D13" s="17">
        <v>4</v>
      </c>
      <c r="E13" s="17">
        <v>4</v>
      </c>
      <c r="F13" s="17">
        <v>4</v>
      </c>
      <c r="G13" s="17">
        <v>4</v>
      </c>
      <c r="I13" s="12" t="s">
        <v>28</v>
      </c>
      <c r="J13" s="16">
        <f>C11/MAX(C2:C20)</f>
        <v>0.8</v>
      </c>
      <c r="K13" s="16">
        <f t="shared" ref="K13:L13" si="10">D11/MAX(D2:D20)</f>
        <v>0.8</v>
      </c>
      <c r="L13" s="16">
        <f t="shared" si="10"/>
        <v>1</v>
      </c>
      <c r="M13" s="16">
        <f>MIN(F2:F20)/F11</f>
        <v>0.4</v>
      </c>
      <c r="N13" s="16">
        <f>MIN(G2:G20)/G11</f>
        <v>0.4</v>
      </c>
      <c r="P13" s="12" t="s">
        <v>28</v>
      </c>
      <c r="Q13" s="28">
        <f t="shared" si="5"/>
        <v>2.2000000000000002</v>
      </c>
    </row>
    <row r="14" spans="2:17" ht="15.75" thickBot="1" x14ac:dyDescent="0.25">
      <c r="B14" s="12" t="s">
        <v>31</v>
      </c>
      <c r="C14" s="16">
        <v>5</v>
      </c>
      <c r="D14" s="17">
        <v>5</v>
      </c>
      <c r="E14" s="17">
        <v>5</v>
      </c>
      <c r="F14" s="17">
        <v>5</v>
      </c>
      <c r="G14" s="17">
        <v>5</v>
      </c>
      <c r="I14" s="12" t="s">
        <v>29</v>
      </c>
      <c r="J14" s="16">
        <f>C12/MAX(C2:C20)</f>
        <v>0.6</v>
      </c>
      <c r="K14" s="16">
        <f t="shared" ref="K14:L14" si="11">D12/MAX(D2:D20)</f>
        <v>0.8</v>
      </c>
      <c r="L14" s="16">
        <f t="shared" si="11"/>
        <v>0.8</v>
      </c>
      <c r="M14" s="16">
        <f>MIN(F2:F20)/F12</f>
        <v>0.5</v>
      </c>
      <c r="N14" s="16">
        <f>MIN(G2:G20)/G12</f>
        <v>0.4</v>
      </c>
      <c r="P14" s="12" t="s">
        <v>29</v>
      </c>
      <c r="Q14" s="28">
        <f t="shared" si="5"/>
        <v>1.925</v>
      </c>
    </row>
    <row r="15" spans="2:17" ht="15.75" thickBot="1" x14ac:dyDescent="0.25">
      <c r="B15" s="12" t="s">
        <v>32</v>
      </c>
      <c r="C15" s="16">
        <v>5</v>
      </c>
      <c r="D15" s="17">
        <v>5</v>
      </c>
      <c r="E15" s="17">
        <v>5</v>
      </c>
      <c r="F15" s="17">
        <v>4</v>
      </c>
      <c r="G15" s="17">
        <v>5</v>
      </c>
      <c r="I15" s="12" t="s">
        <v>30</v>
      </c>
      <c r="J15" s="16">
        <f>C13/MAX(C2:C20)</f>
        <v>0.6</v>
      </c>
      <c r="K15" s="16">
        <f t="shared" ref="K15:L15" si="12">D13/MAX(D2:D20)</f>
        <v>0.8</v>
      </c>
      <c r="L15" s="16">
        <f t="shared" si="12"/>
        <v>0.8</v>
      </c>
      <c r="M15" s="16">
        <f>MIN(F2:F20)/F13</f>
        <v>0.5</v>
      </c>
      <c r="N15" s="16">
        <f>MIN(G2:G20)/G13</f>
        <v>0.5</v>
      </c>
      <c r="P15" s="12" t="s">
        <v>30</v>
      </c>
      <c r="Q15" s="28">
        <f t="shared" si="5"/>
        <v>1.9750000000000001</v>
      </c>
    </row>
    <row r="16" spans="2:17" ht="15.75" thickBot="1" x14ac:dyDescent="0.25">
      <c r="B16" s="12" t="s">
        <v>33</v>
      </c>
      <c r="C16" s="16">
        <v>3</v>
      </c>
      <c r="D16" s="17">
        <v>4</v>
      </c>
      <c r="E16" s="17">
        <v>5</v>
      </c>
      <c r="F16" s="17">
        <v>4</v>
      </c>
      <c r="G16" s="17">
        <v>2</v>
      </c>
      <c r="I16" s="12" t="s">
        <v>31</v>
      </c>
      <c r="J16" s="16">
        <f>C14/MAX(C2:C20)</f>
        <v>1</v>
      </c>
      <c r="K16" s="16">
        <f t="shared" ref="K16:L16" si="13">D14/MAX(D2:D20)</f>
        <v>1</v>
      </c>
      <c r="L16" s="16">
        <f t="shared" si="13"/>
        <v>1</v>
      </c>
      <c r="M16" s="16">
        <f>MIN(F2:F20)/F14</f>
        <v>0.4</v>
      </c>
      <c r="N16" s="16">
        <f>MIN(G2:G20)/G14</f>
        <v>0.4</v>
      </c>
      <c r="P16" s="12" t="s">
        <v>31</v>
      </c>
      <c r="Q16" s="28">
        <f t="shared" si="5"/>
        <v>2.5500000000000003</v>
      </c>
    </row>
    <row r="17" spans="2:17" ht="15.75" thickBot="1" x14ac:dyDescent="0.25">
      <c r="B17" s="12" t="s">
        <v>34</v>
      </c>
      <c r="C17" s="16">
        <v>5</v>
      </c>
      <c r="D17" s="17">
        <v>5</v>
      </c>
      <c r="E17" s="17">
        <v>5</v>
      </c>
      <c r="F17" s="17">
        <v>5</v>
      </c>
      <c r="G17" s="17">
        <v>5</v>
      </c>
      <c r="I17" s="12" t="s">
        <v>32</v>
      </c>
      <c r="J17" s="16">
        <f>C15/MAX(C2:C20)</f>
        <v>1</v>
      </c>
      <c r="K17" s="16">
        <f t="shared" ref="K17:L17" si="14">D15/MAX(D2:D20)</f>
        <v>1</v>
      </c>
      <c r="L17" s="16">
        <f t="shared" si="14"/>
        <v>1</v>
      </c>
      <c r="M17" s="16">
        <f>MIN(F2:F20)/F15</f>
        <v>0.5</v>
      </c>
      <c r="N17" s="16">
        <f>MIN(G2:G20)/G15</f>
        <v>0.4</v>
      </c>
      <c r="P17" s="12" t="s">
        <v>32</v>
      </c>
      <c r="Q17" s="28">
        <f t="shared" si="5"/>
        <v>2.5750000000000002</v>
      </c>
    </row>
    <row r="18" spans="2:17" ht="15.75" thickBot="1" x14ac:dyDescent="0.25">
      <c r="B18" s="12" t="s">
        <v>35</v>
      </c>
      <c r="C18" s="16">
        <v>4</v>
      </c>
      <c r="D18" s="17">
        <v>5</v>
      </c>
      <c r="E18" s="17">
        <v>5</v>
      </c>
      <c r="F18" s="17">
        <v>4</v>
      </c>
      <c r="G18" s="17">
        <v>5</v>
      </c>
      <c r="I18" s="12" t="s">
        <v>33</v>
      </c>
      <c r="J18" s="16">
        <f>C16/MAX(C2:C20)</f>
        <v>0.6</v>
      </c>
      <c r="K18" s="16">
        <f t="shared" ref="K18:L18" si="15">D16/MAX(D2:D20)</f>
        <v>0.8</v>
      </c>
      <c r="L18" s="16">
        <f t="shared" si="15"/>
        <v>1</v>
      </c>
      <c r="M18" s="16">
        <f>MIN(F2:F20)/F16</f>
        <v>0.5</v>
      </c>
      <c r="N18" s="16">
        <f>MIN(G2:G20)/G16</f>
        <v>1</v>
      </c>
      <c r="P18" s="12" t="s">
        <v>33</v>
      </c>
      <c r="Q18" s="28">
        <f>(J18*J37)+(K18*K37)+(L18*L37)+(M18*M37)+(N18*N37)</f>
        <v>2.3250000000000002</v>
      </c>
    </row>
    <row r="19" spans="2:17" ht="15.75" thickBot="1" x14ac:dyDescent="0.25">
      <c r="B19" s="12" t="s">
        <v>36</v>
      </c>
      <c r="C19" s="16">
        <v>2</v>
      </c>
      <c r="D19" s="17">
        <v>5</v>
      </c>
      <c r="E19" s="17">
        <v>5</v>
      </c>
      <c r="F19" s="17">
        <v>5</v>
      </c>
      <c r="G19" s="17">
        <v>5</v>
      </c>
      <c r="I19" s="12" t="s">
        <v>34</v>
      </c>
      <c r="J19" s="16">
        <f>C17/MAX(C2:C20)</f>
        <v>1</v>
      </c>
      <c r="K19" s="16">
        <f t="shared" ref="K19:L19" si="16">D17/MAX(D2:D20)</f>
        <v>1</v>
      </c>
      <c r="L19" s="16">
        <f t="shared" si="16"/>
        <v>1</v>
      </c>
      <c r="M19" s="16">
        <f>MIN(F2:F20)/F17</f>
        <v>0.4</v>
      </c>
      <c r="N19" s="16">
        <f>MIN(G2:G20)/G17</f>
        <v>0.4</v>
      </c>
      <c r="P19" s="12" t="s">
        <v>34</v>
      </c>
      <c r="Q19" s="28">
        <f>(J19*J38)+(K19*K38)+(L19*L38)+(M19*M38)+(N19*N38)</f>
        <v>2.5500000000000003</v>
      </c>
    </row>
    <row r="20" spans="2:17" ht="15.75" thickBot="1" x14ac:dyDescent="0.25">
      <c r="B20" s="12" t="s">
        <v>37</v>
      </c>
      <c r="C20" s="16">
        <v>5</v>
      </c>
      <c r="D20" s="17">
        <v>4</v>
      </c>
      <c r="E20" s="17">
        <v>4</v>
      </c>
      <c r="F20" s="17">
        <v>3</v>
      </c>
      <c r="G20" s="17">
        <v>3</v>
      </c>
      <c r="I20" s="12" t="s">
        <v>35</v>
      </c>
      <c r="J20" s="16">
        <f>C18/MAX(C2:C20)</f>
        <v>0.8</v>
      </c>
      <c r="K20" s="16">
        <f t="shared" ref="K20:L20" si="17">D18/MAX(D2:D20)</f>
        <v>1</v>
      </c>
      <c r="L20" s="16">
        <f t="shared" si="17"/>
        <v>1</v>
      </c>
      <c r="M20" s="16">
        <f>MIN(F2:F20)/F18</f>
        <v>0.5</v>
      </c>
      <c r="N20" s="16">
        <f>MIN(G2:G20)/G18</f>
        <v>0.4</v>
      </c>
      <c r="P20" s="12" t="s">
        <v>35</v>
      </c>
      <c r="Q20" s="28">
        <f>(J20*J39)+(K20*K39)+(L20*L39)+(M20*M39)+(N20*N39)</f>
        <v>2.375</v>
      </c>
    </row>
    <row r="21" spans="2:17" ht="15.75" thickBot="1" x14ac:dyDescent="0.25">
      <c r="B21" s="12" t="s">
        <v>1</v>
      </c>
      <c r="C21" s="13">
        <v>1</v>
      </c>
      <c r="D21" s="13">
        <v>0.75</v>
      </c>
      <c r="E21" s="13">
        <v>0.5</v>
      </c>
      <c r="F21" s="13">
        <v>0.25</v>
      </c>
      <c r="G21" s="13">
        <v>0.5</v>
      </c>
      <c r="I21" s="12" t="s">
        <v>36</v>
      </c>
      <c r="J21" s="16">
        <f>C19/MAX(C2:C20)</f>
        <v>0.4</v>
      </c>
      <c r="K21" s="16">
        <f t="shared" ref="K21:L21" si="18">D19/MAX(D2:D20)</f>
        <v>1</v>
      </c>
      <c r="L21" s="16">
        <f t="shared" si="18"/>
        <v>1</v>
      </c>
      <c r="M21" s="16">
        <f>MIN(F2:F20)/F19</f>
        <v>0.4</v>
      </c>
      <c r="N21" s="16">
        <f>MIN(G2:G20)/G19</f>
        <v>0.4</v>
      </c>
      <c r="P21" s="12" t="s">
        <v>36</v>
      </c>
      <c r="Q21" s="28">
        <f>(J21*J40)+(K21*K40)+(L21*L40)+(M21*M40)+(N21*N40)</f>
        <v>1.95</v>
      </c>
    </row>
    <row r="22" spans="2:17" ht="15.75" thickBot="1" x14ac:dyDescent="0.25">
      <c r="B22" s="12" t="s">
        <v>43</v>
      </c>
      <c r="C22" s="30">
        <f>C21/SUM(C21:G21)</f>
        <v>0.33333333333333331</v>
      </c>
      <c r="D22" s="31">
        <f>D21/SUM(C21:G21)</f>
        <v>0.25</v>
      </c>
      <c r="E22" s="30">
        <f>E21/SUM(C21:G21)</f>
        <v>0.16666666666666666</v>
      </c>
      <c r="F22" s="32">
        <f>F21/SUM(C21:G21)</f>
        <v>8.3333333333333329E-2</v>
      </c>
      <c r="G22" s="30">
        <f>G21/SUM(C21:G21)</f>
        <v>0.16666666666666666</v>
      </c>
      <c r="I22" s="12" t="s">
        <v>37</v>
      </c>
      <c r="J22" s="16">
        <f>C20/MAX(C2:C20)</f>
        <v>1</v>
      </c>
      <c r="K22" s="16">
        <f t="shared" ref="K22:L22" si="19">D20/MAX(D2:D20)</f>
        <v>0.8</v>
      </c>
      <c r="L22" s="16">
        <f t="shared" si="19"/>
        <v>0.8</v>
      </c>
      <c r="M22" s="29">
        <f>MIN(F2:F20)/F20</f>
        <v>0.66666666666666663</v>
      </c>
      <c r="N22" s="29">
        <f>MIN(G2:G20)/G20</f>
        <v>0.66666666666666663</v>
      </c>
      <c r="P22" s="12" t="s">
        <v>37</v>
      </c>
      <c r="Q22" s="28">
        <f>(J22*J41)+(K22*K41)+(L22*L41)+(M22*M41)+(N22*N41)</f>
        <v>2.5</v>
      </c>
    </row>
    <row r="23" spans="2:17" x14ac:dyDescent="0.25">
      <c r="I23" s="12" t="s">
        <v>43</v>
      </c>
      <c r="J23" s="13">
        <v>1</v>
      </c>
      <c r="K23" s="13">
        <v>0.75</v>
      </c>
      <c r="L23" s="13">
        <v>0.5</v>
      </c>
      <c r="M23" s="13">
        <v>0.25</v>
      </c>
      <c r="N23" s="13">
        <v>0.5</v>
      </c>
    </row>
    <row r="24" spans="2:17" hidden="1" x14ac:dyDescent="0.25">
      <c r="I24" s="12" t="s">
        <v>43</v>
      </c>
      <c r="J24" s="30">
        <f t="shared" ref="J24" si="20">J23/SUM(J23:N23)</f>
        <v>0.33333333333333331</v>
      </c>
      <c r="K24" s="31">
        <f t="shared" ref="K24" si="21">K23/SUM(J23:N23)</f>
        <v>0.25</v>
      </c>
      <c r="L24" s="30">
        <f t="shared" ref="L24" si="22">L23/SUM(J23:N23)</f>
        <v>0.16666666666666666</v>
      </c>
      <c r="M24" s="32">
        <f t="shared" ref="M24" si="23">M23/SUM(J23:N23)</f>
        <v>8.3333333333333329E-2</v>
      </c>
      <c r="N24" s="30">
        <f t="shared" ref="N24" si="24">N23/SUM(J23:N23)</f>
        <v>0.16666666666666666</v>
      </c>
    </row>
    <row r="25" spans="2:17" x14ac:dyDescent="0.25">
      <c r="I25" s="12" t="s">
        <v>43</v>
      </c>
      <c r="J25" s="13">
        <v>1</v>
      </c>
      <c r="K25" s="13">
        <v>0.75</v>
      </c>
      <c r="L25" s="13">
        <v>0.5</v>
      </c>
      <c r="M25" s="13">
        <v>0.25</v>
      </c>
      <c r="N25" s="13">
        <v>0.5</v>
      </c>
    </row>
    <row r="26" spans="2:17" x14ac:dyDescent="0.25">
      <c r="I26" s="12" t="s">
        <v>43</v>
      </c>
      <c r="J26" s="13">
        <v>1</v>
      </c>
      <c r="K26" s="13">
        <v>0.75</v>
      </c>
      <c r="L26" s="13">
        <v>0.5</v>
      </c>
      <c r="M26" s="13">
        <v>0.25</v>
      </c>
      <c r="N26" s="13">
        <v>0.5</v>
      </c>
    </row>
    <row r="27" spans="2:17" x14ac:dyDescent="0.25">
      <c r="I27" s="12" t="s">
        <v>43</v>
      </c>
      <c r="J27" s="13">
        <v>1</v>
      </c>
      <c r="K27" s="13">
        <v>0.75</v>
      </c>
      <c r="L27" s="13">
        <v>0.5</v>
      </c>
      <c r="M27" s="13">
        <v>0.25</v>
      </c>
      <c r="N27" s="13">
        <v>0.5</v>
      </c>
    </row>
    <row r="28" spans="2:17" x14ac:dyDescent="0.25">
      <c r="I28" s="12" t="s">
        <v>43</v>
      </c>
      <c r="J28" s="13">
        <v>1</v>
      </c>
      <c r="K28" s="13">
        <v>0.75</v>
      </c>
      <c r="L28" s="13">
        <v>0.5</v>
      </c>
      <c r="M28" s="13">
        <v>0.25</v>
      </c>
      <c r="N28" s="13">
        <v>0.5</v>
      </c>
    </row>
    <row r="29" spans="2:17" x14ac:dyDescent="0.25">
      <c r="I29" s="12" t="s">
        <v>43</v>
      </c>
      <c r="J29" s="13">
        <v>1</v>
      </c>
      <c r="K29" s="13">
        <v>0.75</v>
      </c>
      <c r="L29" s="13">
        <v>0.5</v>
      </c>
      <c r="M29" s="13">
        <v>0.25</v>
      </c>
      <c r="N29" s="13">
        <v>0.5</v>
      </c>
    </row>
    <row r="30" spans="2:17" hidden="1" x14ac:dyDescent="0.25">
      <c r="I30" s="12" t="s">
        <v>43</v>
      </c>
      <c r="J30" s="13">
        <v>1</v>
      </c>
      <c r="K30" s="13">
        <v>0.75</v>
      </c>
      <c r="L30" s="13">
        <v>0.5</v>
      </c>
      <c r="M30" s="13">
        <v>0.25</v>
      </c>
      <c r="N30" s="13">
        <v>0.5</v>
      </c>
    </row>
    <row r="31" spans="2:17" x14ac:dyDescent="0.25">
      <c r="I31" s="12" t="s">
        <v>43</v>
      </c>
      <c r="J31" s="13">
        <v>1</v>
      </c>
      <c r="K31" s="13">
        <v>0.75</v>
      </c>
      <c r="L31" s="13">
        <v>0.5</v>
      </c>
      <c r="M31" s="13">
        <v>0.25</v>
      </c>
      <c r="N31" s="13">
        <v>0.5</v>
      </c>
    </row>
    <row r="32" spans="2:17" x14ac:dyDescent="0.25">
      <c r="I32" s="12" t="s">
        <v>43</v>
      </c>
      <c r="J32" s="13">
        <v>1</v>
      </c>
      <c r="K32" s="13">
        <v>0.75</v>
      </c>
      <c r="L32" s="13">
        <v>0.5</v>
      </c>
      <c r="M32" s="13">
        <v>0.25</v>
      </c>
      <c r="N32" s="13">
        <v>0.5</v>
      </c>
    </row>
    <row r="33" spans="9:14" x14ac:dyDescent="0.25">
      <c r="I33" s="12" t="s">
        <v>43</v>
      </c>
      <c r="J33" s="13">
        <v>1</v>
      </c>
      <c r="K33" s="13">
        <v>0.75</v>
      </c>
      <c r="L33" s="13">
        <v>0.5</v>
      </c>
      <c r="M33" s="13">
        <v>0.25</v>
      </c>
      <c r="N33" s="13">
        <v>0.5</v>
      </c>
    </row>
    <row r="34" spans="9:14" x14ac:dyDescent="0.25">
      <c r="I34" s="12" t="s">
        <v>43</v>
      </c>
      <c r="J34" s="13">
        <v>1</v>
      </c>
      <c r="K34" s="13">
        <v>0.75</v>
      </c>
      <c r="L34" s="13">
        <v>0.5</v>
      </c>
      <c r="M34" s="13">
        <v>0.25</v>
      </c>
      <c r="N34" s="13">
        <v>0.5</v>
      </c>
    </row>
    <row r="35" spans="9:14" x14ac:dyDescent="0.25">
      <c r="I35" s="12" t="s">
        <v>43</v>
      </c>
      <c r="J35" s="13">
        <v>1</v>
      </c>
      <c r="K35" s="13">
        <v>0.75</v>
      </c>
      <c r="L35" s="13">
        <v>0.5</v>
      </c>
      <c r="M35" s="13">
        <v>0.25</v>
      </c>
      <c r="N35" s="13">
        <v>0.5</v>
      </c>
    </row>
    <row r="36" spans="9:14" x14ac:dyDescent="0.25">
      <c r="I36" s="12" t="s">
        <v>43</v>
      </c>
      <c r="J36" s="13">
        <v>1</v>
      </c>
      <c r="K36" s="13">
        <v>0.75</v>
      </c>
      <c r="L36" s="13">
        <v>0.5</v>
      </c>
      <c r="M36" s="13">
        <v>0.25</v>
      </c>
      <c r="N36" s="13">
        <v>0.5</v>
      </c>
    </row>
    <row r="37" spans="9:14" x14ac:dyDescent="0.25">
      <c r="I37" s="12" t="s">
        <v>43</v>
      </c>
      <c r="J37" s="13">
        <v>1</v>
      </c>
      <c r="K37" s="13">
        <v>0.75</v>
      </c>
      <c r="L37" s="13">
        <v>0.5</v>
      </c>
      <c r="M37" s="13">
        <v>0.25</v>
      </c>
      <c r="N37" s="13">
        <v>0.5</v>
      </c>
    </row>
    <row r="38" spans="9:14" x14ac:dyDescent="0.25">
      <c r="I38" s="12" t="s">
        <v>43</v>
      </c>
      <c r="J38" s="13">
        <v>1</v>
      </c>
      <c r="K38" s="13">
        <v>0.75</v>
      </c>
      <c r="L38" s="13">
        <v>0.5</v>
      </c>
      <c r="M38" s="13">
        <v>0.25</v>
      </c>
      <c r="N38" s="13">
        <v>0.5</v>
      </c>
    </row>
    <row r="39" spans="9:14" x14ac:dyDescent="0.25">
      <c r="I39" s="12" t="s">
        <v>43</v>
      </c>
      <c r="J39" s="13">
        <v>1</v>
      </c>
      <c r="K39" s="13">
        <v>0.75</v>
      </c>
      <c r="L39" s="13">
        <v>0.5</v>
      </c>
      <c r="M39" s="13">
        <v>0.25</v>
      </c>
      <c r="N39" s="13">
        <v>0.5</v>
      </c>
    </row>
    <row r="40" spans="9:14" x14ac:dyDescent="0.25">
      <c r="I40" s="12" t="s">
        <v>43</v>
      </c>
      <c r="J40" s="13">
        <v>1</v>
      </c>
      <c r="K40" s="13">
        <v>0.75</v>
      </c>
      <c r="L40" s="13">
        <v>0.5</v>
      </c>
      <c r="M40" s="13">
        <v>0.25</v>
      </c>
      <c r="N40" s="13">
        <v>0.5</v>
      </c>
    </row>
    <row r="41" spans="9:14" x14ac:dyDescent="0.25">
      <c r="I41" s="12" t="s">
        <v>43</v>
      </c>
      <c r="J41" s="13">
        <v>1</v>
      </c>
      <c r="K41" s="13">
        <v>0.75</v>
      </c>
      <c r="L41" s="13">
        <v>0.5</v>
      </c>
      <c r="M41" s="13">
        <v>0.25</v>
      </c>
      <c r="N41" s="13">
        <v>0.5</v>
      </c>
    </row>
  </sheetData>
  <mergeCells count="2">
    <mergeCell ref="I1:J1"/>
    <mergeCell ref="P1:Q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6"/>
  <sheetViews>
    <sheetView tabSelected="1" topLeftCell="C10" zoomScale="85" zoomScaleNormal="85" workbookViewId="0">
      <selection activeCell="R25" sqref="R25"/>
    </sheetView>
  </sheetViews>
  <sheetFormatPr defaultRowHeight="15" x14ac:dyDescent="0.25"/>
  <cols>
    <col min="1" max="1" width="16.42578125" customWidth="1"/>
    <col min="12" max="12" width="18" customWidth="1"/>
    <col min="15" max="15" width="16.28515625" customWidth="1"/>
    <col min="17" max="17" width="20" customWidth="1"/>
    <col min="18" max="18" width="14.5703125" customWidth="1"/>
  </cols>
  <sheetData>
    <row r="1" spans="1:21" ht="16.5" thickBot="1" x14ac:dyDescent="0.3">
      <c r="A1" s="5" t="s">
        <v>2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K1" s="2"/>
      <c r="L1" s="20" t="s">
        <v>3</v>
      </c>
      <c r="M1" s="20"/>
      <c r="N1" s="20"/>
      <c r="O1" s="20"/>
      <c r="P1" s="20"/>
      <c r="Q1" s="20"/>
    </row>
    <row r="2" spans="1:21" ht="16.5" thickBot="1" x14ac:dyDescent="0.3">
      <c r="A2" s="7" t="s">
        <v>19</v>
      </c>
      <c r="B2" s="14">
        <v>5</v>
      </c>
      <c r="C2" s="15">
        <v>4</v>
      </c>
      <c r="D2" s="15">
        <v>4</v>
      </c>
      <c r="E2" s="15">
        <v>5</v>
      </c>
      <c r="F2" s="15">
        <v>5</v>
      </c>
      <c r="K2" s="2"/>
      <c r="L2" s="21" t="s">
        <v>4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</row>
    <row r="3" spans="1:21" ht="16.5" thickBot="1" x14ac:dyDescent="0.3">
      <c r="A3" s="7" t="s">
        <v>20</v>
      </c>
      <c r="B3" s="14">
        <v>4</v>
      </c>
      <c r="C3" s="15">
        <v>5</v>
      </c>
      <c r="D3" s="15">
        <v>5</v>
      </c>
      <c r="E3" s="15">
        <v>5</v>
      </c>
      <c r="F3" s="15">
        <v>5</v>
      </c>
      <c r="K3" s="2"/>
      <c r="L3" s="21"/>
      <c r="M3" s="9">
        <f>MAX(B48:B66)</f>
        <v>0.26650089544451305</v>
      </c>
      <c r="N3" s="9">
        <f>MAX(C48:C66)</f>
        <v>0.1952172023607576</v>
      </c>
      <c r="O3" s="9">
        <f>MAX(D48:D66)</f>
        <v>0.12708214194383724</v>
      </c>
      <c r="P3" s="9">
        <f>MIN(E48:E66)</f>
        <v>2.6726124191242435E-2</v>
      </c>
      <c r="Q3" s="9">
        <f>MIN(F48:F66)</f>
        <v>5.1231551957855996E-2</v>
      </c>
    </row>
    <row r="4" spans="1:21" ht="16.5" thickBot="1" x14ac:dyDescent="0.3">
      <c r="A4" s="7" t="s">
        <v>21</v>
      </c>
      <c r="B4" s="14">
        <v>5</v>
      </c>
      <c r="C4" s="15">
        <v>4</v>
      </c>
      <c r="D4" s="15">
        <v>4</v>
      </c>
      <c r="E4" s="15">
        <v>4</v>
      </c>
      <c r="F4" s="15">
        <v>5</v>
      </c>
      <c r="K4" s="2"/>
      <c r="L4" s="2"/>
      <c r="M4" s="2"/>
      <c r="N4" s="2"/>
      <c r="O4" s="2"/>
      <c r="P4" s="2"/>
      <c r="Q4" s="2"/>
    </row>
    <row r="5" spans="1:21" ht="16.5" thickBot="1" x14ac:dyDescent="0.3">
      <c r="A5" s="7" t="s">
        <v>22</v>
      </c>
      <c r="B5" s="14">
        <v>4</v>
      </c>
      <c r="C5" s="15">
        <v>4</v>
      </c>
      <c r="D5" s="15">
        <v>5</v>
      </c>
      <c r="E5" s="15">
        <v>3</v>
      </c>
      <c r="F5" s="15">
        <v>4</v>
      </c>
      <c r="K5" s="2"/>
      <c r="L5" s="2"/>
      <c r="M5" s="2"/>
      <c r="N5" s="2"/>
      <c r="O5" s="2"/>
      <c r="P5" s="2"/>
      <c r="Q5" s="2"/>
    </row>
    <row r="6" spans="1:21" ht="16.5" thickBot="1" x14ac:dyDescent="0.3">
      <c r="A6" s="7" t="s">
        <v>23</v>
      </c>
      <c r="B6" s="14">
        <v>5</v>
      </c>
      <c r="C6" s="15">
        <v>5</v>
      </c>
      <c r="D6" s="15">
        <v>4</v>
      </c>
      <c r="E6" s="15">
        <v>5</v>
      </c>
      <c r="F6" s="15">
        <v>4</v>
      </c>
      <c r="K6" s="2"/>
      <c r="L6" s="20" t="s">
        <v>6</v>
      </c>
      <c r="M6" s="20"/>
      <c r="N6" s="20"/>
      <c r="O6" s="20"/>
      <c r="P6" s="20"/>
      <c r="Q6" s="20"/>
    </row>
    <row r="7" spans="1:21" ht="16.5" thickBot="1" x14ac:dyDescent="0.3">
      <c r="A7" s="7" t="s">
        <v>24</v>
      </c>
      <c r="B7" s="14">
        <v>4</v>
      </c>
      <c r="C7" s="15">
        <v>4</v>
      </c>
      <c r="D7" s="15">
        <v>4</v>
      </c>
      <c r="E7" s="15">
        <v>4</v>
      </c>
      <c r="F7" s="15">
        <v>5</v>
      </c>
      <c r="K7" s="2"/>
      <c r="L7" s="21" t="s">
        <v>4</v>
      </c>
      <c r="M7" s="6" t="s">
        <v>14</v>
      </c>
      <c r="N7" s="6" t="s">
        <v>15</v>
      </c>
      <c r="O7" s="6" t="s">
        <v>16</v>
      </c>
      <c r="P7" s="6" t="s">
        <v>17</v>
      </c>
      <c r="Q7" s="6" t="s">
        <v>18</v>
      </c>
    </row>
    <row r="8" spans="1:21" ht="16.5" thickBot="1" x14ac:dyDescent="0.3">
      <c r="A8" s="7" t="s">
        <v>25</v>
      </c>
      <c r="B8" s="14">
        <v>5</v>
      </c>
      <c r="C8" s="15">
        <v>5</v>
      </c>
      <c r="D8" s="15">
        <v>5</v>
      </c>
      <c r="E8" s="15">
        <v>5</v>
      </c>
      <c r="F8" s="15">
        <v>5</v>
      </c>
      <c r="K8" s="2"/>
      <c r="L8" s="21"/>
      <c r="M8" s="9">
        <f>MIN(B48:B66)</f>
        <v>0.10660035817780521</v>
      </c>
      <c r="N8" s="9">
        <f>MIN(C48:C66)</f>
        <v>0.11713032141645455</v>
      </c>
      <c r="O8" s="9">
        <f>MIN(D48:D66)</f>
        <v>7.6249285166302333E-2</v>
      </c>
      <c r="P8" s="9">
        <f>MAX(E48:E66)</f>
        <v>6.6815310478106099E-2</v>
      </c>
      <c r="Q8" s="9">
        <f>MAX(F48:F66)</f>
        <v>0.12807887989463998</v>
      </c>
    </row>
    <row r="9" spans="1:21" ht="16.5" thickBot="1" x14ac:dyDescent="0.3">
      <c r="A9" s="7" t="s">
        <v>26</v>
      </c>
      <c r="B9" s="14">
        <v>5</v>
      </c>
      <c r="C9" s="15">
        <v>3</v>
      </c>
      <c r="D9" s="15">
        <v>4</v>
      </c>
      <c r="E9" s="15">
        <v>4</v>
      </c>
      <c r="F9" s="15">
        <v>2</v>
      </c>
      <c r="K9" s="2"/>
      <c r="L9" s="2"/>
      <c r="M9" s="4"/>
      <c r="N9" s="4"/>
      <c r="O9" s="4"/>
      <c r="P9" s="4"/>
      <c r="Q9" s="4"/>
    </row>
    <row r="10" spans="1:21" ht="16.5" thickBot="1" x14ac:dyDescent="0.3">
      <c r="A10" s="7" t="s">
        <v>27</v>
      </c>
      <c r="B10" s="14">
        <v>4</v>
      </c>
      <c r="C10" s="15">
        <v>4</v>
      </c>
      <c r="D10" s="15">
        <v>3</v>
      </c>
      <c r="E10" s="15">
        <v>2</v>
      </c>
      <c r="F10" s="15">
        <v>4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6.5" thickBot="1" x14ac:dyDescent="0.3">
      <c r="A11" s="7" t="s">
        <v>28</v>
      </c>
      <c r="B11" s="14">
        <v>4</v>
      </c>
      <c r="C11" s="15">
        <v>4</v>
      </c>
      <c r="D11" s="15">
        <v>5</v>
      </c>
      <c r="E11" s="15">
        <v>5</v>
      </c>
      <c r="F11" s="15">
        <v>5</v>
      </c>
      <c r="K11" s="2"/>
      <c r="L11" s="20" t="s">
        <v>9</v>
      </c>
      <c r="M11" s="20"/>
      <c r="N11" s="20"/>
      <c r="O11" s="20"/>
      <c r="Q11" s="23" t="s">
        <v>10</v>
      </c>
      <c r="R11" s="24"/>
      <c r="U11" s="2"/>
    </row>
    <row r="12" spans="1:21" ht="16.5" thickBot="1" x14ac:dyDescent="0.3">
      <c r="A12" s="7" t="s">
        <v>29</v>
      </c>
      <c r="B12" s="14">
        <v>3</v>
      </c>
      <c r="C12" s="15">
        <v>4</v>
      </c>
      <c r="D12" s="15">
        <v>4</v>
      </c>
      <c r="E12" s="15">
        <v>4</v>
      </c>
      <c r="F12" s="15">
        <v>5</v>
      </c>
      <c r="K12" s="2"/>
      <c r="L12" s="22" t="s">
        <v>11</v>
      </c>
      <c r="M12" s="22"/>
      <c r="N12" s="22" t="s">
        <v>12</v>
      </c>
      <c r="O12" s="22"/>
      <c r="P12" s="2"/>
      <c r="Q12" s="7" t="s">
        <v>19</v>
      </c>
      <c r="R12" s="33">
        <f>O13/(O13+M13)</f>
        <v>0.6286019757223219</v>
      </c>
      <c r="U12" s="2"/>
    </row>
    <row r="13" spans="1:21" ht="16.5" thickBot="1" x14ac:dyDescent="0.3">
      <c r="A13" s="7" t="s">
        <v>30</v>
      </c>
      <c r="B13" s="14">
        <v>3</v>
      </c>
      <c r="C13" s="15">
        <v>4</v>
      </c>
      <c r="D13" s="15">
        <v>4</v>
      </c>
      <c r="E13" s="15">
        <v>4</v>
      </c>
      <c r="F13" s="15">
        <v>4</v>
      </c>
      <c r="K13" s="2"/>
      <c r="L13" s="7" t="s">
        <v>19</v>
      </c>
      <c r="M13" s="11">
        <f>SQRT(($B48-$M$3)^2+($C48-$N$3)^2+($D48-$O$3)^2+($E48-$P$3)^2+($F48-$Q$3)^2)</f>
        <v>9.8402437693942621E-2</v>
      </c>
      <c r="N13" s="7" t="s">
        <v>19</v>
      </c>
      <c r="O13" s="11">
        <f>SQRT(($B48-$M$8)^2+($C48-$N$8)^2+($D48-$O$8)^2+($E48-$P$8)^2+($F48-$Q$8)^2)</f>
        <v>0.16654899247406332</v>
      </c>
      <c r="P13" s="2"/>
      <c r="Q13" s="7" t="s">
        <v>20</v>
      </c>
      <c r="R13" s="33">
        <f>O14/(O14+M14)</f>
        <v>0.58183939803599793</v>
      </c>
      <c r="U13" s="2"/>
    </row>
    <row r="14" spans="1:21" ht="16.5" thickBot="1" x14ac:dyDescent="0.3">
      <c r="A14" s="7" t="s">
        <v>31</v>
      </c>
      <c r="B14" s="14">
        <v>5</v>
      </c>
      <c r="C14" s="15">
        <v>5</v>
      </c>
      <c r="D14" s="15">
        <v>5</v>
      </c>
      <c r="E14" s="15">
        <v>5</v>
      </c>
      <c r="F14" s="15">
        <v>5</v>
      </c>
      <c r="K14" s="2"/>
      <c r="L14" s="7" t="s">
        <v>20</v>
      </c>
      <c r="M14" s="11">
        <f>SQRT(($B49-$M$3)^2+($C49-$N$3)^2+($D49-$O$3)^2+($E49-$P$3)^2+($F49-$Q$3)^2)</f>
        <v>0.10175246315974651</v>
      </c>
      <c r="N14" s="7" t="s">
        <v>20</v>
      </c>
      <c r="O14" s="11">
        <f t="shared" ref="O14:O31" si="0">SQRT(($B49-$M$8)^2+($C49-$N$8)^2+($D49-$O$8)^2+($E49-$P$8)^2+($F49-$Q$8)^2)</f>
        <v>0.14158098978115494</v>
      </c>
      <c r="P14" s="2"/>
      <c r="Q14" s="7" t="s">
        <v>21</v>
      </c>
      <c r="R14" s="33">
        <f>O15/(O15+M15)</f>
        <v>0.64056163861402071</v>
      </c>
      <c r="U14" s="2"/>
    </row>
    <row r="15" spans="1:21" ht="16.5" thickBot="1" x14ac:dyDescent="0.3">
      <c r="A15" s="7" t="s">
        <v>32</v>
      </c>
      <c r="B15" s="14">
        <v>5</v>
      </c>
      <c r="C15" s="15">
        <v>5</v>
      </c>
      <c r="D15" s="15">
        <v>5</v>
      </c>
      <c r="E15" s="15">
        <v>4</v>
      </c>
      <c r="F15" s="15">
        <v>5</v>
      </c>
      <c r="K15" s="2"/>
      <c r="L15" s="7" t="s">
        <v>21</v>
      </c>
      <c r="M15" s="11">
        <f>SQRT(($B50-$M$3)^2+($C50-$N$3)^2+($D50-$O$3)^2+($E50-$P$3)^2+($F50-$Q$3)^2)</f>
        <v>9.3755973683030555E-2</v>
      </c>
      <c r="N15" s="7" t="s">
        <v>21</v>
      </c>
      <c r="O15" s="11">
        <f t="shared" si="0"/>
        <v>0.16708422523594807</v>
      </c>
      <c r="P15" s="2"/>
      <c r="Q15" s="7" t="s">
        <v>22</v>
      </c>
      <c r="R15" s="33">
        <f t="shared" ref="R15:R29" si="1">O16/(O16+M16)</f>
        <v>0.60518104370596038</v>
      </c>
      <c r="U15" s="3"/>
    </row>
    <row r="16" spans="1:21" ht="16.5" thickBot="1" x14ac:dyDescent="0.3">
      <c r="A16" s="7" t="s">
        <v>33</v>
      </c>
      <c r="B16" s="14">
        <v>3</v>
      </c>
      <c r="C16" s="15">
        <v>4</v>
      </c>
      <c r="D16" s="15">
        <v>5</v>
      </c>
      <c r="E16" s="15">
        <v>4</v>
      </c>
      <c r="F16" s="15">
        <v>2</v>
      </c>
      <c r="K16" s="2"/>
      <c r="L16" s="7" t="s">
        <v>22</v>
      </c>
      <c r="M16" s="11">
        <f t="shared" ref="M16:M30" si="2">SQRT(($B51-$M$3)^2+($C51-$N$3)^2+($D51-$O$3)^2+($E51-$P$3)^2+($F51-$Q$3)^2)</f>
        <v>8.4667246792330869E-2</v>
      </c>
      <c r="N16" s="7" t="s">
        <v>22</v>
      </c>
      <c r="O16" s="11">
        <f t="shared" si="0"/>
        <v>0.12977850218349923</v>
      </c>
      <c r="P16" s="2"/>
      <c r="Q16" s="7" t="s">
        <v>23</v>
      </c>
      <c r="R16" s="33">
        <f t="shared" si="1"/>
        <v>0.72220370216217744</v>
      </c>
      <c r="S16" s="2"/>
      <c r="T16" s="2"/>
      <c r="U16" s="2"/>
    </row>
    <row r="17" spans="1:21" ht="16.5" thickBot="1" x14ac:dyDescent="0.3">
      <c r="A17" s="7" t="s">
        <v>34</v>
      </c>
      <c r="B17" s="14">
        <v>5</v>
      </c>
      <c r="C17" s="15">
        <v>5</v>
      </c>
      <c r="D17" s="15">
        <v>5</v>
      </c>
      <c r="E17" s="15">
        <v>5</v>
      </c>
      <c r="F17" s="15">
        <v>5</v>
      </c>
      <c r="K17" s="2"/>
      <c r="L17" s="7" t="s">
        <v>23</v>
      </c>
      <c r="M17" s="11">
        <f t="shared" si="2"/>
        <v>6.9841317321444482E-2</v>
      </c>
      <c r="N17" s="7" t="s">
        <v>23</v>
      </c>
      <c r="O17" s="11">
        <f t="shared" si="0"/>
        <v>0.18157066284186865</v>
      </c>
      <c r="P17" s="2"/>
      <c r="Q17" s="7" t="s">
        <v>24</v>
      </c>
      <c r="R17" s="33">
        <f t="shared" si="1"/>
        <v>0.52056748347896376</v>
      </c>
      <c r="S17" s="2"/>
      <c r="T17" s="2"/>
      <c r="U17" s="2"/>
    </row>
    <row r="18" spans="1:21" ht="16.5" thickBot="1" x14ac:dyDescent="0.3">
      <c r="A18" s="7" t="s">
        <v>35</v>
      </c>
      <c r="B18" s="14">
        <v>4</v>
      </c>
      <c r="C18" s="15">
        <v>5</v>
      </c>
      <c r="D18" s="15">
        <v>5</v>
      </c>
      <c r="E18" s="15">
        <v>4</v>
      </c>
      <c r="F18" s="15">
        <v>5</v>
      </c>
      <c r="K18" s="2"/>
      <c r="L18" s="7" t="s">
        <v>24</v>
      </c>
      <c r="M18" s="11">
        <f t="shared" si="2"/>
        <v>0.10784753911036733</v>
      </c>
      <c r="N18" s="7" t="s">
        <v>24</v>
      </c>
      <c r="O18" s="11">
        <f t="shared" si="0"/>
        <v>0.1171007808178561</v>
      </c>
      <c r="P18" s="2"/>
      <c r="Q18" s="7" t="s">
        <v>25</v>
      </c>
      <c r="R18" s="33">
        <f t="shared" si="1"/>
        <v>0.68103770683070086</v>
      </c>
      <c r="S18" s="2"/>
      <c r="T18" s="2"/>
      <c r="U18" s="2"/>
    </row>
    <row r="19" spans="1:21" ht="16.5" thickBot="1" x14ac:dyDescent="0.3">
      <c r="A19" s="7" t="s">
        <v>36</v>
      </c>
      <c r="B19" s="14">
        <v>2</v>
      </c>
      <c r="C19" s="15">
        <v>5</v>
      </c>
      <c r="D19" s="15">
        <v>5</v>
      </c>
      <c r="E19" s="15">
        <v>5</v>
      </c>
      <c r="F19" s="15">
        <v>5</v>
      </c>
      <c r="K19" s="2"/>
      <c r="L19" s="7" t="s">
        <v>25</v>
      </c>
      <c r="M19" s="11">
        <f t="shared" si="2"/>
        <v>8.6675571346063116E-2</v>
      </c>
      <c r="N19" s="7" t="s">
        <v>25</v>
      </c>
      <c r="O19" s="11">
        <f t="shared" si="0"/>
        <v>0.18506680448410232</v>
      </c>
      <c r="P19" s="2"/>
      <c r="Q19" s="7" t="s">
        <v>26</v>
      </c>
      <c r="R19" s="33">
        <f t="shared" si="1"/>
        <v>0.67543556080074563</v>
      </c>
      <c r="S19" s="2"/>
      <c r="T19" s="2"/>
      <c r="U19" s="2"/>
    </row>
    <row r="20" spans="1:21" ht="16.5" thickBot="1" x14ac:dyDescent="0.3">
      <c r="A20" s="7" t="s">
        <v>37</v>
      </c>
      <c r="B20" s="14">
        <v>5</v>
      </c>
      <c r="C20" s="15">
        <v>4</v>
      </c>
      <c r="D20" s="15">
        <v>4</v>
      </c>
      <c r="E20" s="15">
        <v>3</v>
      </c>
      <c r="F20" s="15">
        <v>3</v>
      </c>
      <c r="L20" s="7" t="s">
        <v>26</v>
      </c>
      <c r="M20" s="11">
        <f t="shared" si="2"/>
        <v>8.6358795278401249E-2</v>
      </c>
      <c r="N20" s="7" t="s">
        <v>26</v>
      </c>
      <c r="O20" s="11">
        <f t="shared" si="0"/>
        <v>0.1797171663748853</v>
      </c>
      <c r="Q20" s="7" t="s">
        <v>27</v>
      </c>
      <c r="R20" s="33">
        <f t="shared" si="1"/>
        <v>0.55712977966196076</v>
      </c>
    </row>
    <row r="21" spans="1:21" ht="15.75" x14ac:dyDescent="0.25">
      <c r="A21" s="7" t="s">
        <v>5</v>
      </c>
      <c r="B21" s="8">
        <v>1</v>
      </c>
      <c r="C21" s="8">
        <v>0.75</v>
      </c>
      <c r="D21" s="8">
        <v>0.5</v>
      </c>
      <c r="E21" s="8">
        <v>0.25</v>
      </c>
      <c r="F21" s="8">
        <v>0.5</v>
      </c>
      <c r="L21" s="7" t="s">
        <v>27</v>
      </c>
      <c r="M21" s="11">
        <f t="shared" si="2"/>
        <v>9.7846566516088904E-2</v>
      </c>
      <c r="N21" s="7" t="s">
        <v>27</v>
      </c>
      <c r="O21" s="11">
        <f t="shared" si="0"/>
        <v>0.12309076912459474</v>
      </c>
      <c r="Q21" s="7" t="s">
        <v>28</v>
      </c>
      <c r="R21" s="33">
        <f t="shared" si="1"/>
        <v>0.53299550867556944</v>
      </c>
    </row>
    <row r="22" spans="1:21" ht="15.75" x14ac:dyDescent="0.25">
      <c r="A22" s="2"/>
      <c r="B22" s="2"/>
      <c r="C22" s="2"/>
      <c r="D22" s="2"/>
      <c r="E22" s="2"/>
      <c r="F22" s="2"/>
      <c r="L22" s="7" t="s">
        <v>28</v>
      </c>
      <c r="M22" s="11">
        <f t="shared" si="2"/>
        <v>0.10898602664093232</v>
      </c>
      <c r="N22" s="7" t="s">
        <v>28</v>
      </c>
      <c r="O22" s="11">
        <f t="shared" si="0"/>
        <v>0.12438651830364969</v>
      </c>
      <c r="Q22" s="7" t="s">
        <v>29</v>
      </c>
      <c r="R22" s="33">
        <f t="shared" si="1"/>
        <v>0.3366312284193998</v>
      </c>
    </row>
    <row r="23" spans="1:21" ht="15.75" x14ac:dyDescent="0.25">
      <c r="A23" s="3"/>
      <c r="B23" s="3"/>
      <c r="C23" s="3"/>
      <c r="D23" s="3"/>
      <c r="E23" s="3"/>
      <c r="F23" s="3"/>
      <c r="L23" s="7" t="s">
        <v>29</v>
      </c>
      <c r="M23" s="11">
        <f t="shared" si="2"/>
        <v>0.14196414675857238</v>
      </c>
      <c r="N23" s="7" t="s">
        <v>29</v>
      </c>
      <c r="O23" s="11">
        <f t="shared" si="0"/>
        <v>7.2040721785836551E-2</v>
      </c>
      <c r="Q23" s="7" t="s">
        <v>30</v>
      </c>
      <c r="R23" s="33">
        <f t="shared" si="1"/>
        <v>0.37052271179706503</v>
      </c>
    </row>
    <row r="24" spans="1:21" ht="15.75" x14ac:dyDescent="0.25">
      <c r="A24" s="18" t="s">
        <v>7</v>
      </c>
      <c r="B24" s="19"/>
      <c r="C24" s="19"/>
      <c r="D24" s="19"/>
      <c r="E24" s="19"/>
      <c r="F24" s="19"/>
      <c r="L24" s="7" t="s">
        <v>30</v>
      </c>
      <c r="M24" s="11">
        <f t="shared" si="2"/>
        <v>0.1298960317710913</v>
      </c>
      <c r="N24" s="7" t="s">
        <v>30</v>
      </c>
      <c r="O24" s="11">
        <f t="shared" si="0"/>
        <v>7.6459358972116226E-2</v>
      </c>
      <c r="Q24" s="7" t="s">
        <v>31</v>
      </c>
      <c r="R24" s="33">
        <f t="shared" si="1"/>
        <v>0.68103770683070086</v>
      </c>
    </row>
    <row r="25" spans="1:21" ht="15.75" x14ac:dyDescent="0.25">
      <c r="A25" s="10" t="s">
        <v>8</v>
      </c>
      <c r="B25" s="6" t="s">
        <v>14</v>
      </c>
      <c r="C25" s="6" t="s">
        <v>15</v>
      </c>
      <c r="D25" s="6" t="s">
        <v>16</v>
      </c>
      <c r="E25" s="6" t="s">
        <v>17</v>
      </c>
      <c r="F25" s="6" t="s">
        <v>18</v>
      </c>
      <c r="L25" s="7" t="s">
        <v>31</v>
      </c>
      <c r="M25" s="11">
        <f t="shared" si="2"/>
        <v>8.6675571346063116E-2</v>
      </c>
      <c r="N25" s="7" t="s">
        <v>31</v>
      </c>
      <c r="O25" s="11">
        <f t="shared" si="0"/>
        <v>0.18506680448410232</v>
      </c>
      <c r="Q25" s="7" t="s">
        <v>32</v>
      </c>
      <c r="R25" s="33">
        <f t="shared" si="1"/>
        <v>0.69517101477314636</v>
      </c>
    </row>
    <row r="26" spans="1:21" ht="15.75" x14ac:dyDescent="0.25">
      <c r="A26" s="7" t="s">
        <v>19</v>
      </c>
      <c r="B26" s="9">
        <f>B2/SQRT($B$2^2+$B$3^2+$B$4^2+$B$5^2+$B$6^2+$B$7^2+$B$8^2+$B$9^2+$B$10^2+$B$11^2+$B$12^2+$B$13^2+$B$14^2+$B$15^2+$B$16^2+$B$17^2+$B$18^2+$B$19^2+$B$20^2)</f>
        <v>0.26650089544451305</v>
      </c>
      <c r="C26" s="9">
        <f>C2/SQRT($C$2^2+$C$3^2+$C$4^2+$C$5^2+$C$6^2+$C$7^2+$C$8^2+$C$9^2+$C$10^2+$C$11^2+$C$12^2+$C$13^2+$C$14^2+$C$15^2+$C$16^2+$C$17^2+$C$18^2+$C$19^2+$C$20^2)</f>
        <v>0.20823168251814142</v>
      </c>
      <c r="D26" s="9">
        <f>D2/SQRT($D$2^2+$D$3^2+$D$4^2+$D$5^2+$D$6^2+$D$7^2+$D$8^2+$D$9^2+$D$10^2+$D$11^2+$D$12^2+$D$13^2+$D$14^2+$D$15^2+$D$16^2+$D$17^2+$D$18^2+$D$19^2+$D$20^2)</f>
        <v>0.20333142711013957</v>
      </c>
      <c r="E26" s="9">
        <f>E2/SQRT($E$2^2+$E$3^2+$E$4^2+$E$5^2+$E$6^2+$E$7^2+$E$8^2+$E$9^2+$E$10^2+$E$11^2+$E$12^2+$E$13^2+$E$14^2+$E$15^2+$E$16^2+$E$17^2+$E$18^2+$E$19^2+$E$20^2)</f>
        <v>0.2672612419124244</v>
      </c>
      <c r="F26" s="9">
        <f>F2/SQRT($F$2^2+$F$3^2+$F$4^2+$F$5^2+$F$6^2+$F$7^2+$F$8^2+$F$9^2+$F$10^2+$F$11^2+$F$12^2+$F$13^2+$F$14^2+$F$15^2+$F$16^2+$F$17^2+$F$18^2+$F$19^2+$F$20^2)</f>
        <v>0.25615775978927996</v>
      </c>
      <c r="L26" s="7" t="s">
        <v>32</v>
      </c>
      <c r="M26" s="11">
        <f t="shared" si="2"/>
        <v>8.1362138155958844E-2</v>
      </c>
      <c r="N26" s="7" t="s">
        <v>32</v>
      </c>
      <c r="O26" s="11">
        <f t="shared" si="0"/>
        <v>0.18554862853313786</v>
      </c>
      <c r="Q26" s="7" t="s">
        <v>33</v>
      </c>
      <c r="R26" s="33">
        <f t="shared" si="1"/>
        <v>0.49465927417537964</v>
      </c>
    </row>
    <row r="27" spans="1:21" ht="15.75" x14ac:dyDescent="0.25">
      <c r="A27" s="7" t="s">
        <v>20</v>
      </c>
      <c r="B27" s="9">
        <f t="shared" ref="B27:B44" si="3">B3/SQRT($B$2^2+$B$3^2+$B$4^2+$B$5^2+$B$6^2+$B$7^2+$B$8^2+$B$9^2+$B$10^2+$B$11^2+$B$12^2+$B$13^2+$B$14^2+$B$15^2+$B$16^2+$B$17^2+$B$18^2+$B$19^2+$B$20^2)</f>
        <v>0.21320071635561041</v>
      </c>
      <c r="C27" s="9">
        <f t="shared" ref="C27:C44" si="4">C3/SQRT($C$2^2+$C$3^2+$C$4^2+$C$5^2+$C$6^2+$C$7^2+$C$8^2+$C$9^2+$C$10^2+$C$11^2+$C$12^2+$C$13^2+$C$14^2+$C$15^2+$C$16^2+$C$17^2+$C$18^2+$C$19^2+$C$20^2)</f>
        <v>0.2602896031476768</v>
      </c>
      <c r="D27" s="9">
        <f t="shared" ref="D27:D44" si="5">D3/SQRT($D$2^2+$D$3^2+$D$4^2+$D$5^2+$D$6^2+$D$7^2+$D$8^2+$D$9^2+$D$10^2+$D$11^2+$D$12^2+$D$13^2+$D$14^2+$D$15^2+$D$16^2+$D$17^2+$D$18^2+$D$19^2+$D$20^2)</f>
        <v>0.25416428388767448</v>
      </c>
      <c r="E27" s="9">
        <f t="shared" ref="E27:E44" si="6">E3/SQRT($E$2^2+$E$3^2+$E$4^2+$E$5^2+$E$6^2+$E$7^2+$E$8^2+$E$9^2+$E$10^2+$E$11^2+$E$12^2+$E$13^2+$E$14^2+$E$15^2+$E$16^2+$E$17^2+$E$18^2+$E$19^2+$E$20^2)</f>
        <v>0.2672612419124244</v>
      </c>
      <c r="F27" s="9">
        <f t="shared" ref="F27:F44" si="7">F3/SQRT($F$2^2+$F$3^2+$F$4^2+$F$5^2+$F$6^2+$F$7^2+$F$8^2+$F$9^2+$F$10^2+$F$11^2+$F$12^2+$F$13^2+$F$14^2+$F$15^2+$F$16^2+$F$17^2+$F$18^2+$F$19^2+$F$20^2)</f>
        <v>0.25615775978927996</v>
      </c>
      <c r="L27" s="7" t="s">
        <v>33</v>
      </c>
      <c r="M27" s="11">
        <f t="shared" si="2"/>
        <v>0.11662895147357075</v>
      </c>
      <c r="N27" s="7" t="s">
        <v>33</v>
      </c>
      <c r="O27" s="11">
        <f t="shared" si="0"/>
        <v>0.11416375038764257</v>
      </c>
      <c r="Q27" s="7" t="s">
        <v>34</v>
      </c>
      <c r="R27" s="33">
        <f t="shared" si="1"/>
        <v>0.68103770683070086</v>
      </c>
    </row>
    <row r="28" spans="1:21" ht="15.75" x14ac:dyDescent="0.25">
      <c r="A28" s="7" t="s">
        <v>21</v>
      </c>
      <c r="B28" s="9">
        <f t="shared" si="3"/>
        <v>0.26650089544451305</v>
      </c>
      <c r="C28" s="9">
        <f t="shared" si="4"/>
        <v>0.20823168251814142</v>
      </c>
      <c r="D28" s="9">
        <f t="shared" si="5"/>
        <v>0.20333142711013957</v>
      </c>
      <c r="E28" s="9">
        <f t="shared" si="6"/>
        <v>0.21380899352993948</v>
      </c>
      <c r="F28" s="9">
        <f t="shared" si="7"/>
        <v>0.25615775978927996</v>
      </c>
      <c r="L28" s="7" t="s">
        <v>34</v>
      </c>
      <c r="M28" s="11">
        <f t="shared" si="2"/>
        <v>8.6675571346063116E-2</v>
      </c>
      <c r="N28" s="7" t="s">
        <v>34</v>
      </c>
      <c r="O28" s="11">
        <f t="shared" si="0"/>
        <v>0.18506680448410232</v>
      </c>
      <c r="Q28" s="7" t="s">
        <v>35</v>
      </c>
      <c r="R28" s="33">
        <f t="shared" si="1"/>
        <v>0.59383818892258933</v>
      </c>
    </row>
    <row r="29" spans="1:21" ht="15.75" x14ac:dyDescent="0.25">
      <c r="A29" s="7" t="s">
        <v>22</v>
      </c>
      <c r="B29" s="9">
        <f t="shared" si="3"/>
        <v>0.21320071635561041</v>
      </c>
      <c r="C29" s="9">
        <f t="shared" si="4"/>
        <v>0.20823168251814142</v>
      </c>
      <c r="D29" s="9">
        <f t="shared" si="5"/>
        <v>0.25416428388767448</v>
      </c>
      <c r="E29" s="9">
        <f t="shared" si="6"/>
        <v>0.16035674514745463</v>
      </c>
      <c r="F29" s="9">
        <f t="shared" si="7"/>
        <v>0.20492620783142398</v>
      </c>
      <c r="L29" s="7" t="s">
        <v>35</v>
      </c>
      <c r="M29" s="11">
        <f t="shared" si="2"/>
        <v>9.7266163778666773E-2</v>
      </c>
      <c r="N29" s="7" t="s">
        <v>35</v>
      </c>
      <c r="O29" s="11">
        <f t="shared" si="0"/>
        <v>0.14221022500503586</v>
      </c>
      <c r="Q29" s="7" t="s">
        <v>36</v>
      </c>
      <c r="R29" s="33">
        <f t="shared" si="1"/>
        <v>0.3387482116696261</v>
      </c>
    </row>
    <row r="30" spans="1:21" ht="15.75" x14ac:dyDescent="0.25">
      <c r="A30" s="7" t="s">
        <v>23</v>
      </c>
      <c r="B30" s="9">
        <f t="shared" si="3"/>
        <v>0.26650089544451305</v>
      </c>
      <c r="C30" s="9">
        <f t="shared" si="4"/>
        <v>0.2602896031476768</v>
      </c>
      <c r="D30" s="9">
        <f t="shared" si="5"/>
        <v>0.20333142711013957</v>
      </c>
      <c r="E30" s="9">
        <f t="shared" si="6"/>
        <v>0.2672612419124244</v>
      </c>
      <c r="F30" s="9">
        <f t="shared" si="7"/>
        <v>0.20492620783142398</v>
      </c>
      <c r="L30" s="7" t="s">
        <v>36</v>
      </c>
      <c r="M30" s="11">
        <f t="shared" si="2"/>
        <v>0.18188138026292933</v>
      </c>
      <c r="N30" s="7" t="s">
        <v>36</v>
      </c>
      <c r="O30" s="11">
        <f t="shared" si="0"/>
        <v>9.3174783626124594E-2</v>
      </c>
      <c r="Q30" s="7" t="s">
        <v>37</v>
      </c>
      <c r="R30" s="33">
        <f>O31/(O31+M31)</f>
        <v>0.76279832344353116</v>
      </c>
    </row>
    <row r="31" spans="1:21" ht="15.75" x14ac:dyDescent="0.25">
      <c r="A31" s="7" t="s">
        <v>24</v>
      </c>
      <c r="B31" s="9">
        <f t="shared" si="3"/>
        <v>0.21320071635561041</v>
      </c>
      <c r="C31" s="9">
        <f t="shared" si="4"/>
        <v>0.20823168251814142</v>
      </c>
      <c r="D31" s="9">
        <f t="shared" si="5"/>
        <v>0.20333142711013957</v>
      </c>
      <c r="E31" s="9">
        <f t="shared" si="6"/>
        <v>0.21380899352993948</v>
      </c>
      <c r="F31" s="9">
        <f t="shared" si="7"/>
        <v>0.25615775978927996</v>
      </c>
      <c r="L31" s="7" t="s">
        <v>37</v>
      </c>
      <c r="M31" s="11">
        <f>SQRT(($B66-$M$3)^2+($C66-$N$3)^2+($D66-$O$3)^2+($E66-$P$3)^2+($F66-$Q$3)^2)</f>
        <v>5.4819015710954135E-2</v>
      </c>
      <c r="N31" s="7" t="s">
        <v>37</v>
      </c>
      <c r="O31" s="11">
        <f t="shared" si="0"/>
        <v>0.17628818600354879</v>
      </c>
    </row>
    <row r="32" spans="1:21" ht="15.75" x14ac:dyDescent="0.25">
      <c r="A32" s="7" t="s">
        <v>25</v>
      </c>
      <c r="B32" s="9">
        <f t="shared" si="3"/>
        <v>0.26650089544451305</v>
      </c>
      <c r="C32" s="9">
        <f t="shared" si="4"/>
        <v>0.2602896031476768</v>
      </c>
      <c r="D32" s="9">
        <f t="shared" si="5"/>
        <v>0.25416428388767448</v>
      </c>
      <c r="E32" s="9">
        <f t="shared" si="6"/>
        <v>0.2672612419124244</v>
      </c>
      <c r="F32" s="9">
        <f t="shared" si="7"/>
        <v>0.25615775978927996</v>
      </c>
    </row>
    <row r="33" spans="1:6" ht="15.75" x14ac:dyDescent="0.25">
      <c r="A33" s="7" t="s">
        <v>26</v>
      </c>
      <c r="B33" s="9">
        <f t="shared" si="3"/>
        <v>0.26650089544451305</v>
      </c>
      <c r="C33" s="9">
        <f t="shared" si="4"/>
        <v>0.15617376188860607</v>
      </c>
      <c r="D33" s="9">
        <f t="shared" si="5"/>
        <v>0.20333142711013957</v>
      </c>
      <c r="E33" s="9">
        <f t="shared" si="6"/>
        <v>0.21380899352993948</v>
      </c>
      <c r="F33" s="9">
        <f t="shared" si="7"/>
        <v>0.10246310391571199</v>
      </c>
    </row>
    <row r="34" spans="1:6" ht="15.75" x14ac:dyDescent="0.25">
      <c r="A34" s="7" t="s">
        <v>27</v>
      </c>
      <c r="B34" s="9">
        <f t="shared" si="3"/>
        <v>0.21320071635561041</v>
      </c>
      <c r="C34" s="9">
        <f t="shared" si="4"/>
        <v>0.20823168251814142</v>
      </c>
      <c r="D34" s="9">
        <f t="shared" si="5"/>
        <v>0.15249857033260467</v>
      </c>
      <c r="E34" s="9">
        <f t="shared" si="6"/>
        <v>0.10690449676496974</v>
      </c>
      <c r="F34" s="9">
        <f t="shared" si="7"/>
        <v>0.20492620783142398</v>
      </c>
    </row>
    <row r="35" spans="1:6" ht="15.75" x14ac:dyDescent="0.25">
      <c r="A35" s="7" t="s">
        <v>28</v>
      </c>
      <c r="B35" s="9">
        <f t="shared" si="3"/>
        <v>0.21320071635561041</v>
      </c>
      <c r="C35" s="9">
        <f t="shared" si="4"/>
        <v>0.20823168251814142</v>
      </c>
      <c r="D35" s="9">
        <f t="shared" si="5"/>
        <v>0.25416428388767448</v>
      </c>
      <c r="E35" s="9">
        <f t="shared" si="6"/>
        <v>0.2672612419124244</v>
      </c>
      <c r="F35" s="9">
        <f t="shared" si="7"/>
        <v>0.25615775978927996</v>
      </c>
    </row>
    <row r="36" spans="1:6" ht="15.75" x14ac:dyDescent="0.25">
      <c r="A36" s="7" t="s">
        <v>29</v>
      </c>
      <c r="B36" s="9">
        <f t="shared" si="3"/>
        <v>0.15990053726670783</v>
      </c>
      <c r="C36" s="9">
        <f t="shared" si="4"/>
        <v>0.20823168251814142</v>
      </c>
      <c r="D36" s="9">
        <f t="shared" si="5"/>
        <v>0.20333142711013957</v>
      </c>
      <c r="E36" s="9">
        <f t="shared" si="6"/>
        <v>0.21380899352993948</v>
      </c>
      <c r="F36" s="9">
        <f t="shared" si="7"/>
        <v>0.25615775978927996</v>
      </c>
    </row>
    <row r="37" spans="1:6" ht="15.75" x14ac:dyDescent="0.25">
      <c r="A37" s="7" t="s">
        <v>30</v>
      </c>
      <c r="B37" s="9">
        <f t="shared" si="3"/>
        <v>0.15990053726670783</v>
      </c>
      <c r="C37" s="9">
        <f t="shared" si="4"/>
        <v>0.20823168251814142</v>
      </c>
      <c r="D37" s="9">
        <f t="shared" si="5"/>
        <v>0.20333142711013957</v>
      </c>
      <c r="E37" s="9">
        <f t="shared" si="6"/>
        <v>0.21380899352993948</v>
      </c>
      <c r="F37" s="9">
        <f t="shared" si="7"/>
        <v>0.20492620783142398</v>
      </c>
    </row>
    <row r="38" spans="1:6" ht="15.75" x14ac:dyDescent="0.25">
      <c r="A38" s="7" t="s">
        <v>31</v>
      </c>
      <c r="B38" s="9">
        <f t="shared" si="3"/>
        <v>0.26650089544451305</v>
      </c>
      <c r="C38" s="9">
        <f t="shared" si="4"/>
        <v>0.2602896031476768</v>
      </c>
      <c r="D38" s="9">
        <f t="shared" si="5"/>
        <v>0.25416428388767448</v>
      </c>
      <c r="E38" s="9">
        <f t="shared" si="6"/>
        <v>0.2672612419124244</v>
      </c>
      <c r="F38" s="9">
        <f t="shared" si="7"/>
        <v>0.25615775978927996</v>
      </c>
    </row>
    <row r="39" spans="1:6" ht="15.75" x14ac:dyDescent="0.25">
      <c r="A39" s="7" t="s">
        <v>32</v>
      </c>
      <c r="B39" s="9">
        <f t="shared" si="3"/>
        <v>0.26650089544451305</v>
      </c>
      <c r="C39" s="9">
        <f t="shared" si="4"/>
        <v>0.2602896031476768</v>
      </c>
      <c r="D39" s="9">
        <f t="shared" si="5"/>
        <v>0.25416428388767448</v>
      </c>
      <c r="E39" s="9">
        <f t="shared" si="6"/>
        <v>0.21380899352993948</v>
      </c>
      <c r="F39" s="9">
        <f t="shared" si="7"/>
        <v>0.25615775978927996</v>
      </c>
    </row>
    <row r="40" spans="1:6" ht="15.75" x14ac:dyDescent="0.25">
      <c r="A40" s="7" t="s">
        <v>33</v>
      </c>
      <c r="B40" s="9">
        <f t="shared" si="3"/>
        <v>0.15990053726670783</v>
      </c>
      <c r="C40" s="9">
        <f t="shared" si="4"/>
        <v>0.20823168251814142</v>
      </c>
      <c r="D40" s="9">
        <f t="shared" si="5"/>
        <v>0.25416428388767448</v>
      </c>
      <c r="E40" s="9">
        <f t="shared" si="6"/>
        <v>0.21380899352993948</v>
      </c>
      <c r="F40" s="9">
        <f t="shared" si="7"/>
        <v>0.10246310391571199</v>
      </c>
    </row>
    <row r="41" spans="1:6" ht="15.75" x14ac:dyDescent="0.25">
      <c r="A41" s="7" t="s">
        <v>34</v>
      </c>
      <c r="B41" s="9">
        <f t="shared" si="3"/>
        <v>0.26650089544451305</v>
      </c>
      <c r="C41" s="9">
        <f t="shared" si="4"/>
        <v>0.2602896031476768</v>
      </c>
      <c r="D41" s="9">
        <f t="shared" si="5"/>
        <v>0.25416428388767448</v>
      </c>
      <c r="E41" s="9">
        <f t="shared" si="6"/>
        <v>0.2672612419124244</v>
      </c>
      <c r="F41" s="9">
        <f t="shared" si="7"/>
        <v>0.25615775978927996</v>
      </c>
    </row>
    <row r="42" spans="1:6" ht="15.75" x14ac:dyDescent="0.25">
      <c r="A42" s="7" t="s">
        <v>35</v>
      </c>
      <c r="B42" s="9">
        <f t="shared" si="3"/>
        <v>0.21320071635561041</v>
      </c>
      <c r="C42" s="9">
        <f t="shared" si="4"/>
        <v>0.2602896031476768</v>
      </c>
      <c r="D42" s="9">
        <f t="shared" si="5"/>
        <v>0.25416428388767448</v>
      </c>
      <c r="E42" s="9">
        <f t="shared" si="6"/>
        <v>0.21380899352993948</v>
      </c>
      <c r="F42" s="9">
        <f t="shared" si="7"/>
        <v>0.25615775978927996</v>
      </c>
    </row>
    <row r="43" spans="1:6" ht="15.75" x14ac:dyDescent="0.25">
      <c r="A43" s="7" t="s">
        <v>36</v>
      </c>
      <c r="B43" s="9">
        <f t="shared" si="3"/>
        <v>0.10660035817780521</v>
      </c>
      <c r="C43" s="9">
        <f t="shared" si="4"/>
        <v>0.2602896031476768</v>
      </c>
      <c r="D43" s="9">
        <f t="shared" si="5"/>
        <v>0.25416428388767448</v>
      </c>
      <c r="E43" s="9">
        <f t="shared" si="6"/>
        <v>0.2672612419124244</v>
      </c>
      <c r="F43" s="9">
        <f t="shared" si="7"/>
        <v>0.25615775978927996</v>
      </c>
    </row>
    <row r="44" spans="1:6" ht="15.75" x14ac:dyDescent="0.25">
      <c r="A44" s="7" t="s">
        <v>37</v>
      </c>
      <c r="B44" s="9">
        <f t="shared" si="3"/>
        <v>0.26650089544451305</v>
      </c>
      <c r="C44" s="9">
        <f t="shared" si="4"/>
        <v>0.20823168251814142</v>
      </c>
      <c r="D44" s="9">
        <f t="shared" si="5"/>
        <v>0.20333142711013957</v>
      </c>
      <c r="E44" s="9">
        <f t="shared" si="6"/>
        <v>0.16035674514745463</v>
      </c>
      <c r="F44" s="9">
        <f t="shared" si="7"/>
        <v>0.15369465587356798</v>
      </c>
    </row>
    <row r="46" spans="1:6" ht="15.75" x14ac:dyDescent="0.25">
      <c r="A46" s="18" t="s">
        <v>13</v>
      </c>
      <c r="B46" s="19"/>
      <c r="C46" s="19"/>
      <c r="D46" s="19"/>
      <c r="E46" s="19"/>
      <c r="F46" s="19"/>
    </row>
    <row r="47" spans="1:6" ht="15.75" x14ac:dyDescent="0.25">
      <c r="A47" s="10" t="s">
        <v>8</v>
      </c>
      <c r="B47" s="6" t="s">
        <v>14</v>
      </c>
      <c r="C47" s="6" t="s">
        <v>15</v>
      </c>
      <c r="D47" s="6" t="s">
        <v>16</v>
      </c>
      <c r="E47" s="6" t="s">
        <v>17</v>
      </c>
      <c r="F47" s="6" t="s">
        <v>18</v>
      </c>
    </row>
    <row r="48" spans="1:6" ht="15.75" x14ac:dyDescent="0.25">
      <c r="A48" s="7" t="s">
        <v>19</v>
      </c>
      <c r="B48" s="9">
        <f>$B$21*B26</f>
        <v>0.26650089544451305</v>
      </c>
      <c r="C48" s="9">
        <f>$C$21*C26</f>
        <v>0.15617376188860607</v>
      </c>
      <c r="D48" s="9">
        <f>$D$21*D26</f>
        <v>0.10166571355506979</v>
      </c>
      <c r="E48" s="9">
        <f>$E$21*E26</f>
        <v>6.6815310478106099E-2</v>
      </c>
      <c r="F48" s="9">
        <f>$F$21*F26</f>
        <v>0.12807887989463998</v>
      </c>
    </row>
    <row r="49" spans="1:6" ht="15.75" x14ac:dyDescent="0.25">
      <c r="A49" s="7" t="s">
        <v>20</v>
      </c>
      <c r="B49" s="9">
        <f>$B$21*B27</f>
        <v>0.21320071635561041</v>
      </c>
      <c r="C49" s="9">
        <f>$C$21*C27</f>
        <v>0.1952172023607576</v>
      </c>
      <c r="D49" s="9">
        <f>$D$21*D27</f>
        <v>0.12708214194383724</v>
      </c>
      <c r="E49" s="9">
        <f>$E$21*E27</f>
        <v>6.6815310478106099E-2</v>
      </c>
      <c r="F49" s="9">
        <f>$F$21*F27</f>
        <v>0.12807887989463998</v>
      </c>
    </row>
    <row r="50" spans="1:6" ht="15.75" x14ac:dyDescent="0.25">
      <c r="A50" s="7" t="s">
        <v>21</v>
      </c>
      <c r="B50" s="9">
        <f t="shared" ref="B50:B66" si="8">$B$21*B28</f>
        <v>0.26650089544451305</v>
      </c>
      <c r="C50" s="9">
        <f>$C$21*C28</f>
        <v>0.15617376188860607</v>
      </c>
      <c r="D50" s="9">
        <f>$D$21*D28</f>
        <v>0.10166571355506979</v>
      </c>
      <c r="E50" s="9">
        <f>$E$21*E28</f>
        <v>5.3452248382484871E-2</v>
      </c>
      <c r="F50" s="9">
        <f>$F$21*F28</f>
        <v>0.12807887989463998</v>
      </c>
    </row>
    <row r="51" spans="1:6" ht="15.75" x14ac:dyDescent="0.25">
      <c r="A51" s="7" t="s">
        <v>22</v>
      </c>
      <c r="B51" s="9">
        <f t="shared" si="8"/>
        <v>0.21320071635561041</v>
      </c>
      <c r="C51" s="9">
        <f t="shared" ref="C51:C66" si="9">$C$21*C29</f>
        <v>0.15617376188860607</v>
      </c>
      <c r="D51" s="9">
        <f t="shared" ref="D51:D66" si="10">$D$21*D29</f>
        <v>0.12708214194383724</v>
      </c>
      <c r="E51" s="9">
        <f t="shared" ref="E51:E66" si="11">$E$21*E29</f>
        <v>4.0089186286863657E-2</v>
      </c>
      <c r="F51" s="9">
        <f t="shared" ref="F51:F66" si="12">$F$21*F29</f>
        <v>0.10246310391571199</v>
      </c>
    </row>
    <row r="52" spans="1:6" ht="15.75" x14ac:dyDescent="0.25">
      <c r="A52" s="7" t="s">
        <v>23</v>
      </c>
      <c r="B52" s="9">
        <f t="shared" si="8"/>
        <v>0.26650089544451305</v>
      </c>
      <c r="C52" s="9">
        <f t="shared" si="9"/>
        <v>0.1952172023607576</v>
      </c>
      <c r="D52" s="9">
        <f t="shared" si="10"/>
        <v>0.10166571355506979</v>
      </c>
      <c r="E52" s="9">
        <f t="shared" si="11"/>
        <v>6.6815310478106099E-2</v>
      </c>
      <c r="F52" s="9">
        <f t="shared" si="12"/>
        <v>0.10246310391571199</v>
      </c>
    </row>
    <row r="53" spans="1:6" ht="15.75" x14ac:dyDescent="0.25">
      <c r="A53" s="7" t="s">
        <v>24</v>
      </c>
      <c r="B53" s="9">
        <f t="shared" si="8"/>
        <v>0.21320071635561041</v>
      </c>
      <c r="C53" s="9">
        <f t="shared" si="9"/>
        <v>0.15617376188860607</v>
      </c>
      <c r="D53" s="9">
        <f t="shared" si="10"/>
        <v>0.10166571355506979</v>
      </c>
      <c r="E53" s="9">
        <f t="shared" si="11"/>
        <v>5.3452248382484871E-2</v>
      </c>
      <c r="F53" s="9">
        <f t="shared" si="12"/>
        <v>0.12807887989463998</v>
      </c>
    </row>
    <row r="54" spans="1:6" ht="15.75" x14ac:dyDescent="0.25">
      <c r="A54" s="7" t="s">
        <v>25</v>
      </c>
      <c r="B54" s="9">
        <f t="shared" si="8"/>
        <v>0.26650089544451305</v>
      </c>
      <c r="C54" s="9">
        <f t="shared" si="9"/>
        <v>0.1952172023607576</v>
      </c>
      <c r="D54" s="9">
        <f t="shared" si="10"/>
        <v>0.12708214194383724</v>
      </c>
      <c r="E54" s="9">
        <f t="shared" si="11"/>
        <v>6.6815310478106099E-2</v>
      </c>
      <c r="F54" s="9">
        <f t="shared" si="12"/>
        <v>0.12807887989463998</v>
      </c>
    </row>
    <row r="55" spans="1:6" ht="15.75" x14ac:dyDescent="0.25">
      <c r="A55" s="7" t="s">
        <v>26</v>
      </c>
      <c r="B55" s="9">
        <f t="shared" si="8"/>
        <v>0.26650089544451305</v>
      </c>
      <c r="C55" s="9">
        <f t="shared" si="9"/>
        <v>0.11713032141645455</v>
      </c>
      <c r="D55" s="9">
        <f t="shared" si="10"/>
        <v>0.10166571355506979</v>
      </c>
      <c r="E55" s="9">
        <f t="shared" si="11"/>
        <v>5.3452248382484871E-2</v>
      </c>
      <c r="F55" s="9">
        <f t="shared" si="12"/>
        <v>5.1231551957855996E-2</v>
      </c>
    </row>
    <row r="56" spans="1:6" ht="15.75" x14ac:dyDescent="0.25">
      <c r="A56" s="7" t="s">
        <v>27</v>
      </c>
      <c r="B56" s="9">
        <f t="shared" si="8"/>
        <v>0.21320071635561041</v>
      </c>
      <c r="C56" s="9">
        <f t="shared" si="9"/>
        <v>0.15617376188860607</v>
      </c>
      <c r="D56" s="9">
        <f t="shared" si="10"/>
        <v>7.6249285166302333E-2</v>
      </c>
      <c r="E56" s="9">
        <f t="shared" si="11"/>
        <v>2.6726124191242435E-2</v>
      </c>
      <c r="F56" s="9">
        <f t="shared" si="12"/>
        <v>0.10246310391571199</v>
      </c>
    </row>
    <row r="57" spans="1:6" ht="15.75" x14ac:dyDescent="0.25">
      <c r="A57" s="7" t="s">
        <v>28</v>
      </c>
      <c r="B57" s="9">
        <f t="shared" si="8"/>
        <v>0.21320071635561041</v>
      </c>
      <c r="C57" s="9">
        <f t="shared" si="9"/>
        <v>0.15617376188860607</v>
      </c>
      <c r="D57" s="9">
        <f t="shared" si="10"/>
        <v>0.12708214194383724</v>
      </c>
      <c r="E57" s="9">
        <f t="shared" si="11"/>
        <v>6.6815310478106099E-2</v>
      </c>
      <c r="F57" s="9">
        <f t="shared" si="12"/>
        <v>0.12807887989463998</v>
      </c>
    </row>
    <row r="58" spans="1:6" ht="15.75" x14ac:dyDescent="0.25">
      <c r="A58" s="7" t="s">
        <v>29</v>
      </c>
      <c r="B58" s="9">
        <f t="shared" si="8"/>
        <v>0.15990053726670783</v>
      </c>
      <c r="C58" s="9">
        <f t="shared" si="9"/>
        <v>0.15617376188860607</v>
      </c>
      <c r="D58" s="9">
        <f t="shared" si="10"/>
        <v>0.10166571355506979</v>
      </c>
      <c r="E58" s="9">
        <f t="shared" si="11"/>
        <v>5.3452248382484871E-2</v>
      </c>
      <c r="F58" s="9">
        <f t="shared" si="12"/>
        <v>0.12807887989463998</v>
      </c>
    </row>
    <row r="59" spans="1:6" ht="15.75" x14ac:dyDescent="0.25">
      <c r="A59" s="7" t="s">
        <v>30</v>
      </c>
      <c r="B59" s="9">
        <f t="shared" si="8"/>
        <v>0.15990053726670783</v>
      </c>
      <c r="C59" s="9">
        <f t="shared" si="9"/>
        <v>0.15617376188860607</v>
      </c>
      <c r="D59" s="9">
        <f t="shared" si="10"/>
        <v>0.10166571355506979</v>
      </c>
      <c r="E59" s="9">
        <f t="shared" si="11"/>
        <v>5.3452248382484871E-2</v>
      </c>
      <c r="F59" s="9">
        <f t="shared" si="12"/>
        <v>0.10246310391571199</v>
      </c>
    </row>
    <row r="60" spans="1:6" ht="15.75" x14ac:dyDescent="0.25">
      <c r="A60" s="7" t="s">
        <v>31</v>
      </c>
      <c r="B60" s="9">
        <f t="shared" si="8"/>
        <v>0.26650089544451305</v>
      </c>
      <c r="C60" s="9">
        <f t="shared" si="9"/>
        <v>0.1952172023607576</v>
      </c>
      <c r="D60" s="9">
        <f t="shared" si="10"/>
        <v>0.12708214194383724</v>
      </c>
      <c r="E60" s="9">
        <f t="shared" si="11"/>
        <v>6.6815310478106099E-2</v>
      </c>
      <c r="F60" s="9">
        <f t="shared" si="12"/>
        <v>0.12807887989463998</v>
      </c>
    </row>
    <row r="61" spans="1:6" ht="15.75" x14ac:dyDescent="0.25">
      <c r="A61" s="7" t="s">
        <v>32</v>
      </c>
      <c r="B61" s="9">
        <f t="shared" si="8"/>
        <v>0.26650089544451305</v>
      </c>
      <c r="C61" s="9">
        <f t="shared" si="9"/>
        <v>0.1952172023607576</v>
      </c>
      <c r="D61" s="9">
        <f t="shared" si="10"/>
        <v>0.12708214194383724</v>
      </c>
      <c r="E61" s="9">
        <f t="shared" si="11"/>
        <v>5.3452248382484871E-2</v>
      </c>
      <c r="F61" s="9">
        <f t="shared" si="12"/>
        <v>0.12807887989463998</v>
      </c>
    </row>
    <row r="62" spans="1:6" ht="15.75" x14ac:dyDescent="0.25">
      <c r="A62" s="7" t="s">
        <v>33</v>
      </c>
      <c r="B62" s="9">
        <f t="shared" si="8"/>
        <v>0.15990053726670783</v>
      </c>
      <c r="C62" s="9">
        <f t="shared" si="9"/>
        <v>0.15617376188860607</v>
      </c>
      <c r="D62" s="9">
        <f t="shared" si="10"/>
        <v>0.12708214194383724</v>
      </c>
      <c r="E62" s="9">
        <f t="shared" si="11"/>
        <v>5.3452248382484871E-2</v>
      </c>
      <c r="F62" s="9">
        <f t="shared" si="12"/>
        <v>5.1231551957855996E-2</v>
      </c>
    </row>
    <row r="63" spans="1:6" ht="15.75" x14ac:dyDescent="0.25">
      <c r="A63" s="7" t="s">
        <v>34</v>
      </c>
      <c r="B63" s="9">
        <f t="shared" si="8"/>
        <v>0.26650089544451305</v>
      </c>
      <c r="C63" s="9">
        <f t="shared" si="9"/>
        <v>0.1952172023607576</v>
      </c>
      <c r="D63" s="9">
        <f t="shared" si="10"/>
        <v>0.12708214194383724</v>
      </c>
      <c r="E63" s="9">
        <f t="shared" si="11"/>
        <v>6.6815310478106099E-2</v>
      </c>
      <c r="F63" s="9">
        <f t="shared" si="12"/>
        <v>0.12807887989463998</v>
      </c>
    </row>
    <row r="64" spans="1:6" ht="15.75" x14ac:dyDescent="0.25">
      <c r="A64" s="7" t="s">
        <v>35</v>
      </c>
      <c r="B64" s="9">
        <f t="shared" si="8"/>
        <v>0.21320071635561041</v>
      </c>
      <c r="C64" s="9">
        <f t="shared" si="9"/>
        <v>0.1952172023607576</v>
      </c>
      <c r="D64" s="9">
        <f t="shared" si="10"/>
        <v>0.12708214194383724</v>
      </c>
      <c r="E64" s="9">
        <f t="shared" si="11"/>
        <v>5.3452248382484871E-2</v>
      </c>
      <c r="F64" s="9">
        <f t="shared" si="12"/>
        <v>0.12807887989463998</v>
      </c>
    </row>
    <row r="65" spans="1:6" ht="15.75" x14ac:dyDescent="0.25">
      <c r="A65" s="7" t="s">
        <v>36</v>
      </c>
      <c r="B65" s="9">
        <f t="shared" si="8"/>
        <v>0.10660035817780521</v>
      </c>
      <c r="C65" s="9">
        <f t="shared" si="9"/>
        <v>0.1952172023607576</v>
      </c>
      <c r="D65" s="9">
        <f t="shared" si="10"/>
        <v>0.12708214194383724</v>
      </c>
      <c r="E65" s="9">
        <f t="shared" si="11"/>
        <v>6.6815310478106099E-2</v>
      </c>
      <c r="F65" s="9">
        <f t="shared" si="12"/>
        <v>0.12807887989463998</v>
      </c>
    </row>
    <row r="66" spans="1:6" ht="15.75" x14ac:dyDescent="0.25">
      <c r="A66" s="7" t="s">
        <v>37</v>
      </c>
      <c r="B66" s="9">
        <f t="shared" si="8"/>
        <v>0.26650089544451305</v>
      </c>
      <c r="C66" s="9">
        <f t="shared" si="9"/>
        <v>0.15617376188860607</v>
      </c>
      <c r="D66" s="9">
        <f t="shared" si="10"/>
        <v>0.10166571355506979</v>
      </c>
      <c r="E66" s="9">
        <f t="shared" si="11"/>
        <v>4.0089186286863657E-2</v>
      </c>
      <c r="F66" s="9">
        <f t="shared" si="12"/>
        <v>7.6847327936783991E-2</v>
      </c>
    </row>
  </sheetData>
  <mergeCells count="10">
    <mergeCell ref="A24:F24"/>
    <mergeCell ref="A46:F46"/>
    <mergeCell ref="L1:Q1"/>
    <mergeCell ref="L2:L3"/>
    <mergeCell ref="L6:Q6"/>
    <mergeCell ref="L7:L8"/>
    <mergeCell ref="L11:O11"/>
    <mergeCell ref="L12:M12"/>
    <mergeCell ref="N12:O12"/>
    <mergeCell ref="Q11:R1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SAW</vt:lpstr>
      <vt:lpstr>TOPSIS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Ariono Septian</dc:creator>
  <cp:lastModifiedBy>Rajendra Rakha</cp:lastModifiedBy>
  <dcterms:created xsi:type="dcterms:W3CDTF">2022-06-22T12:24:43Z</dcterms:created>
  <dcterms:modified xsi:type="dcterms:W3CDTF">2022-06-24T03:49:48Z</dcterms:modified>
</cp:coreProperties>
</file>